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Journal" sheetId="3" r:id="rId6"/>
    <sheet state="visible" name="Benefit" sheetId="4" r:id="rId7"/>
    <sheet state="visible" name="Cost" sheetId="5" r:id="rId8"/>
    <sheet state="visible" name="Scope" sheetId="6" r:id="rId9"/>
    <sheet state="visible" name="Scenarios" sheetId="7" r:id="rId10"/>
    <sheet state="visible" name="Plan-A" sheetId="8" r:id="rId11"/>
    <sheet state="visible" name="Plan-B" sheetId="9" r:id="rId12"/>
    <sheet state="visible" name="Plan-C" sheetId="10" r:id="rId13"/>
    <sheet state="visible" name="Plan-A Valuation" sheetId="11" r:id="rId14"/>
    <sheet state="visible" name="Plan-B Valuation" sheetId="12" r:id="rId15"/>
    <sheet state="visible" name="Plan-C Valuation" sheetId="13" r:id="rId16"/>
    <sheet state="visible" name="api_stage" sheetId="14" r:id="rId17"/>
    <sheet state="visible" name="api_stage_2" sheetId="15" r:id="rId18"/>
  </sheets>
  <definedNames>
    <definedName localSheetId="8" name="LM_sim_out">#REF!</definedName>
    <definedName localSheetId="6" name="risksCount">#REF!</definedName>
    <definedName localSheetId="6" name="assets">Scenarios!$C$4:$C$13</definedName>
    <definedName localSheetId="6" name="containers">Scenarios!$B$4:$B$13</definedName>
    <definedName localSheetId="6" name="LM_sim_out">#REF!</definedName>
    <definedName localSheetId="11" name="LM_sim_out">#REF!</definedName>
    <definedName localSheetId="6" name="scenarios">Scenarios!$G$4:$G$13</definedName>
    <definedName localSheetId="6" name="FAIR">Scenarios!$A:$G</definedName>
    <definedName localSheetId="6" name="Tcoms">Scenarios!$D$4:$D$13</definedName>
    <definedName localSheetId="10" name="LM_sim_out">#REF!</definedName>
    <definedName localSheetId="9" name="LM_sim_out">#REF!</definedName>
    <definedName localSheetId="6" name="UIDs">Scenarios!$A$4:$A$13</definedName>
    <definedName localSheetId="12" name="LM_sim_out">#REF!</definedName>
    <definedName localSheetId="7" name="LM_sim_out">#REF!</definedName>
    <definedName hidden="1" localSheetId="8" name="Z_163E15D0_3FF4_4825_8C5F_9F57B3B19FA6_.wvu.FilterData">'Plan-B'!$A$5:$M$15</definedName>
    <definedName hidden="1" localSheetId="10" name="Z_CB1154F6_0799_4B03_887B_074F4F4F8D94_.wvu.FilterData">'Plan-A Valuation'!$A$7:$T$17</definedName>
    <definedName hidden="1" localSheetId="12" name="Z_CB1154F6_0799_4B03_887B_074F4F4F8D94_.wvu.FilterData">'Plan-C Valuation'!$A$7:$T$67</definedName>
    <definedName hidden="1" localSheetId="11" name="Z_CB1154F6_0799_4B03_887B_074F4F4F8D94_.wvu.FilterData">'Plan-B Valuation'!$A$7:$T$67</definedName>
    <definedName hidden="1" localSheetId="11" name="Z_61FE46FC_30E6_4529_B7E5_70FBFE030C11_.wvu.FilterData">'Plan-B Valuation'!$A$7:$AR$67</definedName>
    <definedName hidden="1" localSheetId="6" name="Z_C77CCAA9_63C6_4D11_AF89_1B05EBDEEE1A_.wvu.FilterData">Scenarios!$A$3:$G$63</definedName>
    <definedName hidden="1" localSheetId="7" name="Z_C77CCAA9_63C6_4D11_AF89_1B05EBDEEE1A_.wvu.FilterData">'Plan-A'!$A$5:$I$15</definedName>
    <definedName hidden="1" localSheetId="8" name="Z_C77CCAA9_63C6_4D11_AF89_1B05EBDEEE1A_.wvu.FilterData">'Plan-B'!$A$5:$M$15</definedName>
    <definedName hidden="1" localSheetId="9" name="Z_C77CCAA9_63C6_4D11_AF89_1B05EBDEEE1A_.wvu.FilterData">'Plan-C'!$A$5:$M$15</definedName>
    <definedName hidden="1" localSheetId="10" name="Z_C77CCAA9_63C6_4D11_AF89_1B05EBDEEE1A_.wvu.FilterData">'Plan-A Valuation'!$A$7:$T$17</definedName>
    <definedName hidden="1" localSheetId="12" name="Z_C77CCAA9_63C6_4D11_AF89_1B05EBDEEE1A_.wvu.FilterData">'Plan-C Valuation'!$A$7:$T$67</definedName>
    <definedName hidden="1" localSheetId="11" name="Z_C77CCAA9_63C6_4D11_AF89_1B05EBDEEE1A_.wvu.FilterData">'Plan-B Valuation'!$A$7:$T$67</definedName>
    <definedName hidden="1" localSheetId="6" name="Z_841F4794_075D_46AF_B09B_526789DCE919_.wvu.FilterData">Scenarios!$A$3:$G$63</definedName>
    <definedName hidden="1" localSheetId="7" name="Z_841F4794_075D_46AF_B09B_526789DCE919_.wvu.FilterData">'Plan-A'!$A$5:$I$15</definedName>
    <definedName hidden="1" localSheetId="8" name="Z_841F4794_075D_46AF_B09B_526789DCE919_.wvu.FilterData">'Plan-B'!$A$5:$M$15</definedName>
    <definedName hidden="1" localSheetId="9" name="Z_841F4794_075D_46AF_B09B_526789DCE919_.wvu.FilterData">'Plan-C'!$A$5:$S$15</definedName>
    <definedName hidden="1" localSheetId="10" name="Z_841F4794_075D_46AF_B09B_526789DCE919_.wvu.FilterData">'Plan-A Valuation'!$A$7:$T$17</definedName>
    <definedName hidden="1" localSheetId="12" name="Z_841F4794_075D_46AF_B09B_526789DCE919_.wvu.FilterData">'Plan-C Valuation'!$A$7:$T$67</definedName>
    <definedName hidden="1" localSheetId="11" name="Z_841F4794_075D_46AF_B09B_526789DCE919_.wvu.FilterData">'Plan-B Valuation'!$A$7:$T$67</definedName>
    <definedName hidden="1" localSheetId="13" name="Z_841F4794_075D_46AF_B09B_526789DCE919_.wvu.FilterData">api_stage!$A$11:$AU$71</definedName>
    <definedName hidden="1" localSheetId="10" name="Z_E7D4EE90_A927_4F44_8A5B_C3D3B772CED1_.wvu.FilterData">'Plan-A Valuation'!$A$7:$AR$17</definedName>
    <definedName hidden="1" localSheetId="12" name="Z_E7D4EE90_A927_4F44_8A5B_C3D3B772CED1_.wvu.FilterData">'Plan-C Valuation'!$A$7:$AR$67</definedName>
    <definedName hidden="1" localSheetId="10" name="Z_86EE19AD_ED6E_4B7D_A279_DC70DC0F6B56_.wvu.FilterData">'Plan-A Valuation'!$A$7:$T$17</definedName>
    <definedName hidden="1" localSheetId="12" name="Z_86EE19AD_ED6E_4B7D_A279_DC70DC0F6B56_.wvu.FilterData">'Plan-C Valuation'!$A$7:$T$67</definedName>
    <definedName hidden="1" localSheetId="11" name="Z_86EE19AD_ED6E_4B7D_A279_DC70DC0F6B56_.wvu.FilterData">'Plan-B Valuation'!$A$7:$T$67</definedName>
    <definedName hidden="1" localSheetId="6" name="Z_CB3152D3_727F_407A_A280_80A8B15CB631_.wvu.FilterData">Scenarios!$A$3:$G$63</definedName>
    <definedName hidden="1" localSheetId="8" name="Z_CB3152D3_727F_407A_A280_80A8B15CB631_.wvu.FilterData">'Plan-B'!$A$5:$M$15</definedName>
    <definedName hidden="1" localSheetId="9" name="Z_CB3152D3_727F_407A_A280_80A8B15CB631_.wvu.FilterData">'Plan-C'!$A$5:$S$15</definedName>
    <definedName hidden="1" localSheetId="10" name="Z_CB3152D3_727F_407A_A280_80A8B15CB631_.wvu.FilterData">'Plan-A Valuation'!$A$7:$T$17</definedName>
    <definedName hidden="1" localSheetId="12" name="Z_CB3152D3_727F_407A_A280_80A8B15CB631_.wvu.FilterData">'Plan-C Valuation'!$A$7:$T$67</definedName>
    <definedName hidden="1" localSheetId="11" name="Z_CB3152D3_727F_407A_A280_80A8B15CB631_.wvu.FilterData">'Plan-B Valuation'!$A$7:$T$67</definedName>
    <definedName hidden="1" localSheetId="6" name="Z_B64A8985_A499_41D3_8885_3AE3854EF4A5_.wvu.FilterData">Scenarios!$A$3:$G$63</definedName>
    <definedName hidden="1" localSheetId="6" name="Z_EC1F07D2_899D_4F8F_9074_2E2AD38B6400_.wvu.FilterData">Scenarios!$A$3:$G$63</definedName>
  </definedNames>
  <calcPr/>
  <customWorkbookViews>
    <customWorkbookView activeSheetId="0" maximized="1" tabRatio="600" windowHeight="0" windowWidth="0" guid="{E7D4EE90-A927-4F44-8A5B-C3D3B772CED1}" name="Filter 6"/>
    <customWorkbookView activeSheetId="0" maximized="1" tabRatio="600" windowHeight="0" windowWidth="0" guid="{163E15D0-3FF4-4825-8C5F-9F57B3B19FA6}" name="Corey Worbench"/>
    <customWorkbookView activeSheetId="0" maximized="1" tabRatio="600" windowHeight="0" windowWidth="0" guid="{CB1154F6-0799-4B03-887B-074F4F4F8D94}" name="Filter 4"/>
    <customWorkbookView activeSheetId="0" maximized="1" tabRatio="600" windowHeight="0" windowWidth="0" guid="{86EE19AD-ED6E-4B7D-A279-DC70DC0F6B56}" name="Filter 5"/>
    <customWorkbookView activeSheetId="0" maximized="1" tabRatio="600" windowHeight="0" windowWidth="0" guid="{C77CCAA9-63C6-4D11-AF89-1B05EBDEEE1A}" name="Filter 2"/>
    <customWorkbookView activeSheetId="0" maximized="1" tabRatio="600" windowHeight="0" windowWidth="0" guid="{CB3152D3-727F-407A-A280-80A8B15CB631}" name="Filter 3"/>
    <customWorkbookView activeSheetId="0" maximized="1" tabRatio="600" windowHeight="0" windowWidth="0" guid="{841F4794-075D-46AF-B09B-526789DCE919}" name="Filter 1"/>
    <customWorkbookView activeSheetId="0" maximized="1" tabRatio="600" windowHeight="0" windowWidth="0" guid="{61FE46FC-30E6-4529-B7E5-70FBFE030C11}" name="App MFA Addition"/>
    <customWorkbookView activeSheetId="0" maximized="1" tabRatio="600" windowHeight="0" windowWidth="0" guid="{EC1F07D2-899D-4F8F-9074-2E2AD38B6400}" name="Sort by Avg Model H to Low"/>
    <customWorkbookView activeSheetId="0" maximized="1" tabRatio="600" windowHeight="0" windowWidth="0" guid="{B64A8985-A499-41D3-8885-3AE3854EF4A5}" name="Sorted"/>
  </customWorkbookViews>
</workbook>
</file>

<file path=xl/sharedStrings.xml><?xml version="1.0" encoding="utf-8"?>
<sst xmlns="http://schemas.openxmlformats.org/spreadsheetml/2006/main" count="7895" uniqueCount="378">
  <si>
    <t>Date</t>
  </si>
  <si>
    <t>Contents</t>
  </si>
  <si>
    <t>Section</t>
  </si>
  <si>
    <t>Type</t>
  </si>
  <si>
    <t>This Google Sheet Book:</t>
  </si>
  <si>
    <t>This is the user input google sheet for Quant Risk Assessments. The input is downloaded and processed in R. The resulting data is uploaded back to the Google Sheet and a PDF report is generated.</t>
  </si>
  <si>
    <t>Tab</t>
  </si>
  <si>
    <t>Subsection</t>
  </si>
  <si>
    <t>Commentary</t>
  </si>
  <si>
    <t>Description</t>
  </si>
  <si>
    <t>Header</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</si>
  <si>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</si>
  <si>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</si>
  <si>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</si>
  <si>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</si>
  <si>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</si>
  <si>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</si>
  <si>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</si>
  <si>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</si>
  <si>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</si>
  <si>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</si>
  <si>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</si>
  <si>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</si>
  <si>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</si>
  <si>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</si>
  <si>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</si>
  <si>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</si>
  <si>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</si>
  <si>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</si>
  <si>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</si>
  <si>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</si>
  <si>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</si>
  <si>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Title</t>
  </si>
  <si>
    <t>ServGauge Risk Assessment</t>
  </si>
  <si>
    <t>Summary</t>
  </si>
  <si>
    <t>Detail</t>
  </si>
  <si>
    <t>Journaler</t>
  </si>
  <si>
    <t>Initialization</t>
  </si>
  <si>
    <t>Model initialized</t>
  </si>
  <si>
    <t>John Smith, Risk Analyst</t>
  </si>
  <si>
    <t>Authors</t>
  </si>
  <si>
    <t>Delivery</t>
  </si>
  <si>
    <t>Report provided to CIO.</t>
  </si>
  <si>
    <t>Approval</t>
  </si>
  <si>
    <t>CIO approval of risk modeled, provided requested revisions are made and all controls of "Plan B" are implemented.</t>
  </si>
  <si>
    <t>Pre-approved updates</t>
  </si>
  <si>
    <t>CIO revisions made.</t>
  </si>
  <si>
    <t>Updates</t>
  </si>
  <si>
    <t>Model updated.</t>
  </si>
  <si>
    <t>CIO approval of risk modeled, provided requested revisions are made and all controls of "Plan C" are implemented.</t>
  </si>
  <si>
    <t>CIO Revisions Made.</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</si>
  <si>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</si>
  <si>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</si>
  <si>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</si>
  <si>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</si>
  <si>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Benefits</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</si>
  <si>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</si>
  <si>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</si>
  <si>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</si>
  <si>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</si>
  <si>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</si>
  <si>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</si>
  <si>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</si>
  <si>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Benefits timeframe (years):</t>
  </si>
  <si>
    <t>1</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</si>
  <si>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</si>
  <si>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</si>
  <si>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</si>
  <si>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</si>
  <si>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</si>
  <si>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Benefit UID</t>
  </si>
  <si>
    <t>Benefit Event</t>
  </si>
  <si>
    <t>Probability</t>
  </si>
  <si>
    <t>Lower Bound</t>
  </si>
  <si>
    <t>Most Likely</t>
  </si>
  <si>
    <t>The ECDF herp derp</t>
  </si>
  <si>
    <t>Upper Bound</t>
  </si>
  <si>
    <t>Rationale</t>
  </si>
  <si>
    <t>Density</t>
  </si>
  <si>
    <t>The Density herp derp</t>
  </si>
  <si>
    <t>Violin</t>
  </si>
  <si>
    <t>The Violin herp derp</t>
  </si>
  <si>
    <t>Swarm</t>
  </si>
  <si>
    <t>The Swarm herp derp</t>
  </si>
  <si>
    <t>Box</t>
  </si>
  <si>
    <t>Recurring_Ben</t>
  </si>
  <si>
    <t>The Box herp derp</t>
  </si>
  <si>
    <t>Ridge</t>
  </si>
  <si>
    <t>The Ridge herp derp</t>
  </si>
  <si>
    <t>benefit-1</t>
  </si>
  <si>
    <t>System performance monitoring and alerting to prevent outages where possible and reduce outage duration.</t>
  </si>
  <si>
    <t>LowEnd = .5 hrs of outages for 2k employees making 75k+30%bens,
MostLikely = 1 hrs of outages 1.5k emps making 100k+30%bens,
HighEnd = 4 hrs outages 3k emps making 300k+30%bens,</t>
  </si>
  <si>
    <t>Known Costs</t>
  </si>
  <si>
    <t>benefit-2</t>
  </si>
  <si>
    <t>Remote command execution via performance agent.</t>
  </si>
  <si>
    <t>Assumes Upper Bound is cost of one FTE.
Not part of original use-case but may be used.</t>
  </si>
  <si>
    <t>Known Costs UID</t>
  </si>
  <si>
    <t>Known Cost Event</t>
  </si>
  <si>
    <t>Recurring Expense</t>
  </si>
  <si>
    <t>cost-1</t>
  </si>
  <si>
    <t>Product (ServerGauge) direct purchase costs</t>
  </si>
  <si>
    <t>Actual Contract</t>
  </si>
  <si>
    <t>cost-2</t>
  </si>
  <si>
    <t>Product (ServerGauge) support and pro services</t>
  </si>
  <si>
    <t>No Pro Services</t>
  </si>
  <si>
    <t>cost-3</t>
  </si>
  <si>
    <t>Internal setup and testing</t>
  </si>
  <si>
    <t>Wage-based - Sys Engineer x 2 - 1-12 week, ML 4 weeks</t>
  </si>
  <si>
    <t>cost-4</t>
  </si>
  <si>
    <t>Internal initial security review</t>
  </si>
  <si>
    <t>Wage-based - Security Analyst x 1</t>
  </si>
  <si>
    <t>cost-5</t>
  </si>
  <si>
    <t>Ongoing maintenance and systems administration</t>
  </si>
  <si>
    <t>Wage-based - Sys Engineer x 1 - 1 to 8 weeks ML 2</t>
  </si>
  <si>
    <t>Assets at risk</t>
  </si>
  <si>
    <t>Containers/Points of attack</t>
  </si>
  <si>
    <t>Agent/Threat communities</t>
  </si>
  <si>
    <t>Threat Types</t>
  </si>
  <si>
    <t>Effects</t>
  </si>
  <si>
    <t>Included</t>
  </si>
  <si>
    <t>Excluded</t>
  </si>
  <si>
    <t>Non Public Information (NPI)</t>
  </si>
  <si>
    <t>Other</t>
  </si>
  <si>
    <t>Subnet Neighbors on Oak-Net</t>
  </si>
  <si>
    <t>DerpCorp AD Systems</t>
  </si>
  <si>
    <t>privileged insiders (DerpCorp &amp; Vendors)</t>
  </si>
  <si>
    <t>non-privileged insiders (DerpCorp &amp; Vendors)</t>
  </si>
  <si>
    <t>deliberately</t>
  </si>
  <si>
    <t>Mechanical</t>
  </si>
  <si>
    <t>confidentiality</t>
  </si>
  <si>
    <t>integrity</t>
  </si>
  <si>
    <t>ServerGaugeMgmt Server on Oak-Net</t>
  </si>
  <si>
    <t>DerpCorp SMTP Systems</t>
  </si>
  <si>
    <t>malicious software</t>
  </si>
  <si>
    <t>Process Failure</t>
  </si>
  <si>
    <t>availability</t>
  </si>
  <si>
    <t>ServerGaugeReport Server on Oak-Net</t>
  </si>
  <si>
    <t>DerpCorp Networking and FW Systems</t>
  </si>
  <si>
    <t>external attackers</t>
  </si>
  <si>
    <t>Natural</t>
  </si>
  <si>
    <t>ServerGaugeIndex Server on Oak-Net</t>
  </si>
  <si>
    <t>DerpCorp Vulnerability Scanner Systems</t>
  </si>
  <si>
    <t>accidentally</t>
  </si>
  <si>
    <t>ServerGaugeMonitor Server on Oak-Net</t>
  </si>
  <si>
    <t>DerpCorp Vendor Access</t>
  </si>
  <si>
    <t>ServerGaugeSQL Server on Oak-Net</t>
  </si>
  <si>
    <t>DerpCorp Replicated DR Equivalent Systems</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</si>
  <si>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</si>
  <si>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</si>
  <si>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</si>
  <si>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</si>
  <si>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</si>
  <si>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</si>
  <si>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</si>
  <si>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</si>
  <si>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</si>
  <si>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</si>
  <si>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</si>
  <si>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</si>
  <si>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</si>
  <si>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</si>
  <si>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</si>
  <si>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</si>
  <si>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</si>
  <si>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</si>
  <si>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</si>
  <si>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</si>
  <si>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</si>
  <si>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</si>
  <si>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</si>
  <si>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</si>
  <si>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</si>
  <si>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</si>
  <si>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</si>
  <si>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</si>
  <si>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</si>
  <si>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</si>
  <si>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</si>
  <si>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</si>
  <si>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malicious software deliberately impact the confidentiality of Non Public Information (NPI) through Subnet Neighbors on Oak-Net.</t>
  </si>
  <si>
    <t>Risk-12</t>
  </si>
  <si>
    <t>malicious software deliberately impact the confidentiality of Non Public Information (NPI) through ServerGaugeMgmt Server on Oak-Net.</t>
  </si>
  <si>
    <t>Risk-13</t>
  </si>
  <si>
    <t>malicious software deliberately impact the confidentiality of Non Public Information (NPI) through ServerGaugeReport Server on Oak-Net.</t>
  </si>
  <si>
    <t>Risk-14</t>
  </si>
  <si>
    <t>malicious software deliberately impact the confidentiality of Non Public Information (NPI) through ServerGaugeIndex Server on Oak-Net.</t>
  </si>
  <si>
    <t>Risk-15</t>
  </si>
  <si>
    <t>malicious software deliberately impact the confidentiality of Non Public Information (NPI) through ServerGaugeMonitor Server on Oak-Net.</t>
  </si>
  <si>
    <t>Risk-16</t>
  </si>
  <si>
    <t>malicious software deliberately impact the confidentiality of Non Public Information (NPI) through ServerGaugeSQL Server on Oak-Net.</t>
  </si>
  <si>
    <t>Risk-17</t>
  </si>
  <si>
    <t>malicious software deliberately impact the confidentiality of Non Public Information (NPI) through DerpCorp hypervisor Server on Oak-Net.</t>
  </si>
  <si>
    <t>Risk-18</t>
  </si>
  <si>
    <t>malicious software deliberately impact the confidentiality of Non Public Information (NPI) through DerpCorp sysadmin jump stations on Oak-Net.</t>
  </si>
  <si>
    <t>Risk-19</t>
  </si>
  <si>
    <t>malicious software deliberately impact the confidentiality of Non Public Information (NPI) through Monitored servers on Maple-Net.</t>
  </si>
  <si>
    <t>Risk-20</t>
  </si>
  <si>
    <t>malicious software deliberately impact the confidentiality of Non Public Information (NPI) through Monitored servers on Birch-Net.</t>
  </si>
  <si>
    <t>Risk-21</t>
  </si>
  <si>
    <t>external attackers deliberately impact the confidentiality of Non Public Information (NPI) through Subnet Neighbors on Oak-Net.</t>
  </si>
  <si>
    <t>Risk-22</t>
  </si>
  <si>
    <t>external attackers deliberately impact the confidentiality of Non Public Information (NPI) through ServerGaugeMgmt Server on Oak-Net.</t>
  </si>
  <si>
    <t>Risk-23</t>
  </si>
  <si>
    <t>external attackers deliberately impact the confidentiality of Non Public Information (NPI) through ServerGaugeReport Server on Oak-Net.</t>
  </si>
  <si>
    <t>Risk-24</t>
  </si>
  <si>
    <t>external attackers deliberately impact the confidentiality of Non Public Information (NPI) through ServerGaugeIndex Server on Oak-Net.</t>
  </si>
  <si>
    <t>Risk-25</t>
  </si>
  <si>
    <t>external attackers deliberately impact the confidentiality of Non Public Information (NPI) through ServerGaugeMonitor Server on Oak-Net.</t>
  </si>
  <si>
    <t>Risk-26</t>
  </si>
  <si>
    <t>external attackers deliberately impact the confidentiality of Non Public Information (NPI) through ServerGaugeSQL Server on Oak-Net.</t>
  </si>
  <si>
    <t>Risk-27</t>
  </si>
  <si>
    <t>external attackers deliberately impact the confidentiality of Non Public Information (NPI) through DerpCorp hypervisor Server on Oak-Net.</t>
  </si>
  <si>
    <t>Risk-28</t>
  </si>
  <si>
    <t>external attackers deliberately impact the confidentiality of Non Public Information (NPI) through DerpCorp sysadmin jump stations on Oak-Net.</t>
  </si>
  <si>
    <t>Risk-29</t>
  </si>
  <si>
    <t>external attackers deliberately impact the confidentiality of Non Public Information (NPI) through Monitored servers on Maple-Net.</t>
  </si>
  <si>
    <t>Risk-30</t>
  </si>
  <si>
    <t>external attackers deliberately impact the confidentiality of Non Public Information (NPI) through Monitored servers on Birch-Net.</t>
  </si>
  <si>
    <t>Risk-31</t>
  </si>
  <si>
    <t>privileged insiders (DerpCorp &amp; Vendors) deliberately impact the availability of Non Public Information (NPI) through Subnet Neighbors on Oak-Net.</t>
  </si>
  <si>
    <t>Risk-32</t>
  </si>
  <si>
    <t>privileged insiders (DerpCorp &amp; Vendors) deliberately impact the availability of Non Public Information (NPI) through ServerGaugeMgmt Server on Oak-Net.</t>
  </si>
  <si>
    <t>Risk-33</t>
  </si>
  <si>
    <t>privileged insiders (DerpCorp &amp; Vendors) deliberately impact the availability of Non Public Information (NPI) through ServerGaugeReport Server on Oak-Net.</t>
  </si>
  <si>
    <t>Risk-34</t>
  </si>
  <si>
    <t>privileged insiders (DerpCorp &amp; Vendors) deliberately impact the availability of Non Public Information (NPI) through ServerGaugeIndex Server on Oak-Net.</t>
  </si>
  <si>
    <t>Risk-35</t>
  </si>
  <si>
    <t>privileged insiders (DerpCorp &amp; Vendors) deliberately impact the availability of Non Public Information (NPI) through ServerGaugeMonitor Server on Oak-Net.</t>
  </si>
  <si>
    <t>Risk-36</t>
  </si>
  <si>
    <t>privileged insiders (DerpCorp &amp; Vendors) deliberately impact the availability of Non Public Information (NPI) through ServerGaugeSQL Server on Oak-Net.</t>
  </si>
  <si>
    <t>Risk-37</t>
  </si>
  <si>
    <t>privileged insiders (DerpCorp &amp; Vendors) deliberately impact the availability of Non Public Information (NPI) through DerpCorp hypervisor Server on Oak-Net.</t>
  </si>
  <si>
    <t>Risk-38</t>
  </si>
  <si>
    <t>privileged insiders (DerpCorp &amp; Vendors) deliberately impact the availability of Non Public Information (NPI) through DerpCorp sysadmin jump stations on Oak-Net.</t>
  </si>
  <si>
    <t>Risk-39</t>
  </si>
  <si>
    <t>privileged insiders (DerpCorp &amp; Vendors) deliberately impact the availability of Non Public Information (NPI) through Monitored servers on Maple-Net.</t>
  </si>
  <si>
    <t>Risk-40</t>
  </si>
  <si>
    <t>privileged insiders (DerpCorp &amp; Vendors) deliberately impact the availability of Non Public Information (NPI) through Monitored servers on Birch-Net.</t>
  </si>
  <si>
    <t>Risk-41</t>
  </si>
  <si>
    <t>malicious software deliberately impact the availability of Non Public Information (NPI) through Subnet Neighbors on Oak-Net.</t>
  </si>
  <si>
    <t>Risk-42</t>
  </si>
  <si>
    <t>malicious software deliberately impact the availability of Non Public Information (NPI) through ServerGaugeMgmt Server on Oak-Net.</t>
  </si>
  <si>
    <t>Risk-43</t>
  </si>
  <si>
    <t>malicious software deliberately impact the availability of Non Public Information (NPI) through ServerGaugeReport Server on Oak-Net.</t>
  </si>
  <si>
    <t>Risk-44</t>
  </si>
  <si>
    <t>malicious software deliberately impact the availability of Non Public Information (NPI) through ServerGaugeIndex Server on Oak-Net.</t>
  </si>
  <si>
    <t>Risk-45</t>
  </si>
  <si>
    <t>malicious software deliberately impact the availability of Non Public Information (NPI) through ServerGaugeMonitor Server on Oak-Net.</t>
  </si>
  <si>
    <t>Risk-46</t>
  </si>
  <si>
    <t>malicious software deliberately impact the availability of Non Public Information (NPI) through ServerGaugeSQL Server on Oak-Net.</t>
  </si>
  <si>
    <t>Risk-47</t>
  </si>
  <si>
    <t>malicious software deliberately impact the availability of Non Public Information (NPI) through DerpCorp hypervisor Server on Oak-Net.</t>
  </si>
  <si>
    <t>Risk-48</t>
  </si>
  <si>
    <t>malicious software deliberately impact the availability of Non Public Information (NPI) through DerpCorp sysadmin jump stations on Oak-Net.</t>
  </si>
  <si>
    <t>Risk-49</t>
  </si>
  <si>
    <t>malicious software deliberately impact the availability of Non Public Information (NPI) through Monitored servers on Maple-Net.</t>
  </si>
  <si>
    <t>Risk-50</t>
  </si>
  <si>
    <t>malicious software deliberately impact the availability of Non Public Information (NPI) through Monitored servers on Birch-Net.</t>
  </si>
  <si>
    <t>Risk-51</t>
  </si>
  <si>
    <t>external attackers deliberately impact the availability of Non Public Information (NPI) through Subnet Neighbors on Oak-Net.</t>
  </si>
  <si>
    <t>Risk-52</t>
  </si>
  <si>
    <t>external attackers deliberately impact the availability of Non Public Information (NPI) through ServerGaugeMgmt Server on Oak-Net.</t>
  </si>
  <si>
    <t>Risk-53</t>
  </si>
  <si>
    <t>external attackers deliberately impact the availability of Non Public Information (NPI) through ServerGaugeReport Server on Oak-Net.</t>
  </si>
  <si>
    <t>Risk-54</t>
  </si>
  <si>
    <t>external attackers deliberately impact the availability of Non Public Information (NPI) through ServerGaugeIndex Server on Oak-Net.</t>
  </si>
  <si>
    <t>Risk-55</t>
  </si>
  <si>
    <t>external attackers deliberately impact the availability of Non Public Information (NPI) through ServerGaugeMonitor Server on Oak-Net.</t>
  </si>
  <si>
    <t>Risk-56</t>
  </si>
  <si>
    <t>external attackers deliberately impact the availability of Non Public Information (NPI) through ServerGaugeSQL Server on Oak-Net.</t>
  </si>
  <si>
    <t>Risk-57</t>
  </si>
  <si>
    <t>external attackers deliberately impact the availability of Non Public Information (NPI) through DerpCorp hypervisor Server on Oak-Net.</t>
  </si>
  <si>
    <t>Risk-58</t>
  </si>
  <si>
    <t>external attackers deliberately impact the availability of Non Public Information (NPI) through DerpCorp sysadmin jump stations on Oak-Net.</t>
  </si>
  <si>
    <t>Risk-59</t>
  </si>
  <si>
    <t>external attackers deliberately impact the availability of Non Public Information (NPI) through Monitored servers on Maple-Net.</t>
  </si>
  <si>
    <t>Risk-60</t>
  </si>
  <si>
    <t>external attackers deliberately impact the availability of Non Public Information (NPI) through Monitored servers on Birch-Net.</t>
  </si>
  <si>
    <t>Plan A</t>
  </si>
  <si>
    <t>Controls</t>
  </si>
  <si>
    <t>Scenario</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</si>
  <si>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</si>
  <si>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</si>
  <si>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</si>
  <si>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</si>
  <si>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</si>
  <si>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</si>
  <si>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</si>
  <si>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</si>
  <si>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</si>
  <si>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</si>
  <si>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</si>
  <si>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</si>
  <si>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</si>
  <si>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</si>
  <si>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</si>
  <si>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</si>
  <si>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</si>
  <si>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</si>
  <si>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</si>
  <si>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</si>
  <si>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</si>
  <si>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</si>
  <si>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</si>
  <si>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</si>
  <si>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</si>
  <si>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</si>
  <si>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</si>
  <si>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</si>
  <si>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</si>
  <si>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</si>
  <si>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</si>
  <si>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</si>
  <si>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1 in 3</t>
  </si>
  <si>
    <t>1 in 6</t>
  </si>
  <si>
    <t>Crit. sec. patches monthly, OS MFA, App MFA, Net ACL/FW Default Deny IN,</t>
  </si>
  <si>
    <t>1 in 50</t>
  </si>
  <si>
    <t>Priors</t>
  </si>
  <si>
    <t>1 in 60</t>
  </si>
  <si>
    <t>min</t>
  </si>
  <si>
    <t>avg</t>
  </si>
  <si>
    <t>75th ptile</t>
  </si>
  <si>
    <t>Vuln. scan remediation, Host FW Default Deny IN, Host FW Default Deny OUT, All Sec Patches Monthly, Server log SIEM, NPI Scanning and Response, OS MFA, App MFA, Net ACL/FW Default Deny IN,</t>
  </si>
  <si>
    <t>Vuln. scan remediation, CIS Hardened Windows Server Image, Host FW Default Deny IN, Host FW Default Deny OUT, All Sec Patches Monthly, Server log SIEM, NPI Scanning and Response, OS MFA, App MFA, Net ACL/FW Default Deny IN,</t>
  </si>
  <si>
    <t>max</t>
  </si>
  <si>
    <t>Rng</t>
  </si>
  <si>
    <t>1 in 20</t>
  </si>
  <si>
    <t>Interval estimates from other sheets</t>
  </si>
  <si>
    <t>Host full featured Endpoint Security Suite, Vuln. scan remediation, Host FW Default Deny IN, Host FW Default Deny OUT, All Sec Patches Monthly, Server log SIEM, NPI Scanning and Response, OS MFA, App MFA, Net ACL/FW Default Deny IN,</t>
  </si>
  <si>
    <t>Host full featured Endpoint Security Suite, Vuln. scan remediation, CIS Hardened Windows Server Image, Host FW Default Deny IN, Host FW Default Deny OUT, All Sec Patches Monthly, Server log SIEM, NPI Scanning and Response, OS MFA, App MFA, Net ACL/FW Default Deny IN,</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</si>
  <si>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</si>
  <si>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</si>
  <si>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</si>
  <si>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</si>
  <si>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</si>
  <si>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</si>
  <si>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</si>
  <si>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</si>
  <si>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</si>
  <si>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</si>
  <si>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</si>
  <si>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</si>
  <si>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</si>
  <si>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</si>
  <si>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</si>
  <si>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</si>
  <si>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</si>
  <si>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</si>
  <si>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</si>
  <si>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</si>
  <si>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</si>
  <si>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</si>
  <si>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</si>
  <si>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</si>
  <si>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</si>
  <si>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</si>
  <si>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</si>
  <si>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</si>
  <si>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</si>
  <si>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</si>
  <si>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</si>
  <si>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</si>
  <si>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</si>
  <si>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</si>
  <si>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</si>
  <si>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</si>
  <si>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</si>
  <si>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</si>
  <si>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</si>
  <si>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</si>
  <si>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</si>
  <si>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</si>
  <si>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</si>
  <si>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</si>
  <si>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Malware scans nightly, Crit. sec. patches monthly, App MFA,</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</si>
  <si>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</si>
  <si>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</si>
  <si>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90th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</si>
</sst>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0.00"/>
  </numFmts>
  <fonts count="12">
    <font>
      <sz val="10.0"/>
      <color rgb="FF000000"/>
      <name val="Arial"/>
    </font>
    <font>
      <color theme="1"/>
      <name val="Calibri"/>
    </font>
    <font>
      <sz val="10.0"/>
      <color theme="1"/>
      <name val="Calibri"/>
    </font>
    <font/>
    <font>
      <sz val="10.0"/>
      <color theme="1"/>
      <name val="Arial"/>
    </font>
    <font>
      <color theme="1"/>
      <name val="Arial"/>
    </font>
    <font>
      <sz val="10.0"/>
      <color theme="1"/>
      <name val="Verdana"/>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FCE5CD"/>
        <bgColor rgb="FFFCE5CD"/>
      </patternFill>
    </fill>
    <fill>
      <patternFill patternType="solid">
        <fgColor rgb="FF8BC34A"/>
        <bgColor rgb="FF8BC34A"/>
      </patternFill>
    </fill>
    <fill>
      <patternFill patternType="solid">
        <fgColor rgb="FFFFFFFF"/>
        <bgColor rgb="FFFFFFFF"/>
      </patternFill>
    </fill>
    <fill>
      <patternFill patternType="solid">
        <fgColor rgb="FFD0E0E3"/>
        <bgColor rgb="FFD0E0E3"/>
      </patternFill>
    </fill>
    <fill>
      <patternFill patternType="solid">
        <fgColor rgb="FFFFF2CC"/>
        <bgColor rgb="FFFFF2CC"/>
      </patternFill>
    </fill>
    <fill>
      <patternFill patternType="solid">
        <fgColor rgb="FF980000"/>
        <bgColor rgb="FF980000"/>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9">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top style="thin">
        <color rgb="FF000000"/>
      </top>
      <bottom style="thin">
        <color rgb="FFFFFFFF"/>
      </bottom>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n">
        <color rgb="FFFFFFFF"/>
      </left>
      <right style="thin">
        <color rgb="FFFFFFFF"/>
      </right>
      <top style="hair">
        <color rgb="FF000000"/>
      </top>
      <bottom style="thin">
        <color rgb="FFFFFFFF"/>
      </bottom>
    </border>
    <border>
      <left style="thin">
        <color rgb="FF000000"/>
      </left>
      <bottom style="thin">
        <color rgb="FFFFFFFF"/>
      </bottom>
    </border>
    <border>
      <bottom style="thin">
        <color rgb="FFFFFFFF"/>
      </bottom>
    </border>
    <border>
      <right style="thin">
        <color rgb="FFFFFFFF"/>
      </right>
      <bottom style="thin">
        <color rgb="FFFFFFFF"/>
      </bottom>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000000"/>
      </left>
      <right style="thin">
        <color rgb="FFFFFFFF"/>
      </right>
      <bottom style="thin">
        <color rgb="FFFFFFFF"/>
      </bottom>
    </border>
    <border>
      <left style="thin">
        <color rgb="FFFFFFFF"/>
      </left>
      <bottom style="thin">
        <color rgb="FFFFFFFF"/>
      </bottom>
    </border>
    <border>
      <left style="thin">
        <color rgb="FF000000"/>
      </left>
      <top style="thick">
        <color rgb="FFFFFFFF"/>
      </top>
      <bottom style="thick">
        <color rgb="FFFFFFFF"/>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left style="thin">
        <color rgb="FF000000"/>
      </left>
    </border>
    <border>
      <left style="thin">
        <color rgb="FFFFFFFF"/>
      </left>
      <right style="thin">
        <color rgb="FF000000"/>
      </right>
      <top style="thin">
        <color rgb="FFFFFFFF"/>
      </top>
      <bottom style="thin">
        <color rgb="FFFFFFFF"/>
      </bottom>
    </border>
    <border>
      <right style="thin">
        <color rgb="FFFFFFFF"/>
      </right>
      <top style="thin">
        <color rgb="FFFFFFFF"/>
      </top>
      <bottom style="thin">
        <color rgb="FFFFFFFF"/>
      </bottom>
    </border>
    <border>
      <right style="thin">
        <color rgb="FF000000"/>
      </right>
      <top style="thin">
        <color rgb="FF000000"/>
      </top>
      <bottom style="thin">
        <color rgb="FFFFFFFF"/>
      </bottom>
    </border>
    <border>
      <top style="thin">
        <color rgb="FF000000"/>
      </top>
    </border>
    <border>
      <right style="thin">
        <color rgb="FF000000"/>
      </right>
      <bottom style="thin">
        <color rgb="FFFFFFFF"/>
      </bottom>
    </border>
    <border>
      <left style="thin">
        <color rgb="FF000000"/>
      </left>
      <right style="thin">
        <color rgb="FFFFFFFF"/>
      </right>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bottom style="thin">
        <color rgb="FFFFFFFF"/>
      </bottom>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left style="thin">
        <color rgb="FF000000"/>
      </left>
      <right style="thin">
        <color rgb="FF000000"/>
      </right>
      <top style="thin">
        <color rgb="FF000000"/>
      </top>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ttom style="thin">
        <color rgb="FFFFFFFF"/>
      </bottom>
    </border>
    <border>
      <left style="thin">
        <color rgb="FF000000"/>
      </left>
      <top style="thin">
        <color rgb="FF000000"/>
      </top>
      <bottom style="thin">
        <color rgb="FF000000"/>
      </bottom>
    </border>
    <border>
      <left style="thin">
        <color rgb="FFFFFFFF"/>
      </left>
      <top style="thin">
        <color rgb="FFFFFFFF"/>
      </top>
    </border>
    <border>
      <left style="thin">
        <color rgb="FFFFFFFF"/>
      </left>
      <right style="thin">
        <color rgb="FFFFFFFF"/>
      </right>
    </border>
    <border>
      <left style="thin">
        <color rgb="FFFFFFFF"/>
      </left>
    </border>
    <border>
      <left style="thin">
        <color rgb="FF000000"/>
      </left>
      <top style="thin">
        <color rgb="FF000000"/>
      </top>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33">
    <xf borderId="0" fillId="0" fontId="0" numFmtId="0" xfId="0" applyAlignment="1" applyFont="1">
      <alignment readingOrder="0" shrinkToFit="0" vertical="bottom" wrapText="0"/>
    </xf>
    <xf borderId="0" fillId="0" fontId="1" numFmtId="164" xfId="0" applyAlignment="1" applyFont="1" applyNumberFormat="1">
      <alignment readingOrder="0"/>
    </xf>
    <xf borderId="1" fillId="0" fontId="1" numFmtId="0" xfId="0" applyAlignment="1" applyBorder="1" applyFont="1">
      <alignment readingOrder="0"/>
    </xf>
    <xf borderId="1" fillId="0" fontId="1" numFmtId="0" xfId="0" applyAlignment="1" applyBorder="1" applyFont="1">
      <alignment vertical="bottom"/>
    </xf>
    <xf borderId="2" fillId="0" fontId="1" numFmtId="0" xfId="0" applyAlignment="1" applyBorder="1" applyFont="1">
      <alignment readingOrder="0"/>
    </xf>
    <xf borderId="1" fillId="0" fontId="1" numFmtId="0" xfId="0" applyAlignment="1" applyBorder="1" applyFont="1">
      <alignment shrinkToFit="0" vertical="bottom" wrapText="1"/>
    </xf>
    <xf borderId="3" fillId="0" fontId="1" numFmtId="0" xfId="0" applyAlignment="1" applyBorder="1" applyFont="1">
      <alignment readingOrder="0"/>
    </xf>
    <xf borderId="1" fillId="0" fontId="1" numFmtId="0" xfId="0" applyAlignment="1" applyBorder="1" applyFont="1">
      <alignment shrinkToFit="0" vertical="top" wrapText="0"/>
    </xf>
    <xf borderId="0" fillId="0" fontId="1" numFmtId="0" xfId="0" applyAlignment="1" applyFont="1">
      <alignment readingOrder="0"/>
    </xf>
    <xf borderId="1" fillId="2" fontId="1" numFmtId="0" xfId="0" applyAlignment="1" applyBorder="1" applyFill="1" applyFont="1">
      <alignment readingOrder="0" shrinkToFit="0" vertical="bottom" wrapText="1"/>
    </xf>
    <xf borderId="0" fillId="0" fontId="1" numFmtId="164" xfId="0" applyFont="1" applyNumberFormat="1"/>
    <xf borderId="4" fillId="0" fontId="1" numFmtId="164" xfId="0" applyAlignment="1" applyBorder="1" applyFont="1" applyNumberFormat="1">
      <alignment shrinkToFit="0" vertical="top" wrapText="0"/>
    </xf>
    <xf borderId="1" fillId="2" fontId="1" numFmtId="164" xfId="0" applyAlignment="1" applyBorder="1" applyFont="1" applyNumberFormat="1">
      <alignment horizontal="left" readingOrder="0" shrinkToFit="0" vertical="bottom" wrapText="1"/>
    </xf>
    <xf borderId="5" fillId="0" fontId="1" numFmtId="0" xfId="0" applyAlignment="1" applyBorder="1" applyFont="1">
      <alignment shrinkToFit="0" vertical="top" wrapText="0"/>
    </xf>
    <xf borderId="6" fillId="3" fontId="2" numFmtId="49" xfId="0" applyAlignment="1" applyBorder="1" applyFill="1" applyFont="1" applyNumberFormat="1">
      <alignment horizontal="left"/>
    </xf>
    <xf borderId="7" fillId="3" fontId="2" numFmtId="0" xfId="0" applyAlignment="1" applyBorder="1" applyFont="1">
      <alignment horizontal="left"/>
    </xf>
    <xf borderId="7" fillId="3" fontId="2" numFmtId="165" xfId="0" applyAlignment="1" applyBorder="1" applyFont="1" applyNumberFormat="1">
      <alignment horizontal="left"/>
    </xf>
    <xf borderId="8" fillId="3" fontId="2" numFmtId="165" xfId="0" applyAlignment="1" applyBorder="1" applyFont="1" applyNumberFormat="1">
      <alignment horizontal="left"/>
    </xf>
    <xf borderId="8" fillId="3" fontId="2" numFmtId="0" xfId="0" applyAlignment="1" applyBorder="1" applyFont="1">
      <alignment horizontal="left"/>
    </xf>
    <xf borderId="4" fillId="0" fontId="1" numFmtId="0" xfId="0" applyAlignment="1" applyBorder="1" applyFont="1">
      <alignment shrinkToFit="0" vertical="top" wrapText="0"/>
    </xf>
    <xf borderId="0" fillId="0" fontId="2" numFmtId="0" xfId="0" applyFont="1"/>
    <xf borderId="4" fillId="2" fontId="1" numFmtId="0" xfId="0" applyAlignment="1" applyBorder="1" applyFont="1">
      <alignment readingOrder="0" shrinkToFit="0" vertical="bottom" wrapText="1"/>
    </xf>
    <xf borderId="9" fillId="0" fontId="1" numFmtId="0" xfId="0" applyAlignment="1" applyBorder="1" applyFont="1">
      <alignment shrinkToFit="0" vertical="top" wrapText="0"/>
    </xf>
    <xf borderId="0" fillId="4" fontId="2" numFmtId="49" xfId="0" applyAlignment="1" applyFill="1" applyFont="1" applyNumberFormat="1">
      <alignment horizontal="left"/>
    </xf>
    <xf borderId="9" fillId="5" fontId="1" numFmtId="0" xfId="0" applyAlignment="1" applyBorder="1" applyFill="1" applyFont="1">
      <alignment readingOrder="0" shrinkToFit="0" vertical="bottom" wrapText="1"/>
    </xf>
    <xf borderId="10" fillId="0" fontId="2" numFmtId="0" xfId="0" applyAlignment="1" applyBorder="1" applyFont="1">
      <alignment horizontal="left" readingOrder="0"/>
    </xf>
    <xf borderId="1" fillId="5" fontId="1" numFmtId="49" xfId="0" applyAlignment="1" applyBorder="1" applyFont="1" applyNumberFormat="1">
      <alignment readingOrder="0" shrinkToFit="0" vertical="bottom" wrapText="1"/>
    </xf>
    <xf borderId="11" fillId="0" fontId="3" numFmtId="0" xfId="0" applyBorder="1" applyFont="1"/>
    <xf borderId="1" fillId="5" fontId="1" numFmtId="0" xfId="0" applyAlignment="1" applyBorder="1" applyFont="1">
      <alignment readingOrder="0" shrinkToFit="0" vertical="bottom" wrapText="1"/>
    </xf>
    <xf borderId="12" fillId="0" fontId="3" numFmtId="0" xfId="0" applyBorder="1" applyFont="1"/>
    <xf borderId="0" fillId="0" fontId="2" numFmtId="0" xfId="0" applyAlignment="1" applyFont="1">
      <alignment vertical="bottom"/>
    </xf>
    <xf borderId="13" fillId="6" fontId="2" numFmtId="49" xfId="0" applyAlignment="1" applyBorder="1" applyFill="1" applyFont="1" applyNumberFormat="1">
      <alignment horizontal="center"/>
    </xf>
    <xf borderId="14" fillId="0" fontId="2" numFmtId="49" xfId="0" applyAlignment="1" applyBorder="1" applyFont="1" applyNumberFormat="1">
      <alignment horizontal="left"/>
    </xf>
    <xf borderId="14" fillId="0" fontId="2" numFmtId="165" xfId="0" applyAlignment="1" applyBorder="1" applyFont="1" applyNumberFormat="1">
      <alignment horizontal="left"/>
    </xf>
    <xf borderId="0" fillId="0" fontId="2" numFmtId="49" xfId="0" applyAlignment="1" applyFont="1" applyNumberFormat="1">
      <alignment vertical="bottom"/>
    </xf>
    <xf borderId="15" fillId="4" fontId="2" numFmtId="49" xfId="0" applyAlignment="1" applyBorder="1" applyFont="1" applyNumberFormat="1">
      <alignment horizontal="left"/>
    </xf>
    <xf borderId="16" fillId="4" fontId="2" numFmtId="49" xfId="0" applyAlignment="1" applyBorder="1" applyFont="1" applyNumberFormat="1">
      <alignment horizontal="left"/>
    </xf>
    <xf borderId="15" fillId="4" fontId="2" numFmtId="9" xfId="0" applyAlignment="1" applyBorder="1" applyFont="1" applyNumberFormat="1">
      <alignment horizontal="left"/>
    </xf>
    <xf borderId="16" fillId="4" fontId="2" numFmtId="165" xfId="0" applyAlignment="1" applyBorder="1" applyFont="1" applyNumberFormat="1">
      <alignment horizontal="left"/>
    </xf>
    <xf borderId="15" fillId="4" fontId="2" numFmtId="165" xfId="0" applyAlignment="1" applyBorder="1" applyFont="1" applyNumberFormat="1">
      <alignment horizontal="left"/>
    </xf>
    <xf borderId="15" fillId="4" fontId="2" numFmtId="49" xfId="0" applyAlignment="1" applyBorder="1" applyFont="1" applyNumberFormat="1">
      <alignment horizontal="left" shrinkToFit="0" wrapText="1"/>
    </xf>
    <xf borderId="16" fillId="0" fontId="2" numFmtId="49" xfId="0" applyAlignment="1" applyBorder="1" applyFont="1" applyNumberFormat="1">
      <alignment readingOrder="0" vertical="bottom"/>
    </xf>
    <xf borderId="0" fillId="4" fontId="2" numFmtId="49" xfId="0" applyAlignment="1" applyFont="1" applyNumberFormat="1">
      <alignment horizontal="center"/>
    </xf>
    <xf borderId="17" fillId="6" fontId="2" numFmtId="49" xfId="0" applyAlignment="1" applyBorder="1" applyFont="1" applyNumberFormat="1">
      <alignment horizontal="left" readingOrder="0" shrinkToFit="0" wrapText="1"/>
    </xf>
    <xf borderId="18" fillId="6" fontId="2" numFmtId="9" xfId="0" applyAlignment="1" applyBorder="1" applyFont="1" applyNumberFormat="1">
      <alignment horizontal="center" readingOrder="0"/>
    </xf>
    <xf borderId="6" fillId="7" fontId="2" numFmtId="49" xfId="0" applyAlignment="1" applyBorder="1" applyFill="1" applyFont="1" applyNumberFormat="1">
      <alignment horizontal="left"/>
    </xf>
    <xf borderId="19" fillId="7" fontId="2" numFmtId="0" xfId="0" applyAlignment="1" applyBorder="1" applyFont="1">
      <alignment horizontal="left"/>
    </xf>
    <xf borderId="20" fillId="6" fontId="4" numFmtId="165" xfId="0" applyAlignment="1" applyBorder="1" applyFont="1" applyNumberFormat="1">
      <alignment horizontal="center" vertical="bottom"/>
    </xf>
    <xf borderId="7" fillId="7" fontId="2" numFmtId="165" xfId="0" applyAlignment="1" applyBorder="1" applyFont="1" applyNumberFormat="1">
      <alignment horizontal="center"/>
    </xf>
    <xf borderId="21" fillId="6" fontId="4" numFmtId="165" xfId="0" applyAlignment="1" applyBorder="1" applyFont="1" applyNumberFormat="1">
      <alignment horizontal="right" vertical="bottom"/>
    </xf>
    <xf borderId="7" fillId="7" fontId="2" numFmtId="0" xfId="0" applyAlignment="1" applyBorder="1" applyFont="1">
      <alignment horizontal="left"/>
    </xf>
    <xf borderId="21" fillId="6" fontId="4" numFmtId="165" xfId="0" applyAlignment="1" applyBorder="1" applyFont="1" applyNumberFormat="1">
      <alignment readingOrder="0" shrinkToFit="0" vertical="bottom" wrapText="1"/>
    </xf>
    <xf borderId="22" fillId="0" fontId="2" numFmtId="0" xfId="0" applyAlignment="1" applyBorder="1" applyFont="1">
      <alignment horizontal="left"/>
    </xf>
    <xf borderId="0" fillId="0" fontId="2" numFmtId="165" xfId="0" applyAlignment="1" applyFont="1" applyNumberFormat="1">
      <alignment horizontal="center"/>
    </xf>
    <xf borderId="23" fillId="6" fontId="4" numFmtId="9" xfId="0" applyAlignment="1" applyBorder="1" applyFont="1" applyNumberFormat="1">
      <alignment horizontal="center" vertical="bottom"/>
    </xf>
    <xf borderId="0" fillId="0" fontId="2" numFmtId="0" xfId="0" applyAlignment="1" applyFont="1">
      <alignment horizontal="left"/>
    </xf>
    <xf borderId="24" fillId="6" fontId="4" numFmtId="165" xfId="0" applyAlignment="1" applyBorder="1" applyFont="1" applyNumberFormat="1">
      <alignment horizontal="center" vertical="bottom"/>
    </xf>
    <xf borderId="24" fillId="6" fontId="4" numFmtId="165" xfId="0" applyAlignment="1" applyBorder="1" applyFont="1" applyNumberFormat="1">
      <alignment horizontal="right" vertical="bottom"/>
    </xf>
    <xf borderId="0" fillId="4" fontId="2" numFmtId="49" xfId="0" applyAlignment="1" applyFont="1" applyNumberFormat="1">
      <alignment horizontal="left" shrinkToFit="0" wrapText="0"/>
    </xf>
    <xf borderId="13" fillId="0" fontId="2" numFmtId="49" xfId="0" applyAlignment="1" applyBorder="1" applyFont="1" applyNumberFormat="1">
      <alignment horizontal="right"/>
    </xf>
    <xf borderId="0" fillId="0" fontId="2" numFmtId="165" xfId="0" applyFont="1" applyNumberFormat="1"/>
    <xf borderId="1" fillId="0" fontId="2" numFmtId="165" xfId="0" applyAlignment="1" applyBorder="1" applyFont="1" applyNumberFormat="1">
      <alignment horizontal="center"/>
    </xf>
    <xf borderId="0" fillId="0" fontId="2" numFmtId="49" xfId="0" applyAlignment="1" applyFont="1" applyNumberFormat="1">
      <alignment horizontal="left"/>
    </xf>
    <xf borderId="16" fillId="4" fontId="2" numFmtId="49" xfId="0" applyAlignment="1" applyBorder="1" applyFont="1" applyNumberFormat="1">
      <alignment horizontal="left" readingOrder="0"/>
    </xf>
    <xf borderId="20" fillId="6" fontId="4" numFmtId="49" xfId="0" applyAlignment="1" applyBorder="1" applyFont="1" applyNumberFormat="1">
      <alignment horizontal="left" readingOrder="0" vertical="bottom"/>
    </xf>
    <xf borderId="21" fillId="6" fontId="4" numFmtId="165" xfId="0" applyAlignment="1" applyBorder="1" applyFont="1" applyNumberFormat="1">
      <alignment horizontal="center" vertical="bottom"/>
    </xf>
    <xf borderId="25" fillId="6" fontId="4" numFmtId="165" xfId="0" applyAlignment="1" applyBorder="1" applyFont="1" applyNumberFormat="1">
      <alignment horizontal="right" vertical="bottom"/>
    </xf>
    <xf borderId="26" fillId="6" fontId="4" numFmtId="165" xfId="0" applyAlignment="1" applyBorder="1" applyFont="1" applyNumberFormat="1">
      <alignment vertical="bottom"/>
    </xf>
    <xf borderId="26" fillId="6" fontId="4" numFmtId="165" xfId="0" applyBorder="1" applyFont="1" applyNumberFormat="1"/>
    <xf borderId="17" fillId="6" fontId="4" numFmtId="49" xfId="0" applyAlignment="1" applyBorder="1" applyFont="1" applyNumberFormat="1">
      <alignment horizontal="left" readingOrder="0" vertical="bottom"/>
    </xf>
    <xf borderId="12" fillId="6" fontId="4" numFmtId="165" xfId="0" applyAlignment="1" applyBorder="1" applyFont="1" applyNumberFormat="1">
      <alignment horizontal="center" vertical="bottom"/>
    </xf>
    <xf borderId="27" fillId="6" fontId="4" numFmtId="165" xfId="0" applyAlignment="1" applyBorder="1" applyFont="1" applyNumberFormat="1">
      <alignment horizontal="right" vertical="bottom"/>
    </xf>
    <xf borderId="0" fillId="6" fontId="4" numFmtId="165" xfId="0" applyAlignment="1" applyFont="1" applyNumberFormat="1">
      <alignment vertical="bottom"/>
    </xf>
    <xf borderId="0" fillId="6" fontId="4" numFmtId="165" xfId="0" applyFont="1" applyNumberFormat="1"/>
    <xf borderId="17" fillId="6" fontId="4" numFmtId="49" xfId="0" applyAlignment="1" applyBorder="1" applyFont="1" applyNumberFormat="1">
      <alignment horizontal="left" vertical="bottom"/>
    </xf>
    <xf borderId="0" fillId="6" fontId="4" numFmtId="165" xfId="0" applyAlignment="1" applyFont="1" applyNumberFormat="1">
      <alignment readingOrder="0" vertical="bottom"/>
    </xf>
    <xf borderId="28" fillId="6" fontId="4" numFmtId="49" xfId="0" applyAlignment="1" applyBorder="1" applyFont="1" applyNumberFormat="1">
      <alignment horizontal="left" readingOrder="0" vertical="bottom"/>
    </xf>
    <xf borderId="27" fillId="6" fontId="4" numFmtId="165" xfId="0" applyAlignment="1" applyBorder="1" applyFont="1" applyNumberFormat="1">
      <alignment horizontal="right" readingOrder="0" vertical="bottom"/>
    </xf>
    <xf borderId="0" fillId="0" fontId="2" numFmtId="0" xfId="0" applyAlignment="1" applyFont="1">
      <alignment horizontal="left"/>
    </xf>
    <xf borderId="6" fillId="8" fontId="1" numFmtId="0" xfId="0" applyAlignment="1" applyBorder="1" applyFill="1" applyFont="1">
      <alignment shrinkToFit="0" wrapText="0"/>
    </xf>
    <xf borderId="7" fillId="0" fontId="3" numFmtId="0" xfId="0" applyBorder="1" applyFont="1"/>
    <xf borderId="12" fillId="0" fontId="1" numFmtId="0" xfId="0" applyAlignment="1" applyBorder="1" applyFont="1">
      <alignment shrinkToFit="0" wrapText="0"/>
    </xf>
    <xf borderId="3" fillId="0" fontId="1" numFmtId="0" xfId="0" applyAlignment="1" applyBorder="1" applyFont="1">
      <alignment shrinkToFit="0" wrapText="0"/>
    </xf>
    <xf borderId="18" fillId="0" fontId="1" numFmtId="0" xfId="0" applyAlignment="1" applyBorder="1" applyFont="1">
      <alignment shrinkToFit="0" wrapText="0"/>
    </xf>
    <xf borderId="24" fillId="0" fontId="1" numFmtId="0" xfId="0" applyAlignment="1" applyBorder="1" applyFont="1">
      <alignment shrinkToFit="0" wrapText="0"/>
    </xf>
    <xf borderId="29" fillId="0" fontId="1" numFmtId="0" xfId="0" applyAlignment="1" applyBorder="1" applyFont="1">
      <alignment shrinkToFit="0" wrapText="0"/>
    </xf>
    <xf borderId="30" fillId="0" fontId="1" numFmtId="0" xfId="0" applyAlignment="1" applyBorder="1" applyFont="1">
      <alignment shrinkToFit="0" wrapText="0"/>
    </xf>
    <xf borderId="1" fillId="0" fontId="1" numFmtId="0" xfId="0" applyAlignment="1" applyBorder="1" applyFont="1">
      <alignment shrinkToFit="0" wrapText="0"/>
    </xf>
    <xf borderId="30" fillId="0" fontId="1" numFmtId="0" xfId="0" applyAlignment="1" applyBorder="1" applyFont="1">
      <alignment readingOrder="0" shrinkToFit="0" wrapText="0"/>
    </xf>
    <xf borderId="31" fillId="0" fontId="1" numFmtId="0" xfId="0" applyAlignment="1" applyBorder="1" applyFont="1">
      <alignment shrinkToFit="0" wrapText="0"/>
    </xf>
    <xf borderId="32" fillId="0" fontId="1" numFmtId="0" xfId="0" applyAlignment="1" applyBorder="1" applyFont="1">
      <alignment shrinkToFit="0" wrapText="0"/>
    </xf>
    <xf borderId="33" fillId="0" fontId="1" numFmtId="0" xfId="0" applyAlignment="1" applyBorder="1" applyFont="1">
      <alignment shrinkToFit="0" wrapText="0"/>
    </xf>
    <xf borderId="2" fillId="0" fontId="1" numFmtId="0" xfId="0" applyAlignment="1" applyBorder="1" applyFont="1">
      <alignment shrinkToFit="0" wrapText="0"/>
    </xf>
    <xf borderId="14" fillId="0" fontId="1" numFmtId="0" xfId="0" applyAlignment="1" applyBorder="1" applyFont="1">
      <alignment readingOrder="0" shrinkToFit="0" wrapText="0"/>
    </xf>
    <xf borderId="10" fillId="0" fontId="1" numFmtId="0" xfId="0" applyAlignment="1" applyBorder="1" applyFont="1">
      <alignment shrinkToFit="0" wrapText="0"/>
    </xf>
    <xf borderId="34" fillId="9" fontId="5" numFmtId="0" xfId="0" applyAlignment="1" applyBorder="1" applyFill="1" applyFont="1">
      <alignment vertical="bottom"/>
    </xf>
    <xf borderId="34" fillId="10" fontId="5" numFmtId="0" xfId="0" applyAlignment="1" applyBorder="1" applyFill="1" applyFont="1">
      <alignment readingOrder="0" vertical="bottom"/>
    </xf>
    <xf borderId="34" fillId="9" fontId="5" numFmtId="0" xfId="0" applyAlignment="1" applyBorder="1" applyFont="1">
      <alignment readingOrder="0" vertical="bottom"/>
    </xf>
    <xf borderId="10" fillId="0" fontId="1" numFmtId="0" xfId="0" applyAlignment="1" applyBorder="1" applyFont="1">
      <alignment readingOrder="0" shrinkToFit="0" wrapText="0"/>
    </xf>
    <xf borderId="17" fillId="0" fontId="1" numFmtId="0" xfId="0" applyAlignment="1" applyBorder="1" applyFont="1">
      <alignment shrinkToFit="0" wrapText="0"/>
    </xf>
    <xf borderId="13" fillId="0" fontId="1" numFmtId="0" xfId="0" applyAlignment="1" applyBorder="1" applyFont="1">
      <alignment readingOrder="0" shrinkToFit="0" wrapText="0"/>
    </xf>
    <xf borderId="35" fillId="9" fontId="5" numFmtId="0" xfId="0" applyAlignment="1" applyBorder="1" applyFont="1">
      <alignment vertical="bottom"/>
    </xf>
    <xf borderId="35" fillId="10" fontId="5" numFmtId="0" xfId="0" applyAlignment="1" applyBorder="1" applyFont="1">
      <alignment readingOrder="0" vertical="bottom"/>
    </xf>
    <xf borderId="35" fillId="9" fontId="5" numFmtId="0" xfId="0" applyAlignment="1" applyBorder="1" applyFont="1">
      <alignment vertical="bottom"/>
    </xf>
    <xf borderId="13" fillId="0" fontId="1" numFmtId="0" xfId="0" applyAlignment="1" applyBorder="1" applyFont="1">
      <alignment shrinkToFit="0" wrapText="0"/>
    </xf>
    <xf borderId="14" fillId="0" fontId="1" numFmtId="0" xfId="0" applyAlignment="1" applyBorder="1" applyFont="1">
      <alignment shrinkToFit="0" wrapText="0"/>
    </xf>
    <xf borderId="36" fillId="0" fontId="1" numFmtId="0" xfId="0" applyAlignment="1" applyBorder="1" applyFont="1">
      <alignment shrinkToFit="0" wrapText="0"/>
    </xf>
    <xf borderId="37" fillId="0" fontId="1" numFmtId="0" xfId="0" applyAlignment="1" applyBorder="1" applyFont="1">
      <alignment shrinkToFit="0" wrapText="0"/>
    </xf>
    <xf borderId="38" fillId="9" fontId="5" numFmtId="0" xfId="0" applyAlignment="1" applyBorder="1" applyFont="1">
      <alignment vertical="bottom"/>
    </xf>
    <xf borderId="38" fillId="10" fontId="5" numFmtId="0" xfId="0" applyAlignment="1" applyBorder="1" applyFont="1">
      <alignment readingOrder="0" vertical="bottom"/>
    </xf>
    <xf borderId="39" fillId="0" fontId="1" numFmtId="0" xfId="0" applyAlignment="1" applyBorder="1" applyFont="1">
      <alignment shrinkToFit="0" wrapText="0"/>
    </xf>
    <xf borderId="6" fillId="11" fontId="1" numFmtId="49" xfId="0" applyAlignment="1" applyBorder="1" applyFill="1" applyFont="1" applyNumberFormat="1">
      <alignment horizontal="left"/>
    </xf>
    <xf borderId="7" fillId="11" fontId="1" numFmtId="49" xfId="0" applyAlignment="1" applyBorder="1" applyFont="1" applyNumberFormat="1">
      <alignment horizontal="left"/>
    </xf>
    <xf borderId="7" fillId="11" fontId="1" numFmtId="49" xfId="0" applyAlignment="1" applyBorder="1" applyFont="1" applyNumberFormat="1">
      <alignment horizontal="left" shrinkToFit="0" wrapText="0"/>
    </xf>
    <xf borderId="22" fillId="0" fontId="2" numFmtId="49" xfId="0" applyAlignment="1" applyBorder="1" applyFont="1" applyNumberFormat="1">
      <alignment horizontal="left"/>
    </xf>
    <xf borderId="0" fillId="0" fontId="2" numFmtId="49" xfId="0" applyAlignment="1" applyFont="1" applyNumberFormat="1">
      <alignment horizontal="left" shrinkToFit="0" wrapText="0"/>
    </xf>
    <xf borderId="16" fillId="0" fontId="2" numFmtId="49" xfId="0" applyAlignment="1" applyBorder="1" applyFont="1" applyNumberFormat="1">
      <alignment horizontal="left"/>
    </xf>
    <xf borderId="15" fillId="0" fontId="2" numFmtId="49" xfId="0" applyAlignment="1" applyBorder="1" applyFont="1" applyNumberFormat="1">
      <alignment horizontal="left"/>
    </xf>
    <xf borderId="15" fillId="12" fontId="2" numFmtId="49" xfId="0" applyAlignment="1" applyBorder="1" applyFill="1" applyFont="1" applyNumberFormat="1">
      <alignment horizontal="left" shrinkToFit="0" wrapText="0"/>
    </xf>
    <xf borderId="11" fillId="0" fontId="2" numFmtId="49" xfId="0" applyBorder="1" applyFont="1" applyNumberFormat="1"/>
    <xf borderId="30" fillId="6" fontId="2" numFmtId="49" xfId="0" applyAlignment="1" applyBorder="1" applyFont="1" applyNumberFormat="1">
      <alignment readingOrder="0"/>
    </xf>
    <xf borderId="3" fillId="6" fontId="2" numFmtId="49" xfId="0" applyAlignment="1" applyBorder="1" applyFont="1" applyNumberFormat="1">
      <alignment readingOrder="0"/>
    </xf>
    <xf borderId="1" fillId="6" fontId="2" numFmtId="49" xfId="0" applyAlignment="1" applyBorder="1" applyFont="1" applyNumberFormat="1">
      <alignment readingOrder="0"/>
    </xf>
    <xf borderId="11" fillId="13" fontId="2" numFmtId="49" xfId="0" applyAlignment="1" applyBorder="1" applyFill="1" applyFont="1" applyNumberFormat="1">
      <alignment horizontal="left" shrinkToFit="0" wrapText="0"/>
    </xf>
    <xf borderId="14" fillId="0" fontId="2" numFmtId="49" xfId="0" applyBorder="1" applyFont="1" applyNumberFormat="1"/>
    <xf borderId="0" fillId="6" fontId="2" numFmtId="0" xfId="0" applyAlignment="1" applyFont="1">
      <alignment readingOrder="0"/>
    </xf>
    <xf borderId="0" fillId="13" fontId="2" numFmtId="49" xfId="0" applyAlignment="1" applyFont="1" applyNumberFormat="1">
      <alignment horizontal="left" shrinkToFit="0" wrapText="0"/>
    </xf>
    <xf borderId="0" fillId="0" fontId="2" numFmtId="0" xfId="0" applyAlignment="1" applyFont="1">
      <alignment readingOrder="0"/>
    </xf>
    <xf borderId="6" fillId="14" fontId="1" numFmtId="0" xfId="0" applyBorder="1" applyFill="1" applyFont="1"/>
    <xf borderId="7" fillId="14" fontId="1" numFmtId="49" xfId="0" applyAlignment="1" applyBorder="1" applyFont="1" applyNumberFormat="1">
      <alignment horizontal="left" shrinkToFit="0" wrapText="0"/>
    </xf>
    <xf borderId="0" fillId="0" fontId="1" numFmtId="0" xfId="0" applyFont="1"/>
    <xf borderId="0" fillId="0" fontId="1" numFmtId="49" xfId="0" applyAlignment="1" applyFont="1" applyNumberFormat="1">
      <alignment horizontal="left" shrinkToFit="0" wrapText="0"/>
    </xf>
    <xf borderId="22" fillId="0" fontId="1" numFmtId="49" xfId="0" applyAlignment="1" applyBorder="1" applyFont="1" applyNumberFormat="1">
      <alignment horizontal="left" shrinkToFit="0" wrapText="0"/>
    </xf>
    <xf borderId="0" fillId="12" fontId="1" numFmtId="49" xfId="0" applyFont="1" applyNumberFormat="1"/>
    <xf borderId="15" fillId="0" fontId="1" numFmtId="49" xfId="0" applyAlignment="1" applyBorder="1" applyFont="1" applyNumberFormat="1">
      <alignment horizontal="left" shrinkToFit="0" wrapText="1"/>
    </xf>
    <xf borderId="40" fillId="6" fontId="1" numFmtId="49" xfId="0" applyAlignment="1" applyBorder="1" applyFont="1" applyNumberFormat="1">
      <alignment horizontal="center" shrinkToFit="0" wrapText="1"/>
    </xf>
    <xf borderId="3" fillId="0" fontId="1" numFmtId="49" xfId="0" applyAlignment="1" applyBorder="1" applyFont="1" applyNumberFormat="1">
      <alignment shrinkToFit="0" wrapText="0"/>
    </xf>
    <xf borderId="3" fillId="13" fontId="1" numFmtId="49" xfId="0" applyAlignment="1" applyBorder="1" applyFont="1" applyNumberFormat="1">
      <alignment shrinkToFit="0" wrapText="0"/>
    </xf>
    <xf borderId="18" fillId="13" fontId="1" numFmtId="49" xfId="0" applyAlignment="1" applyBorder="1" applyFont="1" applyNumberFormat="1">
      <alignment shrinkToFit="0" wrapText="0"/>
    </xf>
    <xf borderId="41" fillId="15" fontId="1" numFmtId="0" xfId="0" applyAlignment="1" applyBorder="1" applyFill="1" applyFont="1">
      <alignment shrinkToFit="0" wrapText="0"/>
    </xf>
    <xf borderId="1" fillId="0" fontId="1" numFmtId="49" xfId="0" applyAlignment="1" applyBorder="1" applyFont="1" applyNumberFormat="1">
      <alignment shrinkToFit="0" wrapText="0"/>
    </xf>
    <xf borderId="1" fillId="13" fontId="1" numFmtId="49" xfId="0" applyAlignment="1" applyBorder="1" applyFont="1" applyNumberFormat="1">
      <alignment shrinkToFit="0" wrapText="0"/>
    </xf>
    <xf borderId="29" fillId="13" fontId="1" numFmtId="49" xfId="0" applyAlignment="1" applyBorder="1" applyFont="1" applyNumberFormat="1">
      <alignment shrinkToFit="0" wrapText="0"/>
    </xf>
    <xf borderId="0" fillId="0" fontId="1" numFmtId="49" xfId="0" applyAlignment="1" applyFont="1" applyNumberFormat="1">
      <alignment shrinkToFit="0" wrapText="0"/>
    </xf>
    <xf borderId="0" fillId="13" fontId="1" numFmtId="49" xfId="0" applyAlignment="1" applyFont="1" applyNumberFormat="1">
      <alignment shrinkToFit="0" wrapText="0"/>
    </xf>
    <xf borderId="0" fillId="15" fontId="1" numFmtId="0" xfId="0" applyAlignment="1" applyFont="1">
      <alignment shrinkToFit="0" wrapText="0"/>
    </xf>
    <xf borderId="6" fillId="16" fontId="2" numFmtId="0" xfId="0" applyBorder="1" applyFill="1" applyFont="1"/>
    <xf borderId="7" fillId="16" fontId="2" numFmtId="49" xfId="0" applyAlignment="1" applyBorder="1" applyFont="1" applyNumberFormat="1">
      <alignment horizontal="left" shrinkToFit="0" wrapText="0"/>
    </xf>
    <xf borderId="7" fillId="16" fontId="4" numFmtId="49" xfId="0" applyAlignment="1" applyBorder="1" applyFont="1" applyNumberFormat="1">
      <alignment vertical="bottom"/>
    </xf>
    <xf borderId="0" fillId="0" fontId="2" numFmtId="0" xfId="0" applyFont="1"/>
    <xf borderId="22" fillId="0" fontId="4" numFmtId="49" xfId="0" applyAlignment="1" applyBorder="1" applyFont="1" applyNumberFormat="1">
      <alignment vertical="bottom"/>
    </xf>
    <xf borderId="0" fillId="0" fontId="4" numFmtId="49" xfId="0" applyAlignment="1" applyFont="1" applyNumberFormat="1">
      <alignment vertical="bottom"/>
    </xf>
    <xf borderId="0" fillId="0" fontId="2" numFmtId="49" xfId="0" applyFont="1" applyNumberFormat="1"/>
    <xf borderId="15" fillId="0" fontId="2" numFmtId="49" xfId="0" applyAlignment="1" applyBorder="1" applyFont="1" applyNumberFormat="1">
      <alignment horizontal="left" shrinkToFit="0" wrapText="1"/>
    </xf>
    <xf borderId="40" fillId="6" fontId="6" numFmtId="49" xfId="0" applyAlignment="1" applyBorder="1" applyFont="1" applyNumberFormat="1">
      <alignment horizontal="center" readingOrder="0" shrinkToFit="0" textRotation="0" vertical="bottom" wrapText="1"/>
    </xf>
    <xf borderId="42" fillId="6" fontId="6" numFmtId="49" xfId="0" applyAlignment="1" applyBorder="1" applyFont="1" applyNumberFormat="1">
      <alignment horizontal="center" shrinkToFit="0" textRotation="0" vertical="bottom" wrapText="1"/>
    </xf>
    <xf borderId="0" fillId="0" fontId="2" numFmtId="49" xfId="0" applyAlignment="1" applyFont="1" applyNumberFormat="1">
      <alignment shrinkToFit="0" wrapText="0"/>
    </xf>
    <xf borderId="3" fillId="17" fontId="2" numFmtId="49" xfId="0" applyAlignment="1" applyBorder="1" applyFill="1" applyFont="1" applyNumberFormat="1">
      <alignment shrinkToFit="0" wrapText="0"/>
    </xf>
    <xf borderId="18" fillId="17" fontId="2" numFmtId="49" xfId="0" applyAlignment="1" applyBorder="1" applyFont="1" applyNumberFormat="1">
      <alignment shrinkToFit="0" wrapText="0"/>
    </xf>
    <xf borderId="17" fillId="6" fontId="6" numFmtId="0" xfId="0" applyBorder="1" applyFont="1"/>
    <xf borderId="12" fillId="6" fontId="6" numFmtId="0" xfId="0" applyBorder="1" applyFont="1"/>
    <xf borderId="1" fillId="17" fontId="2" numFmtId="49" xfId="0" applyAlignment="1" applyBorder="1" applyFont="1" applyNumberFormat="1">
      <alignment shrinkToFit="0" wrapText="0"/>
    </xf>
    <xf borderId="29" fillId="17" fontId="2" numFmtId="49" xfId="0" applyAlignment="1" applyBorder="1" applyFont="1" applyNumberFormat="1">
      <alignment shrinkToFit="0" wrapText="0"/>
    </xf>
    <xf borderId="0" fillId="17" fontId="2" numFmtId="49" xfId="0" applyAlignment="1" applyFont="1" applyNumberFormat="1">
      <alignment shrinkToFit="0" wrapText="0"/>
    </xf>
    <xf borderId="0" fillId="6" fontId="6" numFmtId="0" xfId="0" applyFont="1"/>
    <xf borderId="0" fillId="6" fontId="6" numFmtId="0" xfId="0" applyFont="1"/>
    <xf borderId="43" fillId="6" fontId="6" numFmtId="0" xfId="0" applyBorder="1" applyFont="1"/>
    <xf borderId="6" fillId="18" fontId="1" numFmtId="0" xfId="0" applyBorder="1" applyFill="1" applyFont="1"/>
    <xf borderId="7" fillId="18" fontId="1" numFmtId="49" xfId="0" applyAlignment="1" applyBorder="1" applyFont="1" applyNumberFormat="1">
      <alignment horizontal="left" shrinkToFit="0" wrapText="0"/>
    </xf>
    <xf borderId="7" fillId="18" fontId="5" numFmtId="49" xfId="0" applyAlignment="1" applyBorder="1" applyFont="1" applyNumberFormat="1">
      <alignment vertical="bottom"/>
    </xf>
    <xf borderId="22" fillId="0" fontId="5" numFmtId="0" xfId="0" applyBorder="1" applyFont="1"/>
    <xf borderId="0" fillId="0" fontId="5" numFmtId="0" xfId="0" applyFont="1"/>
    <xf borderId="22" fillId="0" fontId="5" numFmtId="49" xfId="0" applyAlignment="1" applyBorder="1" applyFont="1" applyNumberFormat="1">
      <alignment vertical="bottom"/>
    </xf>
    <xf borderId="0" fillId="0" fontId="5" numFmtId="49" xfId="0" applyAlignment="1" applyFont="1" applyNumberFormat="1">
      <alignment vertical="bottom"/>
    </xf>
    <xf borderId="40" fillId="6" fontId="7" numFmtId="49" xfId="0" applyAlignment="1" applyBorder="1" applyFont="1" applyNumberFormat="1">
      <alignment horizontal="center" readingOrder="0" shrinkToFit="0" textRotation="0" vertical="bottom" wrapText="1"/>
    </xf>
    <xf borderId="42" fillId="6" fontId="7" numFmtId="49" xfId="0" applyAlignment="1" applyBorder="1" applyFont="1" applyNumberFormat="1">
      <alignment horizontal="center" shrinkToFit="0" textRotation="0" vertical="bottom" wrapText="1"/>
    </xf>
    <xf borderId="15" fillId="6" fontId="7" numFmtId="49" xfId="0" applyAlignment="1" applyBorder="1" applyFont="1" applyNumberFormat="1">
      <alignment horizontal="center" shrinkToFit="0" textRotation="0" vertical="bottom" wrapText="1"/>
    </xf>
    <xf borderId="3" fillId="17" fontId="1" numFmtId="49" xfId="0" applyAlignment="1" applyBorder="1" applyFont="1" applyNumberFormat="1">
      <alignment shrinkToFit="0" wrapText="0"/>
    </xf>
    <xf borderId="18" fillId="17" fontId="1" numFmtId="49" xfId="0" applyAlignment="1" applyBorder="1" applyFont="1" applyNumberFormat="1">
      <alignment shrinkToFit="0" wrapText="0"/>
    </xf>
    <xf borderId="17" fillId="6" fontId="7" numFmtId="0" xfId="0" applyBorder="1" applyFont="1"/>
    <xf borderId="12" fillId="6" fontId="7" numFmtId="0" xfId="0" applyBorder="1" applyFont="1"/>
    <xf borderId="1" fillId="17" fontId="1" numFmtId="49" xfId="0" applyAlignment="1" applyBorder="1" applyFont="1" applyNumberFormat="1">
      <alignment shrinkToFit="0" wrapText="0"/>
    </xf>
    <xf borderId="29" fillId="17" fontId="1" numFmtId="49" xfId="0" applyAlignment="1" applyBorder="1" applyFont="1" applyNumberFormat="1">
      <alignment shrinkToFit="0" wrapText="0"/>
    </xf>
    <xf borderId="0" fillId="17" fontId="1" numFmtId="49" xfId="0" applyAlignment="1" applyFont="1" applyNumberFormat="1">
      <alignment shrinkToFit="0" wrapText="0"/>
    </xf>
    <xf borderId="7" fillId="14" fontId="1" numFmtId="3" xfId="0" applyAlignment="1" applyBorder="1" applyFont="1" applyNumberFormat="1">
      <alignment horizontal="left" shrinkToFit="0" wrapText="0"/>
    </xf>
    <xf borderId="7" fillId="14" fontId="1" numFmtId="3" xfId="0" applyAlignment="1" applyBorder="1" applyFont="1" applyNumberFormat="1">
      <alignment horizontal="left" shrinkToFit="0" wrapText="1"/>
    </xf>
    <xf borderId="7" fillId="14" fontId="1" numFmtId="165" xfId="0" applyAlignment="1" applyBorder="1" applyFont="1" applyNumberFormat="1">
      <alignment horizontal="left" shrinkToFit="0" wrapText="0"/>
    </xf>
    <xf borderId="7" fillId="14" fontId="1" numFmtId="166" xfId="0" applyAlignment="1" applyBorder="1" applyFont="1" applyNumberFormat="1">
      <alignment horizontal="left" shrinkToFit="0" wrapText="0"/>
    </xf>
    <xf borderId="7" fillId="14" fontId="5" numFmtId="3" xfId="0" applyAlignment="1" applyBorder="1" applyFont="1" applyNumberFormat="1">
      <alignment vertical="bottom"/>
    </xf>
    <xf borderId="7" fillId="11" fontId="1" numFmtId="165" xfId="0" applyAlignment="1" applyBorder="1" applyFont="1" applyNumberFormat="1">
      <alignment horizontal="left" shrinkToFit="0" wrapText="0"/>
    </xf>
    <xf borderId="0" fillId="0" fontId="1" numFmtId="49" xfId="0" applyAlignment="1" applyFont="1" applyNumberFormat="1">
      <alignment horizontal="left" shrinkToFit="0" wrapText="1"/>
    </xf>
    <xf borderId="0" fillId="0" fontId="1" numFmtId="3" xfId="0" applyAlignment="1" applyFont="1" applyNumberFormat="1">
      <alignment horizontal="left" shrinkToFit="0" wrapText="0"/>
    </xf>
    <xf borderId="0" fillId="0" fontId="1" numFmtId="165" xfId="0" applyAlignment="1" applyFont="1" applyNumberFormat="1">
      <alignment horizontal="left" shrinkToFit="0" wrapText="0"/>
    </xf>
    <xf borderId="0" fillId="0" fontId="1" numFmtId="166" xfId="0" applyAlignment="1" applyFont="1" applyNumberFormat="1">
      <alignment horizontal="left" shrinkToFit="0" wrapText="0"/>
    </xf>
    <xf borderId="11" fillId="0" fontId="5" numFmtId="3" xfId="0" applyAlignment="1" applyBorder="1" applyFont="1" applyNumberFormat="1">
      <alignment vertical="bottom"/>
    </xf>
    <xf borderId="44" fillId="14" fontId="8" numFmtId="3" xfId="0" applyAlignment="1" applyBorder="1" applyFont="1" applyNumberFormat="1">
      <alignment horizontal="left" shrinkToFit="0" wrapText="0"/>
    </xf>
    <xf borderId="45" fillId="14" fontId="8" numFmtId="165" xfId="0" applyAlignment="1" applyBorder="1" applyFont="1" applyNumberFormat="1">
      <alignment horizontal="left" shrinkToFit="0" wrapText="0"/>
    </xf>
    <xf borderId="46" fillId="14" fontId="8" numFmtId="165" xfId="0" applyAlignment="1" applyBorder="1" applyFont="1" applyNumberFormat="1">
      <alignment horizontal="left" shrinkToFit="0" wrapText="0"/>
    </xf>
    <xf borderId="47" fillId="14" fontId="8" numFmtId="165" xfId="0" applyAlignment="1" applyBorder="1" applyFont="1" applyNumberFormat="1">
      <alignment horizontal="left" shrinkToFit="0" wrapText="0"/>
    </xf>
    <xf borderId="47" fillId="14" fontId="8" numFmtId="166" xfId="0" applyAlignment="1" applyBorder="1" applyFont="1" applyNumberFormat="1">
      <alignment horizontal="left" shrinkToFit="0" wrapText="0"/>
    </xf>
    <xf borderId="0" fillId="14" fontId="9" numFmtId="3" xfId="0" applyAlignment="1" applyFont="1" applyNumberFormat="1">
      <alignment vertical="bottom"/>
    </xf>
    <xf borderId="48" fillId="0" fontId="3" numFmtId="0" xfId="0" applyBorder="1" applyFont="1"/>
    <xf borderId="36" fillId="7" fontId="8" numFmtId="165" xfId="0" applyAlignment="1" applyBorder="1" applyFont="1" applyNumberFormat="1">
      <alignment horizontal="center" shrinkToFit="0" wrapText="0"/>
    </xf>
    <xf borderId="36" fillId="0" fontId="3" numFmtId="0" xfId="0" applyBorder="1" applyFont="1"/>
    <xf borderId="49" fillId="0" fontId="3" numFmtId="0" xfId="0" applyBorder="1" applyFont="1"/>
    <xf borderId="50" fillId="0" fontId="3" numFmtId="0" xfId="0" applyBorder="1" applyFont="1"/>
    <xf borderId="51" fillId="14" fontId="8" numFmtId="165" xfId="0" applyAlignment="1" applyBorder="1" applyFont="1" applyNumberFormat="1">
      <alignment horizontal="left" shrinkToFit="0" wrapText="0"/>
    </xf>
    <xf borderId="52" fillId="14" fontId="8" numFmtId="165" xfId="0" applyAlignment="1" applyBorder="1" applyFont="1" applyNumberFormat="1">
      <alignment horizontal="left" shrinkToFit="0" wrapText="0"/>
    </xf>
    <xf borderId="53" fillId="14" fontId="8" numFmtId="165" xfId="0" applyAlignment="1" applyBorder="1" applyFont="1" applyNumberFormat="1">
      <alignment horizontal="left" shrinkToFit="0" wrapText="0"/>
    </xf>
    <xf borderId="53" fillId="14" fontId="8" numFmtId="166" xfId="0" applyAlignment="1" applyBorder="1" applyFont="1" applyNumberFormat="1">
      <alignment horizontal="left" shrinkToFit="0" wrapText="0"/>
    </xf>
    <xf borderId="54" fillId="0" fontId="3" numFmtId="0" xfId="0" applyBorder="1" applyFont="1"/>
    <xf borderId="53" fillId="14" fontId="8" numFmtId="165" xfId="0" applyAlignment="1" applyBorder="1" applyFont="1" applyNumberFormat="1">
      <alignment horizontal="left" readingOrder="0" shrinkToFit="0" wrapText="0"/>
    </xf>
    <xf borderId="53" fillId="0" fontId="3" numFmtId="0" xfId="0" applyBorder="1" applyFont="1"/>
    <xf borderId="55" fillId="0" fontId="3" numFmtId="0" xfId="0" applyBorder="1" applyFont="1"/>
    <xf borderId="14" fillId="7" fontId="8" numFmtId="165" xfId="0" applyAlignment="1" applyBorder="1" applyFont="1" applyNumberFormat="1">
      <alignment horizontal="center" shrinkToFit="0" wrapText="0"/>
    </xf>
    <xf borderId="14" fillId="0" fontId="3" numFmtId="0" xfId="0" applyBorder="1" applyFont="1"/>
    <xf borderId="24" fillId="0" fontId="3" numFmtId="0" xfId="0" applyBorder="1" applyFont="1"/>
    <xf borderId="29" fillId="7" fontId="9" numFmtId="165" xfId="0" applyAlignment="1" applyBorder="1" applyFont="1" applyNumberFormat="1">
      <alignment horizontal="center" shrinkToFit="0" vertical="bottom" wrapText="0"/>
    </xf>
    <xf borderId="29" fillId="7" fontId="8" numFmtId="165" xfId="0" applyAlignment="1" applyBorder="1" applyFont="1" applyNumberFormat="1">
      <alignment horizontal="center" shrinkToFit="0" wrapText="0"/>
    </xf>
    <xf borderId="0" fillId="0" fontId="1" numFmtId="49" xfId="0" applyFont="1" applyNumberFormat="1"/>
    <xf borderId="22" fillId="0" fontId="1" numFmtId="165" xfId="0" applyAlignment="1" applyBorder="1" applyFont="1" applyNumberFormat="1">
      <alignment horizontal="right" shrinkToFit="0" wrapText="1"/>
    </xf>
    <xf borderId="22" fillId="0" fontId="1" numFmtId="165" xfId="0" applyAlignment="1" applyBorder="1" applyFont="1" applyNumberFormat="1">
      <alignment horizontal="right" shrinkToFit="0" wrapText="1"/>
    </xf>
    <xf borderId="0" fillId="0" fontId="1" numFmtId="165" xfId="0" applyAlignment="1" applyFont="1" applyNumberFormat="1">
      <alignment horizontal="right" shrinkToFit="0" wrapText="1"/>
    </xf>
    <xf borderId="22" fillId="0" fontId="1" numFmtId="165" xfId="0" applyAlignment="1" applyBorder="1" applyFont="1" applyNumberFormat="1">
      <alignment horizontal="left" shrinkToFit="0" wrapText="0"/>
    </xf>
    <xf borderId="0" fillId="0" fontId="1" numFmtId="166" xfId="0" applyAlignment="1" applyFont="1" applyNumberFormat="1">
      <alignment horizontal="right" shrinkToFit="0" wrapText="1"/>
    </xf>
    <xf borderId="22" fillId="0" fontId="5" numFmtId="165" xfId="0" applyAlignment="1" applyBorder="1" applyFont="1" applyNumberFormat="1">
      <alignment vertical="bottom"/>
    </xf>
    <xf borderId="0" fillId="0" fontId="5" numFmtId="165" xfId="0" applyAlignment="1" applyFont="1" applyNumberFormat="1">
      <alignment vertical="bottom"/>
    </xf>
    <xf borderId="56" fillId="0" fontId="5" numFmtId="165" xfId="0" applyAlignment="1" applyBorder="1" applyFont="1" applyNumberFormat="1">
      <alignment vertical="bottom"/>
    </xf>
    <xf borderId="22" fillId="0" fontId="1" numFmtId="165" xfId="0" applyAlignment="1" applyBorder="1" applyFont="1" applyNumberFormat="1">
      <alignment horizontal="center" shrinkToFit="0" wrapText="1"/>
    </xf>
    <xf borderId="0" fillId="0" fontId="1" numFmtId="165" xfId="0" applyAlignment="1" applyFont="1" applyNumberFormat="1">
      <alignment horizontal="center" shrinkToFit="0" wrapText="1"/>
    </xf>
    <xf borderId="0" fillId="0" fontId="1" numFmtId="165" xfId="0" applyAlignment="1" applyFont="1" applyNumberFormat="1">
      <alignment horizontal="left" shrinkToFit="0" wrapText="1"/>
    </xf>
    <xf borderId="16" fillId="0" fontId="1" numFmtId="165" xfId="0" applyAlignment="1" applyBorder="1" applyFont="1" applyNumberFormat="1">
      <alignment horizontal="right" shrinkToFit="0" wrapText="1"/>
    </xf>
    <xf borderId="16" fillId="19" fontId="1" numFmtId="165" xfId="0" applyAlignment="1" applyBorder="1" applyFill="1" applyFont="1" applyNumberFormat="1">
      <alignment horizontal="right" shrinkToFit="0" wrapText="1"/>
    </xf>
    <xf borderId="15" fillId="19" fontId="1" numFmtId="165" xfId="0" applyAlignment="1" applyBorder="1" applyFont="1" applyNumberFormat="1">
      <alignment horizontal="right" shrinkToFit="0" wrapText="1"/>
    </xf>
    <xf borderId="15" fillId="19" fontId="1" numFmtId="165" xfId="0" applyAlignment="1" applyBorder="1" applyFont="1" applyNumberFormat="1">
      <alignment horizontal="center" shrinkToFit="0" wrapText="1"/>
    </xf>
    <xf borderId="16" fillId="0" fontId="5" numFmtId="165" xfId="0" applyAlignment="1" applyBorder="1" applyFont="1" applyNumberFormat="1">
      <alignment horizontal="right" shrinkToFit="0" vertical="bottom" wrapText="1"/>
    </xf>
    <xf borderId="15" fillId="0" fontId="5" numFmtId="165" xfId="0" applyAlignment="1" applyBorder="1" applyFont="1" applyNumberFormat="1">
      <alignment horizontal="right" shrinkToFit="0" vertical="bottom" wrapText="1"/>
    </xf>
    <xf borderId="57" fillId="0" fontId="5" numFmtId="165" xfId="0" applyAlignment="1" applyBorder="1" applyFont="1" applyNumberFormat="1">
      <alignment horizontal="center" shrinkToFit="0" vertical="bottom" wrapText="1"/>
    </xf>
    <xf borderId="16" fillId="0" fontId="1" numFmtId="165" xfId="0" applyAlignment="1" applyBorder="1" applyFont="1" applyNumberFormat="1">
      <alignment horizontal="left" shrinkToFit="0" wrapText="1"/>
    </xf>
    <xf borderId="15" fillId="0" fontId="1" numFmtId="165" xfId="0" applyAlignment="1" applyBorder="1" applyFont="1" applyNumberFormat="1">
      <alignment horizontal="left" shrinkToFit="0" wrapText="1"/>
    </xf>
    <xf borderId="15" fillId="0" fontId="1" numFmtId="165" xfId="0" applyAlignment="1" applyBorder="1" applyFont="1" applyNumberFormat="1">
      <alignment horizontal="center" shrinkToFit="0" wrapText="1"/>
    </xf>
    <xf borderId="16" fillId="0" fontId="5" numFmtId="49" xfId="0" applyAlignment="1" applyBorder="1" applyFont="1" applyNumberFormat="1">
      <alignment shrinkToFit="0" vertical="bottom" wrapText="1"/>
    </xf>
    <xf borderId="15" fillId="0" fontId="5" numFmtId="49" xfId="0" applyAlignment="1" applyBorder="1" applyFont="1" applyNumberFormat="1">
      <alignment shrinkToFit="0" vertical="bottom" wrapText="1"/>
    </xf>
    <xf borderId="57" fillId="0" fontId="5" numFmtId="49" xfId="0" applyAlignment="1" applyBorder="1" applyFont="1" applyNumberFormat="1">
      <alignment horizontal="center" shrinkToFit="0" vertical="bottom" wrapText="1"/>
    </xf>
    <xf borderId="11" fillId="0" fontId="1" numFmtId="49" xfId="0" applyAlignment="1" applyBorder="1" applyFont="1" applyNumberFormat="1">
      <alignment shrinkToFit="0" wrapText="0"/>
    </xf>
    <xf borderId="3" fillId="13" fontId="1" numFmtId="49" xfId="0" applyAlignment="1" applyBorder="1" applyFont="1" applyNumberFormat="1">
      <alignment shrinkToFit="0" wrapText="1"/>
    </xf>
    <xf borderId="11" fillId="13" fontId="1" numFmtId="49" xfId="0" applyAlignment="1" applyBorder="1" applyFont="1" applyNumberFormat="1">
      <alignment shrinkToFit="0" wrapText="1"/>
    </xf>
    <xf borderId="41" fillId="15" fontId="1" numFmtId="9" xfId="0" applyAlignment="1" applyBorder="1" applyFont="1" applyNumberFormat="1">
      <alignment horizontal="center" shrinkToFit="0" wrapText="0"/>
    </xf>
    <xf borderId="58" fillId="15" fontId="1" numFmtId="165" xfId="0" applyAlignment="1" applyBorder="1" applyFont="1" applyNumberFormat="1">
      <alignment readingOrder="0" shrinkToFit="0" wrapText="0"/>
    </xf>
    <xf borderId="58" fillId="15" fontId="1" numFmtId="165" xfId="0" applyAlignment="1" applyBorder="1" applyFont="1" applyNumberFormat="1">
      <alignment horizontal="center" shrinkToFit="0" wrapText="0"/>
    </xf>
    <xf borderId="16" fillId="15" fontId="1" numFmtId="165" xfId="0" applyAlignment="1" applyBorder="1" applyFont="1" applyNumberFormat="1">
      <alignment shrinkToFit="0" wrapText="0"/>
    </xf>
    <xf borderId="59" fillId="6" fontId="7" numFmtId="9" xfId="0" applyAlignment="1" applyBorder="1" applyFont="1" applyNumberFormat="1">
      <alignment horizontal="center" shrinkToFit="0" vertical="bottom" wrapText="0"/>
    </xf>
    <xf borderId="21" fillId="6" fontId="7" numFmtId="9" xfId="0" applyAlignment="1" applyBorder="1" applyFont="1" applyNumberFormat="1">
      <alignment horizontal="center" shrinkToFit="0" vertical="bottom" wrapText="0"/>
    </xf>
    <xf borderId="27" fillId="6" fontId="5" numFmtId="9" xfId="0" applyAlignment="1" applyBorder="1" applyFont="1" applyNumberFormat="1">
      <alignment horizontal="center" shrinkToFit="0" vertical="bottom" wrapText="0"/>
    </xf>
    <xf borderId="17" fillId="6" fontId="1" numFmtId="165" xfId="0" applyAlignment="1" applyBorder="1" applyFont="1" applyNumberFormat="1">
      <alignment shrinkToFit="0" wrapText="0"/>
    </xf>
    <xf borderId="3" fillId="6" fontId="1" numFmtId="165" xfId="0" applyAlignment="1" applyBorder="1" applyFont="1" applyNumberFormat="1">
      <alignment shrinkToFit="0" wrapText="0"/>
    </xf>
    <xf borderId="18" fillId="6" fontId="1" numFmtId="165" xfId="0" applyAlignment="1" applyBorder="1" applyFont="1" applyNumberFormat="1">
      <alignment shrinkToFit="0" wrapText="0"/>
    </xf>
    <xf borderId="18" fillId="6" fontId="1" numFmtId="165" xfId="0" applyAlignment="1" applyBorder="1" applyFont="1" applyNumberFormat="1">
      <alignment horizontal="center" shrinkToFit="0" wrapText="0"/>
    </xf>
    <xf borderId="18" fillId="6" fontId="1" numFmtId="165" xfId="0" applyAlignment="1" applyBorder="1" applyFont="1" applyNumberFormat="1">
      <alignment horizontal="left" readingOrder="0" shrinkToFit="0" wrapText="0"/>
    </xf>
    <xf borderId="11" fillId="6" fontId="1" numFmtId="165" xfId="0" applyAlignment="1" applyBorder="1" applyFont="1" applyNumberFormat="1">
      <alignment shrinkToFit="0" wrapText="0"/>
    </xf>
    <xf borderId="20" fillId="6" fontId="7" numFmtId="165" xfId="0" applyAlignment="1" applyBorder="1" applyFont="1" applyNumberFormat="1">
      <alignment horizontal="right" shrinkToFit="0" vertical="bottom" wrapText="0"/>
    </xf>
    <xf borderId="21" fillId="6" fontId="7" numFmtId="165" xfId="0" applyAlignment="1" applyBorder="1" applyFont="1" applyNumberFormat="1">
      <alignment horizontal="right" shrinkToFit="0" vertical="bottom" wrapText="0"/>
    </xf>
    <xf borderId="59" fillId="6" fontId="7" numFmtId="165" xfId="0" applyAlignment="1" applyBorder="1" applyFont="1" applyNumberFormat="1">
      <alignment horizontal="right" shrinkToFit="0" vertical="bottom" wrapText="0"/>
    </xf>
    <xf borderId="27" fillId="6" fontId="5" numFmtId="165" xfId="0" applyAlignment="1" applyBorder="1" applyFont="1" applyNumberFormat="1">
      <alignment vertical="bottom"/>
    </xf>
    <xf borderId="11" fillId="6" fontId="1" numFmtId="165" xfId="0" applyAlignment="1" applyBorder="1" applyFont="1" applyNumberFormat="1">
      <alignment horizontal="center" shrinkToFit="0" wrapText="0"/>
    </xf>
    <xf borderId="41" fillId="15" fontId="1" numFmtId="165" xfId="0" applyAlignment="1" applyBorder="1" applyFont="1" applyNumberFormat="1">
      <alignment readingOrder="0" shrinkToFit="0" wrapText="0"/>
    </xf>
    <xf borderId="41" fillId="15" fontId="1" numFmtId="165" xfId="0" applyAlignment="1" applyBorder="1" applyFont="1" applyNumberFormat="1">
      <alignment horizontal="center" shrinkToFit="0" wrapText="0"/>
    </xf>
    <xf borderId="60" fillId="15" fontId="1" numFmtId="165" xfId="0" applyAlignment="1" applyBorder="1" applyFont="1" applyNumberFormat="1">
      <alignment shrinkToFit="0" wrapText="0"/>
    </xf>
    <xf borderId="11" fillId="6" fontId="7" numFmtId="9" xfId="0" applyAlignment="1" applyBorder="1" applyFont="1" applyNumberFormat="1">
      <alignment horizontal="center" shrinkToFit="0" vertical="bottom" wrapText="0"/>
    </xf>
    <xf borderId="12" fillId="6" fontId="7" numFmtId="9" xfId="0" applyAlignment="1" applyBorder="1" applyFont="1" applyNumberFormat="1">
      <alignment horizontal="center" shrinkToFit="0" vertical="bottom" wrapText="0"/>
    </xf>
    <xf borderId="17" fillId="6" fontId="7" numFmtId="165" xfId="0" applyAlignment="1" applyBorder="1" applyFont="1" applyNumberFormat="1">
      <alignment horizontal="right" shrinkToFit="0" vertical="bottom" wrapText="0"/>
    </xf>
    <xf borderId="12" fillId="6" fontId="7" numFmtId="165" xfId="0" applyAlignment="1" applyBorder="1" applyFont="1" applyNumberFormat="1">
      <alignment horizontal="right" shrinkToFit="0" vertical="bottom" wrapText="0"/>
    </xf>
    <xf borderId="11" fillId="6" fontId="7" numFmtId="165" xfId="0" applyAlignment="1" applyBorder="1" applyFont="1" applyNumberFormat="1">
      <alignment horizontal="right" shrinkToFit="0" vertical="bottom" wrapText="0"/>
    </xf>
    <xf borderId="0" fillId="13" fontId="1" numFmtId="49" xfId="0" applyAlignment="1" applyFont="1" applyNumberFormat="1">
      <alignment shrinkToFit="0" wrapText="1"/>
    </xf>
    <xf borderId="0" fillId="6" fontId="5" numFmtId="9" xfId="0" applyAlignment="1" applyFont="1" applyNumberFormat="1">
      <alignment horizontal="center" shrinkToFit="0" vertical="bottom" wrapText="0"/>
    </xf>
    <xf borderId="0" fillId="6" fontId="5" numFmtId="165" xfId="0" applyAlignment="1" applyFont="1" applyNumberFormat="1">
      <alignment vertical="bottom"/>
    </xf>
    <xf borderId="29" fillId="14" fontId="1" numFmtId="3" xfId="0" applyAlignment="1" applyBorder="1" applyFont="1" applyNumberFormat="1">
      <alignment horizontal="left" shrinkToFit="0" wrapText="0"/>
    </xf>
    <xf borderId="1" fillId="14" fontId="1" numFmtId="166" xfId="0" applyAlignment="1" applyBorder="1" applyFont="1" applyNumberFormat="1">
      <alignment horizontal="left" shrinkToFit="0" wrapText="0"/>
    </xf>
    <xf borderId="1" fillId="11" fontId="1" numFmtId="166" xfId="0" applyAlignment="1" applyBorder="1" applyFont="1" applyNumberFormat="1">
      <alignment horizontal="left" shrinkToFit="0" wrapText="0"/>
    </xf>
    <xf borderId="1" fillId="11" fontId="1" numFmtId="165" xfId="0" applyAlignment="1" applyBorder="1" applyFont="1" applyNumberFormat="1">
      <alignment horizontal="left" shrinkToFit="0" wrapText="0"/>
    </xf>
    <xf borderId="29" fillId="11" fontId="1" numFmtId="166" xfId="0" applyAlignment="1" applyBorder="1" applyFont="1" applyNumberFormat="1">
      <alignment horizontal="left" shrinkToFit="0" wrapText="0"/>
    </xf>
    <xf borderId="1" fillId="0" fontId="1" numFmtId="0" xfId="0" applyBorder="1" applyFont="1"/>
    <xf borderId="1" fillId="0" fontId="1" numFmtId="49" xfId="0" applyAlignment="1" applyBorder="1" applyFont="1" applyNumberFormat="1">
      <alignment horizontal="left" shrinkToFit="0" wrapText="0"/>
    </xf>
    <xf borderId="1" fillId="0" fontId="1" numFmtId="49" xfId="0" applyAlignment="1" applyBorder="1" applyFont="1" applyNumberFormat="1">
      <alignment horizontal="left" shrinkToFit="0" wrapText="0"/>
    </xf>
    <xf borderId="1" fillId="0" fontId="1" numFmtId="3" xfId="0" applyAlignment="1" applyBorder="1" applyFont="1" applyNumberFormat="1">
      <alignment horizontal="left" shrinkToFit="0" wrapText="1"/>
    </xf>
    <xf borderId="1" fillId="0" fontId="1" numFmtId="165" xfId="0" applyAlignment="1" applyBorder="1" applyFont="1" applyNumberFormat="1">
      <alignment horizontal="left" shrinkToFit="0" wrapText="0"/>
    </xf>
    <xf borderId="1" fillId="0" fontId="1" numFmtId="166" xfId="0" applyAlignment="1" applyBorder="1" applyFont="1" applyNumberFormat="1">
      <alignment horizontal="left" shrinkToFit="0" wrapText="0"/>
    </xf>
    <xf borderId="4" fillId="14" fontId="8" numFmtId="3" xfId="0" applyAlignment="1" applyBorder="1" applyFont="1" applyNumberFormat="1">
      <alignment horizontal="left" shrinkToFit="0" wrapText="1"/>
    </xf>
    <xf borderId="61" fillId="14" fontId="8" numFmtId="165" xfId="0" applyAlignment="1" applyBorder="1" applyFont="1" applyNumberFormat="1">
      <alignment horizontal="left" shrinkToFit="0" wrapText="0"/>
    </xf>
    <xf borderId="61" fillId="14" fontId="8" numFmtId="165" xfId="0" applyAlignment="1" applyBorder="1" applyFont="1" applyNumberFormat="1">
      <alignment horizontal="left" readingOrder="0" shrinkToFit="0" wrapText="0"/>
    </xf>
    <xf borderId="61" fillId="14" fontId="8" numFmtId="166" xfId="0" applyAlignment="1" applyBorder="1" applyFont="1" applyNumberFormat="1">
      <alignment horizontal="center" shrinkToFit="0" wrapText="0"/>
    </xf>
    <xf borderId="61" fillId="7" fontId="8" numFmtId="166" xfId="0" applyAlignment="1" applyBorder="1" applyFont="1" applyNumberFormat="1">
      <alignment horizontal="center" shrinkToFit="0" wrapText="0"/>
    </xf>
    <xf borderId="62" fillId="0" fontId="3" numFmtId="0" xfId="0" applyBorder="1" applyFont="1"/>
    <xf borderId="63" fillId="0" fontId="3" numFmtId="0" xfId="0" applyBorder="1" applyFont="1"/>
    <xf borderId="43" fillId="0" fontId="3" numFmtId="0" xfId="0" applyBorder="1" applyFont="1"/>
    <xf borderId="3" fillId="0" fontId="3" numFmtId="0" xfId="0" applyBorder="1" applyFont="1"/>
    <xf borderId="18" fillId="0" fontId="3" numFmtId="0" xfId="0" applyBorder="1" applyFont="1"/>
    <xf borderId="1" fillId="0" fontId="1" numFmtId="49" xfId="0" applyBorder="1" applyFont="1" applyNumberFormat="1"/>
    <xf borderId="1" fillId="0" fontId="1" numFmtId="49" xfId="0" applyAlignment="1" applyBorder="1" applyFont="1" applyNumberFormat="1">
      <alignment horizontal="left" shrinkToFit="0" wrapText="1"/>
    </xf>
    <xf borderId="1" fillId="0" fontId="1" numFmtId="165" xfId="0" applyAlignment="1" applyBorder="1" applyFont="1" applyNumberFormat="1">
      <alignment horizontal="right" shrinkToFit="0" wrapText="1"/>
    </xf>
    <xf borderId="1" fillId="0" fontId="1" numFmtId="165" xfId="0" applyAlignment="1" applyBorder="1" applyFont="1" applyNumberFormat="1">
      <alignment horizontal="right" shrinkToFit="0" wrapText="1"/>
    </xf>
    <xf borderId="1" fillId="0" fontId="1" numFmtId="166" xfId="0" applyAlignment="1" applyBorder="1" applyFont="1" applyNumberFormat="1">
      <alignment horizontal="right" shrinkToFit="0" wrapText="1"/>
    </xf>
    <xf borderId="1" fillId="0" fontId="1" numFmtId="166" xfId="0" applyAlignment="1" applyBorder="1" applyFont="1" applyNumberFormat="1">
      <alignment horizontal="center" shrinkToFit="0" wrapText="1"/>
    </xf>
    <xf borderId="1" fillId="0" fontId="1" numFmtId="165" xfId="0" applyAlignment="1" applyBorder="1" applyFont="1" applyNumberFormat="1">
      <alignment horizontal="center" shrinkToFit="0" wrapText="1"/>
    </xf>
    <xf borderId="34" fillId="15" fontId="1" numFmtId="165" xfId="0" applyAlignment="1" applyBorder="1" applyFont="1" applyNumberFormat="1">
      <alignment readingOrder="0" shrinkToFit="0" wrapText="0"/>
    </xf>
    <xf borderId="34" fillId="15" fontId="1" numFmtId="165" xfId="0" applyAlignment="1" applyBorder="1" applyFont="1" applyNumberFormat="1">
      <alignment horizontal="center" shrinkToFit="0" wrapText="0"/>
    </xf>
    <xf borderId="64" fillId="15" fontId="1" numFmtId="165" xfId="0" applyAlignment="1" applyBorder="1" applyFont="1" applyNumberFormat="1">
      <alignment shrinkToFit="0" wrapText="0"/>
    </xf>
    <xf borderId="1" fillId="0" fontId="1" numFmtId="165" xfId="0" applyAlignment="1" applyBorder="1" applyFont="1" applyNumberFormat="1">
      <alignment horizontal="left" shrinkToFit="0" wrapText="1"/>
    </xf>
    <xf borderId="1" fillId="0" fontId="5" numFmtId="165" xfId="0" applyAlignment="1" applyBorder="1" applyFont="1" applyNumberFormat="1">
      <alignment horizontal="right" shrinkToFit="0" vertical="bottom" wrapText="1"/>
    </xf>
    <xf borderId="1" fillId="0" fontId="5" numFmtId="165" xfId="0" applyAlignment="1" applyBorder="1" applyFont="1" applyNumberFormat="1">
      <alignment horizontal="center" shrinkToFit="0" vertical="bottom" wrapText="1"/>
    </xf>
    <xf borderId="1" fillId="0" fontId="5" numFmtId="49" xfId="0" applyAlignment="1" applyBorder="1" applyFont="1" applyNumberFormat="1">
      <alignment shrinkToFit="0" vertical="bottom" wrapText="1"/>
    </xf>
    <xf borderId="1" fillId="0" fontId="5" numFmtId="49" xfId="0" applyAlignment="1" applyBorder="1" applyFont="1" applyNumberFormat="1">
      <alignment horizontal="center" shrinkToFit="0" vertical="bottom" wrapText="1"/>
    </xf>
    <xf borderId="1" fillId="13" fontId="1" numFmtId="49" xfId="0" applyAlignment="1" applyBorder="1" applyFont="1" applyNumberFormat="1">
      <alignment shrinkToFit="0" wrapText="0"/>
    </xf>
    <xf borderId="1" fillId="6" fontId="1" numFmtId="9" xfId="0" applyAlignment="1" applyBorder="1" applyFont="1" applyNumberFormat="1">
      <alignment horizontal="left" shrinkToFit="0" wrapText="1"/>
    </xf>
    <xf borderId="1" fillId="6" fontId="7" numFmtId="165" xfId="0" applyAlignment="1" applyBorder="1" applyFont="1" applyNumberFormat="1">
      <alignment horizontal="right" shrinkToFit="0" vertical="bottom" wrapText="0"/>
    </xf>
    <xf borderId="65" fillId="14" fontId="8" numFmtId="3" xfId="0" applyAlignment="1" applyBorder="1" applyFont="1" applyNumberFormat="1">
      <alignment horizontal="left" shrinkToFit="0" wrapText="0"/>
    </xf>
    <xf borderId="1" fillId="6" fontId="5" numFmtId="9" xfId="0" applyAlignment="1" applyBorder="1" applyFont="1" applyNumberFormat="1">
      <alignment vertical="bottom"/>
    </xf>
    <xf borderId="66" fillId="14" fontId="8" numFmtId="165" xfId="0" applyAlignment="1" applyBorder="1" applyFont="1" applyNumberFormat="1">
      <alignment horizontal="left" shrinkToFit="0" wrapText="0"/>
    </xf>
    <xf borderId="1" fillId="6" fontId="5" numFmtId="165" xfId="0" applyAlignment="1" applyBorder="1" applyFont="1" applyNumberFormat="1">
      <alignment horizontal="right" shrinkToFit="0" vertical="bottom" wrapText="0"/>
    </xf>
    <xf borderId="1" fillId="6" fontId="7" numFmtId="9" xfId="0" applyAlignment="1" applyBorder="1" applyFont="1" applyNumberFormat="1">
      <alignment horizontal="center" shrinkToFit="0" vertical="bottom" wrapText="0"/>
    </xf>
    <xf borderId="36" fillId="14" fontId="8" numFmtId="166" xfId="0" applyAlignment="1" applyBorder="1" applyFont="1" applyNumberFormat="1">
      <alignment horizontal="left" shrinkToFit="0" wrapText="0"/>
    </xf>
    <xf borderId="1" fillId="6" fontId="7" numFmtId="0" xfId="0" applyAlignment="1" applyBorder="1" applyFont="1">
      <alignment horizontal="center" readingOrder="0" shrinkToFit="0" vertical="bottom" wrapText="0"/>
    </xf>
    <xf borderId="67" fillId="0" fontId="3" numFmtId="0" xfId="0" applyBorder="1" applyFont="1"/>
    <xf borderId="1" fillId="6" fontId="5" numFmtId="165" xfId="0" applyAlignment="1" applyBorder="1" applyFont="1" applyNumberFormat="1">
      <alignment shrinkToFit="0" vertical="bottom" wrapText="0"/>
    </xf>
    <xf borderId="68" fillId="0" fontId="3" numFmtId="0" xfId="0" applyBorder="1" applyFont="1"/>
    <xf borderId="1" fillId="6" fontId="5" numFmtId="165" xfId="0" applyAlignment="1" applyBorder="1" applyFont="1" applyNumberFormat="1">
      <alignment vertical="bottom"/>
    </xf>
    <xf borderId="69" fillId="14" fontId="8" numFmtId="165" xfId="0" applyAlignment="1" applyBorder="1" applyFont="1" applyNumberFormat="1">
      <alignment horizontal="left" shrinkToFit="0" wrapText="0"/>
    </xf>
    <xf borderId="1" fillId="6" fontId="5" numFmtId="9" xfId="0" applyAlignment="1" applyBorder="1" applyFont="1" applyNumberFormat="1">
      <alignment horizontal="center" shrinkToFit="0" vertical="bottom" wrapText="0"/>
    </xf>
    <xf borderId="70" fillId="0" fontId="3" numFmtId="0" xfId="0" applyBorder="1" applyFont="1"/>
    <xf borderId="22" fillId="0" fontId="1" numFmtId="166" xfId="0" applyAlignment="1" applyBorder="1" applyFont="1" applyNumberFormat="1">
      <alignment horizontal="right" shrinkToFit="0" wrapText="1"/>
    </xf>
    <xf borderId="71" fillId="0" fontId="1" numFmtId="49" xfId="0" applyAlignment="1" applyBorder="1" applyFont="1" applyNumberFormat="1">
      <alignment vertical="bottom"/>
    </xf>
    <xf borderId="0" fillId="0" fontId="1" numFmtId="49" xfId="0" applyAlignment="1" applyFont="1" applyNumberFormat="1">
      <alignment vertical="bottom"/>
    </xf>
    <xf borderId="72" fillId="0" fontId="1" numFmtId="49" xfId="0" applyAlignment="1" applyBorder="1" applyFont="1" applyNumberFormat="1">
      <alignment vertical="bottom"/>
    </xf>
    <xf borderId="71" fillId="0" fontId="1" numFmtId="3" xfId="0" applyAlignment="1" applyBorder="1" applyFont="1" applyNumberFormat="1">
      <alignment vertical="bottom"/>
    </xf>
    <xf borderId="0" fillId="0" fontId="1" numFmtId="3" xfId="0" applyAlignment="1" applyFont="1" applyNumberFormat="1">
      <alignment vertical="bottom"/>
    </xf>
    <xf borderId="73" fillId="0" fontId="1" numFmtId="165" xfId="0" applyAlignment="1" applyBorder="1" applyFont="1" applyNumberFormat="1">
      <alignment vertical="bottom"/>
    </xf>
    <xf borderId="0" fillId="0" fontId="1" numFmtId="165" xfId="0" applyAlignment="1" applyFont="1" applyNumberFormat="1">
      <alignment vertical="bottom"/>
    </xf>
    <xf borderId="72" fillId="0" fontId="1" numFmtId="165" xfId="0" applyAlignment="1" applyBorder="1" applyFont="1" applyNumberFormat="1">
      <alignment vertical="bottom"/>
    </xf>
    <xf borderId="74" fillId="0" fontId="1" numFmtId="165" xfId="0" applyAlignment="1" applyBorder="1" applyFont="1" applyNumberFormat="1">
      <alignment vertical="bottom"/>
    </xf>
    <xf borderId="0" fillId="0" fontId="1" numFmtId="165" xfId="0" applyAlignment="1" applyFont="1" applyNumberFormat="1">
      <alignment horizontal="right" vertical="bottom"/>
    </xf>
    <xf borderId="74" fillId="0" fontId="1" numFmtId="165" xfId="0" applyAlignment="1" applyBorder="1" applyFont="1" applyNumberFormat="1">
      <alignment horizontal="right" vertical="bottom"/>
    </xf>
    <xf borderId="74" fillId="0" fontId="1" numFmtId="3" xfId="0" applyAlignment="1" applyBorder="1" applyFont="1" applyNumberFormat="1">
      <alignment vertical="bottom"/>
    </xf>
    <xf borderId="75" fillId="0" fontId="1" numFmtId="165" xfId="0" applyAlignment="1" applyBorder="1" applyFont="1" applyNumberFormat="1">
      <alignment vertical="bottom"/>
    </xf>
    <xf borderId="76" fillId="0" fontId="1" numFmtId="165" xfId="0" applyAlignment="1" applyBorder="1" applyFont="1" applyNumberFormat="1">
      <alignment horizontal="right" vertical="bottom"/>
    </xf>
    <xf borderId="77" fillId="0" fontId="1" numFmtId="165" xfId="0" applyAlignment="1" applyBorder="1" applyFont="1" applyNumberFormat="1">
      <alignment horizontal="right" vertical="bottom"/>
    </xf>
    <xf borderId="16" fillId="0" fontId="1" numFmtId="165" xfId="0" applyAlignment="1" applyBorder="1" applyFont="1" applyNumberFormat="1">
      <alignment horizontal="left" shrinkToFit="0" wrapText="1"/>
    </xf>
    <xf borderId="78" fillId="0" fontId="10" numFmtId="0" xfId="0" applyAlignment="1" applyBorder="1" applyFont="1">
      <alignment vertical="bottom"/>
    </xf>
    <xf borderId="15" fillId="0" fontId="5" numFmtId="49" xfId="0" applyAlignment="1" applyBorder="1" applyFont="1" applyNumberFormat="1">
      <alignment horizontal="center" shrinkToFit="0" vertical="bottom" wrapText="1"/>
    </xf>
    <xf borderId="74" fillId="0" fontId="1" numFmtId="0" xfId="0" applyAlignment="1" applyBorder="1" applyFont="1">
      <alignment vertical="bottom"/>
    </xf>
    <xf borderId="11" fillId="13" fontId="1" numFmtId="49" xfId="0" applyAlignment="1" applyBorder="1" applyFont="1" applyNumberFormat="1">
      <alignment shrinkToFit="0" wrapText="0"/>
    </xf>
    <xf borderId="17" fillId="6" fontId="1" numFmtId="9" xfId="0" applyAlignment="1" applyBorder="1" applyFont="1" applyNumberFormat="1">
      <alignment horizontal="left" shrinkToFit="0" wrapText="0"/>
    </xf>
    <xf borderId="76" fillId="0" fontId="10" numFmtId="165" xfId="0" applyAlignment="1" applyBorder="1" applyFont="1" applyNumberFormat="1">
      <alignment horizontal="right" vertical="bottom"/>
    </xf>
    <xf borderId="59" fillId="6" fontId="7" numFmtId="9" xfId="0" applyAlignment="1" applyBorder="1" applyFont="1" applyNumberFormat="1">
      <alignment vertical="bottom"/>
    </xf>
    <xf borderId="77" fillId="0" fontId="10" numFmtId="165" xfId="0" applyAlignment="1" applyBorder="1" applyFont="1" applyNumberFormat="1">
      <alignment horizontal="right" vertical="bottom"/>
    </xf>
    <xf borderId="25" fillId="6" fontId="7" numFmtId="9" xfId="0" applyAlignment="1" applyBorder="1" applyFont="1" applyNumberFormat="1">
      <alignment vertical="bottom"/>
    </xf>
    <xf borderId="12" fillId="6" fontId="5" numFmtId="165" xfId="0" applyAlignment="1" applyBorder="1" applyFont="1" applyNumberFormat="1">
      <alignment shrinkToFit="0" vertical="bottom" wrapText="0"/>
    </xf>
    <xf borderId="27" fillId="6" fontId="5" numFmtId="9" xfId="0" applyAlignment="1" applyBorder="1" applyFont="1" applyNumberFormat="1">
      <alignment vertical="bottom"/>
    </xf>
    <xf borderId="11" fillId="6" fontId="5" numFmtId="165" xfId="0" applyAlignment="1" applyBorder="1" applyFont="1" applyNumberFormat="1">
      <alignment shrinkToFit="0" vertical="bottom" wrapText="0"/>
    </xf>
    <xf borderId="21" fillId="6" fontId="7" numFmtId="165" xfId="0" applyAlignment="1" applyBorder="1" applyFont="1" applyNumberFormat="1">
      <alignment horizontal="right" readingOrder="0" shrinkToFit="0" vertical="bottom" wrapText="0"/>
    </xf>
    <xf borderId="11" fillId="6" fontId="5" numFmtId="9" xfId="0" applyAlignment="1" applyBorder="1" applyFont="1" applyNumberFormat="1">
      <alignment horizontal="center" shrinkToFit="0" vertical="bottom" wrapText="0"/>
    </xf>
    <xf borderId="11" fillId="6" fontId="7" numFmtId="9" xfId="0" applyAlignment="1" applyBorder="1" applyFont="1" applyNumberFormat="1">
      <alignment vertical="bottom"/>
    </xf>
    <xf borderId="79" fillId="0" fontId="1" numFmtId="165" xfId="0" applyAlignment="1" applyBorder="1" applyFont="1" applyNumberFormat="1">
      <alignment vertical="bottom"/>
    </xf>
    <xf borderId="27" fillId="6" fontId="7" numFmtId="9" xfId="0" applyAlignment="1" applyBorder="1" applyFont="1" applyNumberFormat="1">
      <alignment vertical="bottom"/>
    </xf>
    <xf borderId="80" fillId="0" fontId="1" numFmtId="165" xfId="0" applyAlignment="1" applyBorder="1" applyFont="1" applyNumberFormat="1">
      <alignment horizontal="right" vertical="bottom"/>
    </xf>
    <xf borderId="81" fillId="0" fontId="1" numFmtId="165" xfId="0" applyAlignment="1" applyBorder="1" applyFont="1" applyNumberFormat="1">
      <alignment horizontal="right" vertical="bottom"/>
    </xf>
    <xf borderId="12" fillId="6" fontId="7" numFmtId="165" xfId="0" applyAlignment="1" applyBorder="1" applyFont="1" applyNumberFormat="1">
      <alignment horizontal="right" readingOrder="0" shrinkToFit="0" vertical="bottom" wrapText="0"/>
    </xf>
    <xf borderId="82" fillId="0" fontId="1" numFmtId="165" xfId="0" applyAlignment="1" applyBorder="1" applyFont="1" applyNumberFormat="1">
      <alignment vertical="bottom"/>
    </xf>
    <xf borderId="71" fillId="20" fontId="1" numFmtId="165" xfId="0" applyAlignment="1" applyBorder="1" applyFill="1" applyFont="1" applyNumberFormat="1">
      <alignment horizontal="right" vertical="bottom"/>
    </xf>
    <xf borderId="83" fillId="20" fontId="1" numFmtId="165" xfId="0" applyAlignment="1" applyBorder="1" applyFont="1" applyNumberFormat="1">
      <alignment horizontal="right" vertical="bottom"/>
    </xf>
    <xf borderId="83" fillId="21" fontId="1" numFmtId="165" xfId="0" applyAlignment="1" applyBorder="1" applyFill="1" applyFont="1" applyNumberFormat="1">
      <alignment horizontal="right" vertical="bottom"/>
    </xf>
    <xf borderId="71" fillId="22" fontId="1" numFmtId="165" xfId="0" applyAlignment="1" applyBorder="1" applyFill="1" applyFont="1" applyNumberFormat="1">
      <alignment horizontal="right" vertical="bottom"/>
    </xf>
    <xf borderId="83" fillId="23" fontId="1" numFmtId="165" xfId="0" applyAlignment="1" applyBorder="1" applyFill="1" applyFont="1" applyNumberFormat="1">
      <alignment horizontal="right" vertical="bottom"/>
    </xf>
    <xf borderId="71" fillId="21" fontId="1" numFmtId="165" xfId="0" applyAlignment="1" applyBorder="1" applyFont="1" applyNumberFormat="1">
      <alignment horizontal="right" vertical="bottom"/>
    </xf>
    <xf borderId="84" fillId="0" fontId="1" numFmtId="0" xfId="0" applyAlignment="1" applyBorder="1" applyFont="1">
      <alignment shrinkToFit="0" vertical="bottom" wrapText="0"/>
    </xf>
    <xf borderId="84" fillId="0" fontId="1" numFmtId="3" xfId="0" applyAlignment="1" applyBorder="1" applyFont="1" applyNumberFormat="1">
      <alignment vertical="bottom"/>
    </xf>
    <xf borderId="76" fillId="0" fontId="1" numFmtId="3" xfId="0" applyAlignment="1" applyBorder="1" applyFont="1" applyNumberFormat="1">
      <alignment vertical="bottom"/>
    </xf>
    <xf borderId="76" fillId="0" fontId="1" numFmtId="0" xfId="0" applyAlignment="1" applyBorder="1" applyFont="1">
      <alignment vertical="bottom"/>
    </xf>
    <xf borderId="72" fillId="0" fontId="1" numFmtId="3" xfId="0" applyAlignment="1" applyBorder="1" applyFont="1" applyNumberFormat="1">
      <alignment vertical="bottom"/>
    </xf>
    <xf borderId="84" fillId="0" fontId="1" numFmtId="49" xfId="0" applyAlignment="1" applyBorder="1" applyFont="1" applyNumberFormat="1">
      <alignment shrinkToFit="0" vertical="bottom" wrapText="0"/>
    </xf>
    <xf borderId="0" fillId="6" fontId="1" numFmtId="9" xfId="0" applyAlignment="1" applyFont="1" applyNumberFormat="1">
      <alignment horizontal="left" shrinkToFit="0" wrapText="0"/>
    </xf>
    <xf borderId="84" fillId="0" fontId="1" numFmtId="3" xfId="0" applyAlignment="1" applyBorder="1" applyFont="1" applyNumberFormat="1">
      <alignment shrinkToFit="0" vertical="bottom" wrapText="0"/>
    </xf>
    <xf borderId="84" fillId="0" fontId="1" numFmtId="3" xfId="0" applyAlignment="1" applyBorder="1" applyFont="1" applyNumberFormat="1">
      <alignment readingOrder="0" shrinkToFit="0" vertical="bottom" wrapText="0"/>
    </xf>
    <xf borderId="72" fillId="0" fontId="8" numFmtId="49" xfId="0" applyAlignment="1" applyBorder="1" applyFont="1" applyNumberFormat="1">
      <alignment vertical="bottom"/>
    </xf>
    <xf borderId="56" fillId="0" fontId="1" numFmtId="49" xfId="0" applyAlignment="1" applyBorder="1" applyFont="1" applyNumberFormat="1">
      <alignment vertical="bottom"/>
    </xf>
    <xf borderId="56" fillId="0" fontId="1" numFmtId="3" xfId="0" applyAlignment="1" applyBorder="1" applyFont="1" applyNumberFormat="1">
      <alignment vertical="bottom"/>
    </xf>
    <xf borderId="0" fillId="0" fontId="1" numFmtId="3" xfId="0" applyAlignment="1" applyFont="1" applyNumberFormat="1">
      <alignment readingOrder="0" vertical="bottom"/>
    </xf>
    <xf borderId="56" fillId="0" fontId="1" numFmtId="3" xfId="0" applyAlignment="1" applyBorder="1" applyFont="1" applyNumberFormat="1">
      <alignment readingOrder="0" vertical="bottom"/>
    </xf>
    <xf borderId="0" fillId="11" fontId="1" numFmtId="3" xfId="0" applyAlignment="1" applyFont="1" applyNumberFormat="1">
      <alignment vertical="bottom"/>
    </xf>
    <xf borderId="72" fillId="11" fontId="1" numFmtId="3" xfId="0" applyAlignment="1" applyBorder="1" applyFont="1" applyNumberFormat="1">
      <alignment vertical="bottom"/>
    </xf>
    <xf borderId="85" fillId="0" fontId="1" numFmtId="49" xfId="0" applyAlignment="1" applyBorder="1" applyFont="1" applyNumberFormat="1">
      <alignment vertical="bottom"/>
    </xf>
    <xf borderId="0" fillId="0" fontId="1" numFmtId="3" xfId="0" applyAlignment="1" applyFont="1" applyNumberFormat="1">
      <alignment horizontal="right" vertical="bottom"/>
    </xf>
    <xf borderId="72" fillId="0" fontId="1" numFmtId="3" xfId="0" applyAlignment="1" applyBorder="1" applyFont="1" applyNumberFormat="1">
      <alignment horizontal="right" vertical="bottom"/>
    </xf>
    <xf borderId="86" fillId="0" fontId="1" numFmtId="0" xfId="0" applyAlignment="1" applyBorder="1" applyFont="1">
      <alignment vertical="bottom"/>
    </xf>
    <xf borderId="71" fillId="0" fontId="1" numFmtId="4" xfId="0" applyAlignment="1" applyBorder="1" applyFont="1" applyNumberFormat="1">
      <alignment vertical="bottom"/>
    </xf>
    <xf borderId="71" fillId="0" fontId="1" numFmtId="0" xfId="0" applyAlignment="1" applyBorder="1" applyFont="1">
      <alignment vertical="bottom"/>
    </xf>
    <xf borderId="71" fillId="19" fontId="1" numFmtId="0" xfId="0" applyAlignment="1" applyBorder="1" applyFont="1">
      <alignment vertical="bottom"/>
    </xf>
    <xf borderId="87" fillId="0" fontId="1" numFmtId="165" xfId="0" applyAlignment="1" applyBorder="1" applyFont="1" applyNumberFormat="1">
      <alignment vertical="bottom"/>
    </xf>
    <xf borderId="0" fillId="20" fontId="1" numFmtId="165" xfId="0" applyAlignment="1" applyFont="1" applyNumberFormat="1">
      <alignment horizontal="right" vertical="bottom"/>
    </xf>
    <xf borderId="0" fillId="24" fontId="1" numFmtId="165" xfId="0" applyAlignment="1" applyFill="1" applyFont="1" applyNumberFormat="1">
      <alignment horizontal="right" vertical="bottom"/>
    </xf>
    <xf borderId="0" fillId="0" fontId="1" numFmtId="49" xfId="0" applyAlignment="1" applyFont="1" applyNumberFormat="1">
      <alignment shrinkToFit="0" vertical="bottom" wrapText="0"/>
    </xf>
    <xf borderId="0" fillId="21" fontId="1" numFmtId="165" xfId="0" applyAlignment="1" applyFont="1" applyNumberFormat="1">
      <alignment horizontal="right" vertical="bottom"/>
    </xf>
    <xf borderId="0" fillId="19" fontId="1" numFmtId="165" xfId="0" applyAlignment="1" applyFont="1" applyNumberFormat="1">
      <alignment vertical="bottom"/>
    </xf>
    <xf borderId="0" fillId="22" fontId="1" numFmtId="165" xfId="0" applyAlignment="1" applyFont="1" applyNumberFormat="1">
      <alignment horizontal="right" vertical="bottom"/>
    </xf>
    <xf borderId="0" fillId="0" fontId="1" numFmtId="4" xfId="0" applyAlignment="1" applyFont="1" applyNumberFormat="1">
      <alignment vertical="bottom"/>
    </xf>
    <xf borderId="0" fillId="25" fontId="1" numFmtId="165" xfId="0" applyAlignment="1" applyFill="1" applyFont="1" applyNumberFormat="1">
      <alignment horizontal="right" vertical="bottom"/>
    </xf>
    <xf borderId="0" fillId="26" fontId="1" numFmtId="165" xfId="0" applyAlignment="1" applyFill="1" applyFont="1" applyNumberFormat="1">
      <alignment horizontal="right" vertical="bottom"/>
    </xf>
    <xf borderId="0" fillId="27" fontId="1" numFmtId="165" xfId="0" applyAlignment="1" applyFill="1" applyFont="1" applyNumberFormat="1">
      <alignment horizontal="right" vertical="bottom"/>
    </xf>
    <xf borderId="0" fillId="28" fontId="1" numFmtId="165" xfId="0" applyAlignment="1" applyFill="1" applyFont="1" applyNumberFormat="1">
      <alignment horizontal="right" vertical="bottom"/>
    </xf>
    <xf borderId="87" fillId="0" fontId="1" numFmtId="0" xfId="0" applyAlignment="1" applyBorder="1" applyFont="1">
      <alignment vertical="bottom"/>
    </xf>
    <xf borderId="0" fillId="29" fontId="1" numFmtId="165" xfId="0" applyAlignment="1" applyFill="1" applyFont="1" applyNumberFormat="1">
      <alignment horizontal="right" vertical="bottom"/>
    </xf>
    <xf borderId="0" fillId="30" fontId="1" numFmtId="165" xfId="0" applyAlignment="1" applyFill="1" applyFont="1" applyNumberFormat="1">
      <alignment horizontal="right" vertical="bottom"/>
    </xf>
    <xf borderId="0" fillId="31" fontId="1" numFmtId="165" xfId="0" applyAlignment="1" applyFill="1" applyFont="1" applyNumberFormat="1">
      <alignment horizontal="right" vertical="bottom"/>
    </xf>
    <xf borderId="0" fillId="32" fontId="1" numFmtId="165" xfId="0" applyAlignment="1" applyFill="1" applyFont="1" applyNumberFormat="1">
      <alignment horizontal="right" vertical="bottom"/>
    </xf>
    <xf borderId="0" fillId="33" fontId="1" numFmtId="165" xfId="0" applyAlignment="1" applyFill="1" applyFont="1" applyNumberFormat="1">
      <alignment horizontal="right" vertical="bottom"/>
    </xf>
    <xf borderId="88" fillId="0" fontId="1" numFmtId="165" xfId="0" applyAlignment="1" applyBorder="1" applyFont="1" applyNumberFormat="1">
      <alignment vertical="bottom"/>
    </xf>
    <xf borderId="71" fillId="0" fontId="1" numFmtId="165" xfId="0" applyAlignment="1" applyBorder="1" applyFont="1" applyNumberFormat="1">
      <alignment vertical="bottom"/>
    </xf>
    <xf borderId="71" fillId="34" fontId="1" numFmtId="165" xfId="0" applyAlignment="1" applyBorder="1" applyFill="1" applyFont="1" applyNumberFormat="1">
      <alignment horizontal="right" vertical="bottom"/>
    </xf>
    <xf borderId="71" fillId="35" fontId="1" numFmtId="165" xfId="0" applyAlignment="1" applyBorder="1" applyFill="1" applyFont="1" applyNumberFormat="1">
      <alignment horizontal="right" vertical="bottom"/>
    </xf>
    <xf borderId="71" fillId="19" fontId="1" numFmtId="165" xfId="0" applyAlignment="1" applyBorder="1" applyFont="1" applyNumberFormat="1">
      <alignment vertical="bottom"/>
    </xf>
    <xf borderId="71" fillId="33" fontId="1" numFmtId="165" xfId="0" applyAlignment="1" applyBorder="1" applyFont="1" applyNumberFormat="1">
      <alignment horizontal="right" vertical="bottom"/>
    </xf>
    <xf borderId="0" fillId="19" fontId="1" numFmtId="49" xfId="0" applyAlignment="1" applyFont="1" applyNumberFormat="1">
      <alignment vertical="bottom"/>
    </xf>
    <xf borderId="56"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56" fillId="19" fontId="1" numFmtId="49" xfId="0" applyAlignment="1" applyBorder="1" applyFont="1" applyNumberFormat="1">
      <alignment vertical="bottom"/>
    </xf>
    <xf borderId="0" fillId="0" fontId="1" numFmtId="4" xfId="0" applyAlignment="1" applyFont="1" applyNumberFormat="1">
      <alignment horizontal="right" vertical="bottom"/>
    </xf>
    <xf borderId="15" fillId="11" fontId="1" numFmtId="49" xfId="0" applyAlignment="1" applyBorder="1" applyFont="1" applyNumberFormat="1">
      <alignment vertical="bottom"/>
    </xf>
    <xf borderId="57" fillId="0" fontId="1" numFmtId="49" xfId="0" applyAlignment="1" applyBorder="1" applyFont="1" applyNumberFormat="1">
      <alignment vertical="bottom"/>
    </xf>
    <xf borderId="15" fillId="0" fontId="1" numFmtId="49" xfId="0" applyAlignment="1" applyBorder="1" applyFont="1" applyNumberFormat="1">
      <alignment vertical="bottom"/>
    </xf>
    <xf borderId="15" fillId="0" fontId="1" numFmtId="4" xfId="0" applyAlignment="1" applyBorder="1" applyFont="1" applyNumberFormat="1">
      <alignment vertical="bottom"/>
    </xf>
    <xf borderId="15" fillId="0" fontId="1" numFmtId="0" xfId="0" applyAlignment="1" applyBorder="1" applyFont="1">
      <alignment vertical="bottom"/>
    </xf>
    <xf borderId="0" fillId="0" fontId="11" numFmtId="165" xfId="0" applyAlignment="1" applyFont="1" applyNumberFormat="1">
      <alignment vertical="bottom"/>
    </xf>
    <xf borderId="0" fillId="6" fontId="1" numFmtId="4" xfId="0" applyAlignment="1" applyFont="1" applyNumberFormat="1">
      <alignment horizontal="center" vertical="bottom"/>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2" t="s">
        <v>1</v>
      </c>
      <c r="B1" s="2"/>
    </row>
    <row r="2">
      <c r="A2" s="2" t="s">
        <v>4</v>
      </c>
      <c r="B2" s="2" t="s">
        <v>5</v>
      </c>
    </row>
    <row r="3">
      <c r="A3" s="2"/>
      <c r="B3" s="2"/>
    </row>
    <row r="4">
      <c r="A4" s="4" t="s">
        <v>6</v>
      </c>
      <c r="B4" s="4" t="s">
        <v>9</v>
      </c>
    </row>
    <row r="5">
      <c r="A5" s="6" t="s">
        <v>8</v>
      </c>
      <c r="B5" s="6" t="s">
        <v>11</v>
      </c>
    </row>
    <row r="6">
      <c r="A6" s="6" t="s">
        <v>12</v>
      </c>
      <c r="B6" s="6" t="s">
        <v>13</v>
      </c>
    </row>
    <row r="7">
      <c r="A7" s="2" t="s">
        <v>14</v>
      </c>
      <c r="B7" s="6" t="s">
        <v>15</v>
      </c>
    </row>
    <row r="8">
      <c r="A8" s="2" t="s">
        <v>16</v>
      </c>
      <c r="B8" s="6" t="s">
        <v>17</v>
      </c>
    </row>
    <row r="9">
      <c r="A9" s="2" t="s">
        <v>18</v>
      </c>
      <c r="B9" s="2" t="s">
        <v>19</v>
      </c>
    </row>
    <row r="10">
      <c r="A10" s="2" t="s">
        <v>20</v>
      </c>
      <c r="B10" s="2" t="s">
        <v>21</v>
      </c>
    </row>
    <row r="11">
      <c r="A11" s="2" t="s">
        <v>22</v>
      </c>
      <c r="B11" s="2" t="s">
        <v>23</v>
      </c>
    </row>
    <row r="12">
      <c r="A12" s="2" t="s">
        <v>24</v>
      </c>
      <c r="B12" s="2" t="s">
        <v>25</v>
      </c>
    </row>
    <row r="13">
      <c r="A13" s="2" t="s">
        <v>26</v>
      </c>
      <c r="B13" s="2" t="s">
        <v>27</v>
      </c>
    </row>
    <row r="14">
      <c r="A14" s="2" t="s">
        <v>28</v>
      </c>
      <c r="B14" s="2" t="s">
        <v>29</v>
      </c>
    </row>
    <row r="15">
      <c r="A15" s="2" t="s">
        <v>30</v>
      </c>
      <c r="B15" s="2"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3" t="s">
        <v>2</v>
      </c>
      <c r="B1" s="3" t="s">
        <v>7</v>
      </c>
      <c r="C1" s="5" t="s">
        <v>8</v>
      </c>
    </row>
    <row r="2">
      <c r="A2" s="7" t="s">
        <v>10</v>
      </c>
      <c r="B2" s="7" t="s">
        <v>32</v>
      </c>
      <c r="C2" s="9" t="s">
        <v>33</v>
      </c>
    </row>
    <row r="3">
      <c r="A3" s="7"/>
      <c r="B3" s="7" t="s">
        <v>40</v>
      </c>
      <c r="C3" s="9" t="s">
        <v>39</v>
      </c>
    </row>
    <row r="4">
      <c r="A4" s="11"/>
      <c r="B4" s="11" t="s">
        <v>0</v>
      </c>
      <c r="C4" s="12">
        <v>43971.0</v>
      </c>
    </row>
    <row r="5">
      <c r="A5" s="13" t="s">
        <v>51</v>
      </c>
      <c r="B5" s="13" t="s">
        <v>52</v>
      </c>
      <c r="C5" s="9" t="s">
        <v>53</v>
      </c>
    </row>
    <row r="6">
      <c r="A6" s="19"/>
      <c r="B6" s="19" t="s">
        <v>16</v>
      </c>
      <c r="C6" s="21" t="s">
        <v>54</v>
      </c>
    </row>
    <row r="7">
      <c r="A7" s="22"/>
      <c r="B7" s="22" t="s">
        <v>56</v>
      </c>
      <c r="C7" s="24" t="s">
        <v>57</v>
      </c>
    </row>
    <row r="8">
      <c r="A8" s="19"/>
      <c r="B8" s="19" t="s">
        <v>58</v>
      </c>
      <c r="C8" s="26" t="s">
        <v>59</v>
      </c>
    </row>
    <row r="9">
      <c r="A9" s="13" t="s">
        <v>60</v>
      </c>
      <c r="B9" s="13" t="s">
        <v>61</v>
      </c>
      <c r="C9" s="28" t="s">
        <v>62</v>
      </c>
    </row>
    <row r="10">
      <c r="A10" s="7"/>
      <c r="B10" s="7" t="s">
        <v>55</v>
      </c>
      <c r="C10" s="28" t="s">
        <v>65</v>
      </c>
    </row>
    <row r="11">
      <c r="A11" s="7"/>
      <c r="B11" s="7" t="s">
        <v>66</v>
      </c>
      <c r="C11" s="28" t="s">
        <v>67</v>
      </c>
    </row>
    <row r="12">
      <c r="A12" s="7"/>
      <c r="B12" s="7" t="s">
        <v>18</v>
      </c>
      <c r="C12" s="28" t="s">
        <v>68</v>
      </c>
    </row>
    <row r="13">
      <c r="A13" s="7"/>
      <c r="B13" s="7" t="s">
        <v>69</v>
      </c>
      <c r="C13" s="28" t="s">
        <v>75</v>
      </c>
    </row>
    <row r="14">
      <c r="A14" s="7"/>
      <c r="B14" s="7" t="s">
        <v>78</v>
      </c>
      <c r="C14" s="28" t="s">
        <v>79</v>
      </c>
    </row>
    <row r="15">
      <c r="A15" s="7"/>
      <c r="B15" s="7" t="s">
        <v>80</v>
      </c>
      <c r="C15" s="28" t="s">
        <v>81</v>
      </c>
    </row>
    <row r="16">
      <c r="A16" s="7"/>
      <c r="B16" s="7" t="s">
        <v>82</v>
      </c>
      <c r="C16" s="28" t="s">
        <v>83</v>
      </c>
    </row>
    <row r="17">
      <c r="A17" s="7"/>
      <c r="B17" s="7" t="s">
        <v>84</v>
      </c>
      <c r="C17" s="28" t="s">
        <v>86</v>
      </c>
    </row>
    <row r="18">
      <c r="A18" s="7"/>
      <c r="B18" s="7" t="s">
        <v>87</v>
      </c>
      <c r="C18" s="28" t="s">
        <v>88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17.86"/>
    <col customWidth="1" min="3" max="3" width="87.57"/>
    <col customWidth="1" min="5" max="5" width="19.29"/>
  </cols>
  <sheetData>
    <row r="1">
      <c r="A1" s="1" t="s">
        <v>0</v>
      </c>
      <c r="B1" s="8" t="s">
        <v>3</v>
      </c>
      <c r="C1" s="8" t="s">
        <v>34</v>
      </c>
      <c r="D1" s="8" t="s">
        <v>35</v>
      </c>
      <c r="E1" s="8" t="s">
        <v>36</v>
      </c>
    </row>
    <row r="2">
      <c r="A2" s="1">
        <v>43973.0</v>
      </c>
      <c r="B2" s="8" t="s">
        <v>37</v>
      </c>
      <c r="C2" s="8" t="s">
        <v>38</v>
      </c>
      <c r="E2" s="8" t="s">
        <v>39</v>
      </c>
    </row>
    <row r="3">
      <c r="A3" s="10">
        <v>43974.0</v>
      </c>
      <c r="B3" s="8" t="s">
        <v>41</v>
      </c>
      <c r="C3" s="8" t="s">
        <v>42</v>
      </c>
      <c r="E3" s="8" t="s">
        <v>39</v>
      </c>
    </row>
    <row r="4">
      <c r="A4" s="1">
        <v>43975.0</v>
      </c>
      <c r="B4" s="8" t="s">
        <v>43</v>
      </c>
      <c r="C4" s="8" t="s">
        <v>44</v>
      </c>
      <c r="E4" s="8" t="s">
        <v>39</v>
      </c>
    </row>
    <row r="5">
      <c r="A5" s="1">
        <v>43981.0</v>
      </c>
      <c r="B5" s="8" t="s">
        <v>45</v>
      </c>
      <c r="C5" s="8" t="s">
        <v>46</v>
      </c>
      <c r="E5" s="8" t="s">
        <v>39</v>
      </c>
    </row>
    <row r="6">
      <c r="A6" s="1">
        <v>44704.0</v>
      </c>
      <c r="B6" s="8" t="s">
        <v>47</v>
      </c>
      <c r="C6" s="8" t="s">
        <v>48</v>
      </c>
      <c r="E6" s="8" t="s">
        <v>39</v>
      </c>
    </row>
    <row r="7">
      <c r="A7" s="1">
        <v>44704.0</v>
      </c>
      <c r="B7" s="8" t="s">
        <v>41</v>
      </c>
      <c r="C7" s="8" t="s">
        <v>42</v>
      </c>
      <c r="E7" s="8" t="s">
        <v>39</v>
      </c>
    </row>
    <row r="8">
      <c r="A8" s="1">
        <v>44704.0</v>
      </c>
      <c r="B8" s="8" t="s">
        <v>43</v>
      </c>
      <c r="C8" s="8" t="s">
        <v>49</v>
      </c>
      <c r="E8" s="8" t="s">
        <v>39</v>
      </c>
    </row>
    <row r="9">
      <c r="A9" s="1">
        <v>44704.0</v>
      </c>
      <c r="B9" s="8" t="s">
        <v>45</v>
      </c>
      <c r="C9" s="8" t="s">
        <v>50</v>
      </c>
      <c r="E9" s="8" t="s">
        <v>39</v>
      </c>
    </row>
    <row r="10">
      <c r="A10" s="10"/>
    </row>
    <row r="11">
      <c r="A11" s="10"/>
    </row>
    <row r="12">
      <c r="A12" s="10"/>
    </row>
    <row r="13">
      <c r="A13" s="10"/>
    </row>
    <row r="14">
      <c r="A14" s="10"/>
    </row>
    <row r="15">
      <c r="A15" s="10"/>
    </row>
    <row r="16">
      <c r="A16" s="10"/>
    </row>
    <row r="17">
      <c r="A17" s="10"/>
    </row>
    <row r="18">
      <c r="A18" s="10"/>
    </row>
    <row r="19">
      <c r="A19" s="10"/>
    </row>
    <row r="20">
      <c r="A20" s="10"/>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14"/>
      <c r="B1" s="15"/>
      <c r="C1" s="15"/>
      <c r="D1" s="16"/>
      <c r="E1" s="16"/>
      <c r="F1" s="17"/>
      <c r="G1" s="18"/>
      <c r="H1" s="18"/>
      <c r="I1" s="20"/>
      <c r="J1" s="20"/>
      <c r="K1" s="20"/>
      <c r="L1" s="20"/>
      <c r="M1" s="20"/>
      <c r="N1" s="20"/>
      <c r="O1" s="20"/>
      <c r="P1" s="20"/>
      <c r="Q1" s="20"/>
      <c r="R1" s="20"/>
      <c r="S1" s="20"/>
      <c r="T1" s="20"/>
      <c r="U1" s="20"/>
      <c r="V1" s="20"/>
      <c r="W1" s="20"/>
      <c r="X1" s="20"/>
      <c r="Y1" s="20"/>
      <c r="Z1" s="20"/>
    </row>
    <row r="2" ht="15.75" customHeight="1">
      <c r="A2" s="23" t="s">
        <v>55</v>
      </c>
      <c r="B2" s="25"/>
      <c r="C2" s="27"/>
      <c r="D2" s="27"/>
      <c r="E2" s="27"/>
      <c r="F2" s="29"/>
      <c r="G2" s="20"/>
      <c r="H2" s="30"/>
      <c r="I2" s="20"/>
      <c r="J2" s="20"/>
      <c r="K2" s="20"/>
      <c r="L2" s="20"/>
      <c r="M2" s="20"/>
      <c r="N2" s="20"/>
      <c r="O2" s="20"/>
      <c r="P2" s="20"/>
      <c r="Q2" s="20"/>
      <c r="R2" s="20"/>
      <c r="S2" s="20"/>
      <c r="T2" s="20"/>
      <c r="U2" s="20"/>
      <c r="V2" s="20"/>
      <c r="W2" s="20"/>
      <c r="X2" s="20"/>
      <c r="Y2" s="20"/>
      <c r="Z2" s="20"/>
    </row>
    <row r="3" ht="15.75" customHeight="1">
      <c r="A3" s="23" t="s">
        <v>63</v>
      </c>
      <c r="B3" s="31" t="s">
        <v>64</v>
      </c>
      <c r="C3" s="32"/>
      <c r="D3" s="33"/>
      <c r="E3" s="33"/>
      <c r="F3" s="33"/>
      <c r="G3" s="32"/>
      <c r="H3" s="34"/>
      <c r="I3" s="20"/>
      <c r="J3" s="20"/>
      <c r="K3" s="20"/>
      <c r="L3" s="20"/>
      <c r="M3" s="20"/>
      <c r="N3" s="20"/>
      <c r="O3" s="20"/>
      <c r="P3" s="20"/>
      <c r="Q3" s="20"/>
      <c r="R3" s="20"/>
      <c r="S3" s="20"/>
      <c r="T3" s="20"/>
      <c r="U3" s="20"/>
      <c r="V3" s="20"/>
      <c r="W3" s="20"/>
      <c r="X3" s="20"/>
      <c r="Y3" s="20"/>
      <c r="Z3" s="20"/>
    </row>
    <row r="4" ht="15.75" customHeight="1">
      <c r="A4" s="35" t="s">
        <v>70</v>
      </c>
      <c r="B4" s="36" t="s">
        <v>71</v>
      </c>
      <c r="C4" s="37" t="s">
        <v>72</v>
      </c>
      <c r="D4" s="38" t="s">
        <v>73</v>
      </c>
      <c r="E4" s="39" t="s">
        <v>74</v>
      </c>
      <c r="F4" s="39" t="s">
        <v>76</v>
      </c>
      <c r="G4" s="40" t="s">
        <v>77</v>
      </c>
      <c r="H4" s="41" t="s">
        <v>85</v>
      </c>
      <c r="I4" s="20"/>
      <c r="J4" s="20"/>
      <c r="K4" s="20"/>
      <c r="L4" s="20"/>
      <c r="M4" s="20"/>
      <c r="N4" s="20"/>
      <c r="O4" s="20"/>
      <c r="P4" s="20"/>
      <c r="Q4" s="20"/>
      <c r="R4" s="20"/>
      <c r="S4" s="20"/>
      <c r="T4" s="20"/>
      <c r="U4" s="20"/>
      <c r="V4" s="20"/>
      <c r="W4" s="20"/>
      <c r="X4" s="20"/>
      <c r="Y4" s="20"/>
      <c r="Z4" s="20"/>
    </row>
    <row r="5">
      <c r="A5" s="42" t="s">
        <v>89</v>
      </c>
      <c r="B5" s="43" t="s">
        <v>90</v>
      </c>
      <c r="C5" s="44">
        <v>0.9</v>
      </c>
      <c r="D5" s="47">
        <f>(((((75000+(75000*0.3))/12)/4)/24)*1500)*0.5</f>
        <v>63476.5625</v>
      </c>
      <c r="E5" s="49">
        <f>(((((75000+(100000*0.3))/12)/4)/24)*2000)*1</f>
        <v>182291.6667</v>
      </c>
      <c r="F5" s="49">
        <f>(((((75000+(300000*0.3))/12)/4)/24)*3000)*4</f>
        <v>1718750</v>
      </c>
      <c r="G5" s="51" t="s">
        <v>91</v>
      </c>
      <c r="H5" s="51" t="b">
        <v>1</v>
      </c>
      <c r="I5" s="20"/>
      <c r="J5" s="20"/>
      <c r="K5" s="20"/>
      <c r="L5" s="20"/>
      <c r="M5" s="20"/>
      <c r="N5" s="20"/>
      <c r="O5" s="20"/>
      <c r="P5" s="20"/>
      <c r="Q5" s="20"/>
      <c r="R5" s="20"/>
      <c r="S5" s="20"/>
      <c r="T5" s="20"/>
      <c r="U5" s="20"/>
      <c r="V5" s="20"/>
      <c r="W5" s="20"/>
      <c r="X5" s="20"/>
      <c r="Y5" s="20"/>
      <c r="Z5" s="20"/>
    </row>
    <row r="6" ht="15.75" customHeight="1">
      <c r="A6" s="42" t="s">
        <v>93</v>
      </c>
      <c r="B6" s="43" t="s">
        <v>94</v>
      </c>
      <c r="C6" s="54">
        <v>0.5</v>
      </c>
      <c r="D6" s="56">
        <v>30.0</v>
      </c>
      <c r="E6" s="57">
        <v>2000.0</v>
      </c>
      <c r="F6" s="57">
        <v>200000.0</v>
      </c>
      <c r="G6" s="51" t="s">
        <v>95</v>
      </c>
      <c r="H6" s="51" t="b">
        <v>1</v>
      </c>
      <c r="I6" s="20"/>
      <c r="J6" s="20"/>
      <c r="K6" s="20"/>
      <c r="L6" s="20"/>
      <c r="M6" s="20"/>
      <c r="N6" s="20"/>
      <c r="O6" s="20"/>
      <c r="P6" s="20"/>
      <c r="Q6" s="20"/>
      <c r="R6" s="20"/>
      <c r="S6" s="20"/>
      <c r="T6" s="20"/>
      <c r="U6" s="20"/>
      <c r="V6" s="20"/>
      <c r="W6" s="20"/>
      <c r="X6" s="20"/>
      <c r="Y6" s="20"/>
      <c r="Z6" s="20"/>
    </row>
    <row r="7" ht="15.75" customHeight="1">
      <c r="A7" s="20"/>
      <c r="B7" s="20"/>
      <c r="C7" s="20"/>
      <c r="D7" s="60"/>
      <c r="E7" s="60"/>
      <c r="F7" s="60"/>
      <c r="G7" s="20"/>
      <c r="H7" s="20"/>
      <c r="I7" s="20"/>
      <c r="J7" s="20"/>
      <c r="K7" s="20"/>
      <c r="L7" s="20"/>
      <c r="M7" s="20"/>
      <c r="N7" s="20"/>
      <c r="O7" s="20"/>
      <c r="P7" s="20"/>
      <c r="Q7" s="20"/>
      <c r="R7" s="20"/>
      <c r="S7" s="20"/>
      <c r="T7" s="20"/>
      <c r="U7" s="20"/>
      <c r="V7" s="20"/>
      <c r="W7" s="20"/>
      <c r="X7" s="20"/>
      <c r="Y7" s="20"/>
      <c r="Z7" s="20"/>
    </row>
    <row r="8" ht="15.75" customHeight="1">
      <c r="A8" s="20"/>
      <c r="B8" s="20"/>
      <c r="C8" s="20"/>
      <c r="D8" s="60"/>
      <c r="E8" s="60"/>
      <c r="F8" s="60"/>
      <c r="G8" s="20"/>
      <c r="H8" s="20"/>
      <c r="I8" s="20"/>
      <c r="J8" s="20"/>
      <c r="K8" s="20"/>
      <c r="L8" s="20"/>
      <c r="M8" s="20"/>
      <c r="N8" s="20"/>
      <c r="O8" s="20"/>
      <c r="P8" s="20"/>
      <c r="Q8" s="20"/>
      <c r="R8" s="20"/>
      <c r="S8" s="20"/>
      <c r="T8" s="20"/>
      <c r="U8" s="20"/>
      <c r="V8" s="20"/>
      <c r="W8" s="20"/>
      <c r="X8" s="20"/>
      <c r="Y8" s="20"/>
      <c r="Z8" s="20"/>
    </row>
    <row r="9" ht="15.75" customHeight="1">
      <c r="A9" s="20"/>
      <c r="B9" s="20"/>
      <c r="C9" s="20"/>
      <c r="D9" s="60"/>
      <c r="E9" s="60"/>
      <c r="F9" s="60"/>
      <c r="G9" s="20"/>
      <c r="H9" s="20"/>
      <c r="I9" s="20"/>
      <c r="J9" s="20"/>
      <c r="K9" s="20"/>
      <c r="L9" s="20"/>
      <c r="M9" s="20"/>
      <c r="N9" s="20"/>
      <c r="O9" s="20"/>
      <c r="P9" s="20"/>
      <c r="Q9" s="20"/>
      <c r="R9" s="20"/>
      <c r="S9" s="20"/>
      <c r="T9" s="20"/>
      <c r="U9" s="20"/>
      <c r="V9" s="20"/>
      <c r="W9" s="20"/>
      <c r="X9" s="20"/>
      <c r="Y9" s="20"/>
      <c r="Z9" s="20"/>
    </row>
    <row r="10" ht="15.75" customHeight="1">
      <c r="A10" s="20"/>
      <c r="B10" s="20"/>
      <c r="C10" s="20"/>
      <c r="D10" s="60"/>
      <c r="E10" s="60"/>
      <c r="F10" s="60"/>
      <c r="G10" s="20"/>
      <c r="H10" s="20"/>
      <c r="I10" s="20"/>
      <c r="J10" s="20"/>
      <c r="K10" s="20"/>
      <c r="L10" s="20"/>
      <c r="M10" s="20"/>
      <c r="N10" s="20"/>
      <c r="O10" s="20"/>
      <c r="P10" s="20"/>
      <c r="Q10" s="20"/>
      <c r="R10" s="20"/>
      <c r="S10" s="20"/>
      <c r="T10" s="20"/>
      <c r="U10" s="20"/>
      <c r="V10" s="20"/>
      <c r="W10" s="20"/>
      <c r="X10" s="20"/>
      <c r="Y10" s="20"/>
      <c r="Z10" s="20"/>
    </row>
    <row r="11" ht="15.75" customHeight="1">
      <c r="A11" s="20"/>
      <c r="B11" s="20"/>
      <c r="C11" s="20"/>
      <c r="D11" s="60"/>
      <c r="E11" s="60"/>
      <c r="F11" s="60"/>
      <c r="G11" s="20"/>
      <c r="H11" s="20"/>
      <c r="I11" s="20"/>
      <c r="J11" s="20"/>
      <c r="K11" s="20"/>
      <c r="L11" s="20"/>
      <c r="M11" s="20"/>
      <c r="N11" s="20"/>
      <c r="O11" s="20"/>
      <c r="P11" s="20"/>
      <c r="Q11" s="20"/>
      <c r="R11" s="20"/>
      <c r="S11" s="20"/>
      <c r="T11" s="20"/>
      <c r="U11" s="20"/>
      <c r="V11" s="20"/>
      <c r="W11" s="20"/>
      <c r="X11" s="20"/>
      <c r="Y11" s="20"/>
      <c r="Z11" s="20"/>
    </row>
    <row r="12" ht="15.75" customHeight="1">
      <c r="A12" s="20"/>
      <c r="B12" s="20"/>
      <c r="C12" s="20"/>
      <c r="D12" s="60"/>
      <c r="E12" s="60"/>
      <c r="F12" s="60"/>
      <c r="G12" s="20"/>
      <c r="H12" s="20"/>
      <c r="I12" s="20"/>
      <c r="J12" s="20"/>
      <c r="K12" s="20"/>
      <c r="L12" s="20"/>
      <c r="M12" s="20"/>
      <c r="N12" s="20"/>
      <c r="O12" s="20"/>
      <c r="P12" s="20"/>
      <c r="Q12" s="20"/>
      <c r="R12" s="20"/>
      <c r="S12" s="20"/>
      <c r="T12" s="20"/>
      <c r="U12" s="20"/>
      <c r="V12" s="20"/>
      <c r="W12" s="20"/>
      <c r="X12" s="20"/>
      <c r="Y12" s="20"/>
      <c r="Z12" s="20"/>
    </row>
    <row r="13" ht="15.75" customHeight="1">
      <c r="A13" s="20"/>
      <c r="B13" s="20"/>
      <c r="C13" s="20"/>
      <c r="D13" s="60"/>
      <c r="E13" s="60"/>
      <c r="F13" s="60"/>
      <c r="G13" s="20"/>
      <c r="H13" s="20"/>
      <c r="I13" s="20"/>
      <c r="J13" s="20"/>
      <c r="K13" s="20"/>
      <c r="L13" s="20"/>
      <c r="M13" s="20"/>
      <c r="N13" s="20"/>
      <c r="O13" s="20"/>
      <c r="P13" s="20"/>
      <c r="Q13" s="20"/>
      <c r="R13" s="20"/>
      <c r="S13" s="20"/>
      <c r="T13" s="20"/>
      <c r="U13" s="20"/>
      <c r="V13" s="20"/>
      <c r="W13" s="20"/>
      <c r="X13" s="20"/>
      <c r="Y13" s="20"/>
      <c r="Z13" s="20"/>
    </row>
    <row r="14" ht="15.75" customHeight="1">
      <c r="A14" s="20"/>
      <c r="B14" s="20"/>
      <c r="C14" s="20"/>
      <c r="D14" s="60"/>
      <c r="E14" s="60"/>
      <c r="F14" s="60"/>
      <c r="G14" s="20"/>
      <c r="H14" s="20"/>
      <c r="I14" s="20"/>
      <c r="J14" s="20"/>
      <c r="K14" s="20"/>
      <c r="L14" s="20"/>
      <c r="M14" s="20"/>
      <c r="N14" s="20"/>
      <c r="O14" s="20"/>
      <c r="P14" s="20"/>
      <c r="Q14" s="20"/>
      <c r="R14" s="20"/>
      <c r="S14" s="20"/>
      <c r="T14" s="20"/>
      <c r="U14" s="20"/>
      <c r="V14" s="20"/>
      <c r="W14" s="20"/>
      <c r="X14" s="20"/>
      <c r="Y14" s="20"/>
      <c r="Z14" s="20"/>
    </row>
    <row r="15" ht="15.75" customHeight="1">
      <c r="A15" s="20"/>
      <c r="B15" s="20"/>
      <c r="C15" s="20"/>
      <c r="D15" s="60"/>
      <c r="E15" s="60"/>
      <c r="F15" s="60"/>
      <c r="G15" s="20"/>
      <c r="H15" s="20"/>
      <c r="I15" s="20"/>
      <c r="J15" s="20"/>
      <c r="K15" s="20"/>
      <c r="L15" s="20"/>
      <c r="M15" s="20"/>
      <c r="N15" s="20"/>
      <c r="O15" s="20"/>
      <c r="P15" s="20"/>
      <c r="Q15" s="20"/>
      <c r="R15" s="20"/>
      <c r="S15" s="20"/>
      <c r="T15" s="20"/>
      <c r="U15" s="20"/>
      <c r="V15" s="20"/>
      <c r="W15" s="20"/>
      <c r="X15" s="20"/>
      <c r="Y15" s="20"/>
      <c r="Z15" s="20"/>
    </row>
    <row r="16" ht="15.75" customHeight="1">
      <c r="A16" s="20"/>
      <c r="B16" s="20"/>
      <c r="C16" s="20"/>
      <c r="D16" s="60"/>
      <c r="E16" s="60"/>
      <c r="F16" s="60"/>
      <c r="G16" s="20"/>
      <c r="H16" s="20"/>
      <c r="I16" s="20"/>
      <c r="J16" s="20"/>
      <c r="K16" s="20"/>
      <c r="L16" s="20"/>
      <c r="M16" s="20"/>
      <c r="N16" s="20"/>
      <c r="O16" s="20"/>
      <c r="P16" s="20"/>
      <c r="Q16" s="20"/>
      <c r="R16" s="20"/>
      <c r="S16" s="20"/>
      <c r="T16" s="20"/>
      <c r="U16" s="20"/>
      <c r="V16" s="20"/>
      <c r="W16" s="20"/>
      <c r="X16" s="20"/>
      <c r="Y16" s="20"/>
      <c r="Z16" s="20"/>
    </row>
    <row r="17" ht="15.75" customHeight="1">
      <c r="A17" s="20"/>
      <c r="B17" s="20"/>
      <c r="C17" s="20"/>
      <c r="D17" s="60"/>
      <c r="E17" s="60"/>
      <c r="F17" s="60"/>
      <c r="G17" s="20"/>
      <c r="H17" s="20"/>
      <c r="I17" s="20"/>
      <c r="J17" s="20"/>
      <c r="K17" s="20"/>
      <c r="L17" s="20"/>
      <c r="M17" s="20"/>
      <c r="N17" s="20"/>
      <c r="O17" s="20"/>
      <c r="P17" s="20"/>
      <c r="Q17" s="20"/>
      <c r="R17" s="20"/>
      <c r="S17" s="20"/>
      <c r="T17" s="20"/>
      <c r="U17" s="20"/>
      <c r="V17" s="20"/>
      <c r="W17" s="20"/>
      <c r="X17" s="20"/>
      <c r="Y17" s="20"/>
      <c r="Z17" s="20"/>
    </row>
    <row r="18" ht="15.75" customHeight="1">
      <c r="A18" s="20"/>
      <c r="B18" s="20"/>
      <c r="C18" s="20"/>
      <c r="D18" s="60"/>
      <c r="E18" s="60"/>
      <c r="F18" s="60"/>
      <c r="G18" s="20"/>
      <c r="H18" s="20"/>
      <c r="I18" s="20"/>
      <c r="J18" s="20"/>
      <c r="K18" s="20"/>
      <c r="L18" s="20"/>
      <c r="M18" s="20"/>
      <c r="N18" s="20"/>
      <c r="O18" s="20"/>
      <c r="P18" s="20"/>
      <c r="Q18" s="20"/>
      <c r="R18" s="20"/>
      <c r="S18" s="20"/>
      <c r="T18" s="20"/>
      <c r="U18" s="20"/>
      <c r="V18" s="20"/>
      <c r="W18" s="20"/>
      <c r="X18" s="20"/>
      <c r="Y18" s="20"/>
      <c r="Z18" s="20"/>
    </row>
    <row r="19" ht="15.75" customHeight="1">
      <c r="A19" s="20"/>
      <c r="B19" s="20"/>
      <c r="C19" s="20"/>
      <c r="D19" s="60"/>
      <c r="E19" s="60"/>
      <c r="F19" s="60"/>
      <c r="G19" s="20"/>
      <c r="H19" s="20"/>
      <c r="I19" s="20"/>
      <c r="J19" s="20"/>
      <c r="K19" s="20"/>
      <c r="L19" s="20"/>
      <c r="M19" s="20"/>
      <c r="N19" s="20"/>
      <c r="O19" s="20"/>
      <c r="P19" s="20"/>
      <c r="Q19" s="20"/>
      <c r="R19" s="20"/>
      <c r="S19" s="20"/>
      <c r="T19" s="20"/>
      <c r="U19" s="20"/>
      <c r="V19" s="20"/>
      <c r="W19" s="20"/>
      <c r="X19" s="20"/>
      <c r="Y19" s="20"/>
      <c r="Z19" s="20"/>
    </row>
    <row r="20" ht="15.75" customHeight="1">
      <c r="A20" s="20"/>
      <c r="B20" s="20"/>
      <c r="C20" s="20"/>
      <c r="D20" s="60"/>
      <c r="E20" s="60"/>
      <c r="F20" s="6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60"/>
      <c r="E21" s="60"/>
      <c r="F21" s="6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60"/>
      <c r="E22" s="60"/>
      <c r="F22" s="6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60"/>
      <c r="E23" s="60"/>
      <c r="F23" s="6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60"/>
      <c r="E24" s="60"/>
      <c r="F24" s="6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60"/>
      <c r="E25" s="60"/>
      <c r="F25" s="6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60"/>
      <c r="E26" s="60"/>
      <c r="F26" s="6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60"/>
      <c r="E27" s="60"/>
      <c r="F27" s="6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60"/>
      <c r="E28" s="60"/>
      <c r="F28" s="6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60"/>
      <c r="E29" s="60"/>
      <c r="F29" s="6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60"/>
      <c r="E30" s="60"/>
      <c r="F30" s="6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60"/>
      <c r="E31" s="60"/>
      <c r="F31" s="6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60"/>
      <c r="E32" s="60"/>
      <c r="F32" s="6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60"/>
      <c r="E33" s="60"/>
      <c r="F33" s="6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60"/>
      <c r="E34" s="60"/>
      <c r="F34" s="6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60"/>
      <c r="E35" s="60"/>
      <c r="F35" s="6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60"/>
      <c r="E36" s="60"/>
      <c r="F36" s="6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60"/>
      <c r="E37" s="60"/>
      <c r="F37" s="6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60"/>
      <c r="E38" s="60"/>
      <c r="F38" s="6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60"/>
      <c r="E39" s="60"/>
      <c r="F39" s="6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60"/>
      <c r="E40" s="60"/>
      <c r="F40" s="6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60"/>
      <c r="E41" s="60"/>
      <c r="F41" s="6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60"/>
      <c r="E42" s="60"/>
      <c r="F42" s="6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60"/>
      <c r="E43" s="60"/>
      <c r="F43" s="6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60"/>
      <c r="E44" s="60"/>
      <c r="F44" s="6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60"/>
      <c r="E45" s="60"/>
      <c r="F45" s="6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60"/>
      <c r="E46" s="60"/>
      <c r="F46" s="6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60"/>
      <c r="E47" s="60"/>
      <c r="F47" s="6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60"/>
      <c r="E48" s="60"/>
      <c r="F48" s="6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60"/>
      <c r="E49" s="60"/>
      <c r="F49" s="6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60"/>
      <c r="E50" s="60"/>
      <c r="F50" s="6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60"/>
      <c r="E51" s="60"/>
      <c r="F51" s="6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60"/>
      <c r="E52" s="60"/>
      <c r="F52" s="6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60"/>
      <c r="E53" s="60"/>
      <c r="F53" s="6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60"/>
      <c r="E54" s="60"/>
      <c r="F54" s="6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60"/>
      <c r="E55" s="60"/>
      <c r="F55" s="6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60"/>
      <c r="E56" s="60"/>
      <c r="F56" s="6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60"/>
      <c r="E57" s="60"/>
      <c r="F57" s="6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60"/>
      <c r="E58" s="60"/>
      <c r="F58" s="6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60"/>
      <c r="E59" s="60"/>
      <c r="F59" s="6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60"/>
      <c r="E60" s="60"/>
      <c r="F60" s="6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60"/>
      <c r="E61" s="60"/>
      <c r="F61" s="6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60"/>
      <c r="E62" s="60"/>
      <c r="F62" s="6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60"/>
      <c r="E63" s="60"/>
      <c r="F63" s="6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60"/>
      <c r="E64" s="60"/>
      <c r="F64" s="6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60"/>
      <c r="E65" s="60"/>
      <c r="F65" s="6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60"/>
      <c r="E66" s="60"/>
      <c r="F66" s="6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60"/>
      <c r="E67" s="60"/>
      <c r="F67" s="6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60"/>
      <c r="E68" s="60"/>
      <c r="F68" s="6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60"/>
      <c r="E69" s="60"/>
      <c r="F69" s="6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60"/>
      <c r="E70" s="60"/>
      <c r="F70" s="6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60"/>
      <c r="E71" s="60"/>
      <c r="F71" s="6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60"/>
      <c r="E72" s="60"/>
      <c r="F72" s="6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60"/>
      <c r="E73" s="60"/>
      <c r="F73" s="6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60"/>
      <c r="E74" s="60"/>
      <c r="F74" s="6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60"/>
      <c r="E75" s="60"/>
      <c r="F75" s="6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60"/>
      <c r="E76" s="60"/>
      <c r="F76" s="6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60"/>
      <c r="E77" s="60"/>
      <c r="F77" s="6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60"/>
      <c r="E78" s="60"/>
      <c r="F78" s="6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60"/>
      <c r="E79" s="60"/>
      <c r="F79" s="6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60"/>
      <c r="E80" s="60"/>
      <c r="F80" s="6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60"/>
      <c r="E81" s="60"/>
      <c r="F81" s="6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60"/>
      <c r="E82" s="60"/>
      <c r="F82" s="6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60"/>
      <c r="E83" s="60"/>
      <c r="F83" s="6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60"/>
      <c r="E84" s="60"/>
      <c r="F84" s="6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60"/>
      <c r="E85" s="60"/>
      <c r="F85" s="6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60"/>
      <c r="E86" s="60"/>
      <c r="F86" s="6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60"/>
      <c r="E87" s="60"/>
      <c r="F87" s="6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60"/>
      <c r="E88" s="60"/>
      <c r="F88" s="6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60"/>
      <c r="E89" s="60"/>
      <c r="F89" s="6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60"/>
      <c r="E90" s="60"/>
      <c r="F90" s="6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60"/>
      <c r="E91" s="60"/>
      <c r="F91" s="6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60"/>
      <c r="E92" s="60"/>
      <c r="F92" s="6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60"/>
      <c r="E93" s="60"/>
      <c r="F93" s="6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60"/>
      <c r="E94" s="60"/>
      <c r="F94" s="6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60"/>
      <c r="E95" s="60"/>
      <c r="F95" s="6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60"/>
      <c r="E96" s="60"/>
      <c r="F96" s="6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60"/>
      <c r="E97" s="60"/>
      <c r="F97" s="6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60"/>
      <c r="E98" s="60"/>
      <c r="F98" s="6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60"/>
      <c r="E99" s="60"/>
      <c r="F99" s="6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60"/>
      <c r="E100" s="60"/>
      <c r="F100" s="6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60"/>
      <c r="E101" s="60"/>
      <c r="F101" s="6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60"/>
      <c r="E102" s="60"/>
      <c r="F102" s="6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60"/>
      <c r="E103" s="60"/>
      <c r="F103" s="6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60"/>
      <c r="E104" s="60"/>
      <c r="F104" s="6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60"/>
      <c r="E105" s="60"/>
      <c r="F105" s="6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60"/>
      <c r="E106" s="60"/>
      <c r="F106" s="6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60"/>
      <c r="E107" s="60"/>
      <c r="F107" s="6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60"/>
      <c r="E108" s="60"/>
      <c r="F108" s="6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60"/>
      <c r="E109" s="60"/>
      <c r="F109" s="6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60"/>
      <c r="E110" s="60"/>
      <c r="F110" s="6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60"/>
      <c r="E111" s="60"/>
      <c r="F111" s="6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60"/>
      <c r="E112" s="60"/>
      <c r="F112" s="6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60"/>
      <c r="E113" s="60"/>
      <c r="F113" s="6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60"/>
      <c r="E114" s="60"/>
      <c r="F114" s="6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60"/>
      <c r="E115" s="60"/>
      <c r="F115" s="6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60"/>
      <c r="E116" s="60"/>
      <c r="F116" s="6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60"/>
      <c r="E117" s="60"/>
      <c r="F117" s="6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60"/>
      <c r="E118" s="60"/>
      <c r="F118" s="6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60"/>
      <c r="E119" s="60"/>
      <c r="F119" s="6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60"/>
      <c r="E120" s="60"/>
      <c r="F120" s="6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60"/>
      <c r="E121" s="60"/>
      <c r="F121" s="6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60"/>
      <c r="E122" s="60"/>
      <c r="F122" s="6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60"/>
      <c r="E123" s="60"/>
      <c r="F123" s="6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60"/>
      <c r="E124" s="60"/>
      <c r="F124" s="6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60"/>
      <c r="E125" s="60"/>
      <c r="F125" s="6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60"/>
      <c r="E126" s="60"/>
      <c r="F126" s="6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60"/>
      <c r="E127" s="60"/>
      <c r="F127" s="6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60"/>
      <c r="E128" s="60"/>
      <c r="F128" s="6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60"/>
      <c r="E129" s="60"/>
      <c r="F129" s="6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60"/>
      <c r="E130" s="60"/>
      <c r="F130" s="6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60"/>
      <c r="E131" s="60"/>
      <c r="F131" s="6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60"/>
      <c r="E132" s="60"/>
      <c r="F132" s="6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60"/>
      <c r="E133" s="60"/>
      <c r="F133" s="6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60"/>
      <c r="E134" s="60"/>
      <c r="F134" s="6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60"/>
      <c r="E135" s="60"/>
      <c r="F135" s="6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60"/>
      <c r="E136" s="60"/>
      <c r="F136" s="6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60"/>
      <c r="E137" s="60"/>
      <c r="F137" s="6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60"/>
      <c r="E138" s="60"/>
      <c r="F138" s="6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60"/>
      <c r="E139" s="60"/>
      <c r="F139" s="6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60"/>
      <c r="E140" s="60"/>
      <c r="F140" s="6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60"/>
      <c r="E141" s="60"/>
      <c r="F141" s="6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60"/>
      <c r="E142" s="60"/>
      <c r="F142" s="6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60"/>
      <c r="E143" s="60"/>
      <c r="F143" s="6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60"/>
      <c r="E144" s="60"/>
      <c r="F144" s="6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60"/>
      <c r="E145" s="60"/>
      <c r="F145" s="6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60"/>
      <c r="E146" s="60"/>
      <c r="F146" s="6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60"/>
      <c r="E147" s="60"/>
      <c r="F147" s="6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60"/>
      <c r="E148" s="60"/>
      <c r="F148" s="6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60"/>
      <c r="E149" s="60"/>
      <c r="F149" s="6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60"/>
      <c r="E150" s="60"/>
      <c r="F150" s="6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60"/>
      <c r="E151" s="60"/>
      <c r="F151" s="6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60"/>
      <c r="E152" s="60"/>
      <c r="F152" s="6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60"/>
      <c r="E153" s="60"/>
      <c r="F153" s="6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60"/>
      <c r="E154" s="60"/>
      <c r="F154" s="6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60"/>
      <c r="E155" s="60"/>
      <c r="F155" s="6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60"/>
      <c r="E156" s="60"/>
      <c r="F156" s="6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60"/>
      <c r="E157" s="60"/>
      <c r="F157" s="6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60"/>
      <c r="E158" s="60"/>
      <c r="F158" s="6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60"/>
      <c r="E159" s="60"/>
      <c r="F159" s="6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60"/>
      <c r="E160" s="60"/>
      <c r="F160" s="6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60"/>
      <c r="E161" s="60"/>
      <c r="F161" s="6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60"/>
      <c r="E162" s="60"/>
      <c r="F162" s="6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60"/>
      <c r="E163" s="60"/>
      <c r="F163" s="6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60"/>
      <c r="E164" s="60"/>
      <c r="F164" s="6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60"/>
      <c r="E165" s="60"/>
      <c r="F165" s="6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60"/>
      <c r="E166" s="60"/>
      <c r="F166" s="6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60"/>
      <c r="E167" s="60"/>
      <c r="F167" s="6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60"/>
      <c r="E168" s="60"/>
      <c r="F168" s="6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60"/>
      <c r="E169" s="60"/>
      <c r="F169" s="6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60"/>
      <c r="E170" s="60"/>
      <c r="F170" s="6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60"/>
      <c r="E171" s="60"/>
      <c r="F171" s="6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60"/>
      <c r="E172" s="60"/>
      <c r="F172" s="6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60"/>
      <c r="E173" s="60"/>
      <c r="F173" s="6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60"/>
      <c r="E174" s="60"/>
      <c r="F174" s="6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60"/>
      <c r="E175" s="60"/>
      <c r="F175" s="6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60"/>
      <c r="E176" s="60"/>
      <c r="F176" s="6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60"/>
      <c r="E177" s="60"/>
      <c r="F177" s="6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60"/>
      <c r="E178" s="60"/>
      <c r="F178" s="6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60"/>
      <c r="E179" s="60"/>
      <c r="F179" s="6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60"/>
      <c r="E180" s="60"/>
      <c r="F180" s="6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60"/>
      <c r="E181" s="60"/>
      <c r="F181" s="6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60"/>
      <c r="E182" s="60"/>
      <c r="F182" s="6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60"/>
      <c r="E183" s="60"/>
      <c r="F183" s="6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60"/>
      <c r="E184" s="60"/>
      <c r="F184" s="6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60"/>
      <c r="E185" s="60"/>
      <c r="F185" s="6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60"/>
      <c r="E186" s="60"/>
      <c r="F186" s="6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60"/>
      <c r="E187" s="60"/>
      <c r="F187" s="6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60"/>
      <c r="E188" s="60"/>
      <c r="F188" s="6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60"/>
      <c r="E189" s="60"/>
      <c r="F189" s="6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60"/>
      <c r="E190" s="60"/>
      <c r="F190" s="6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60"/>
      <c r="E191" s="60"/>
      <c r="F191" s="6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60"/>
      <c r="E192" s="60"/>
      <c r="F192" s="6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60"/>
      <c r="E193" s="60"/>
      <c r="F193" s="6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60"/>
      <c r="E194" s="60"/>
      <c r="F194" s="6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60"/>
      <c r="E195" s="60"/>
      <c r="F195" s="6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60"/>
      <c r="E196" s="60"/>
      <c r="F196" s="6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60"/>
      <c r="E197" s="60"/>
      <c r="F197" s="6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60"/>
      <c r="E198" s="60"/>
      <c r="F198" s="6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60"/>
      <c r="E199" s="60"/>
      <c r="F199" s="6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60"/>
      <c r="E200" s="60"/>
      <c r="F200" s="6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60"/>
      <c r="E201" s="60"/>
      <c r="F201" s="6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60"/>
      <c r="E202" s="60"/>
      <c r="F202" s="6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60"/>
      <c r="E203" s="60"/>
      <c r="F203" s="6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60"/>
      <c r="E204" s="60"/>
      <c r="F204" s="6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60"/>
      <c r="E205" s="60"/>
      <c r="F205" s="6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60"/>
      <c r="E206" s="60"/>
      <c r="F206" s="6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60"/>
      <c r="E207" s="60"/>
      <c r="F207" s="6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60"/>
      <c r="E208" s="60"/>
      <c r="F208" s="6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60"/>
      <c r="E209" s="60"/>
      <c r="F209" s="6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60"/>
      <c r="E210" s="60"/>
      <c r="F210" s="6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60"/>
      <c r="E211" s="60"/>
      <c r="F211" s="6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60"/>
      <c r="E212" s="60"/>
      <c r="F212" s="6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60"/>
      <c r="E213" s="60"/>
      <c r="F213" s="6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60"/>
      <c r="E214" s="60"/>
      <c r="F214" s="6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60"/>
      <c r="E215" s="60"/>
      <c r="F215" s="6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60"/>
      <c r="E216" s="60"/>
      <c r="F216" s="6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60"/>
      <c r="E217" s="60"/>
      <c r="F217" s="6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60"/>
      <c r="E218" s="60"/>
      <c r="F218" s="6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60"/>
      <c r="E219" s="60"/>
      <c r="F219" s="6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60"/>
      <c r="E220" s="60"/>
      <c r="F220" s="6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60"/>
      <c r="E221" s="60"/>
      <c r="F221" s="6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60"/>
      <c r="E222" s="60"/>
      <c r="F222" s="6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60"/>
      <c r="E223" s="60"/>
      <c r="F223" s="6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60"/>
      <c r="E224" s="60"/>
      <c r="F224" s="6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60"/>
      <c r="E225" s="60"/>
      <c r="F225" s="6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60"/>
      <c r="E226" s="60"/>
      <c r="F226" s="6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60"/>
      <c r="E227" s="60"/>
      <c r="F227" s="6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60"/>
      <c r="E228" s="60"/>
      <c r="F228" s="6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60"/>
      <c r="E229" s="60"/>
      <c r="F229" s="6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60"/>
      <c r="E230" s="60"/>
      <c r="F230" s="6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60"/>
      <c r="E231" s="60"/>
      <c r="F231" s="6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60"/>
      <c r="E232" s="60"/>
      <c r="F232" s="6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60"/>
      <c r="E233" s="60"/>
      <c r="F233" s="6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60"/>
      <c r="E234" s="60"/>
      <c r="F234" s="6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60"/>
      <c r="E235" s="60"/>
      <c r="F235" s="6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60"/>
      <c r="E236" s="60"/>
      <c r="F236" s="6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60"/>
      <c r="E237" s="60"/>
      <c r="F237" s="6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60"/>
      <c r="E238" s="60"/>
      <c r="F238" s="6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60"/>
      <c r="E239" s="60"/>
      <c r="F239" s="6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60"/>
      <c r="E240" s="60"/>
      <c r="F240" s="6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60"/>
      <c r="E241" s="60"/>
      <c r="F241" s="6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60"/>
      <c r="E242" s="60"/>
      <c r="F242" s="6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60"/>
      <c r="E243" s="60"/>
      <c r="F243" s="6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60"/>
      <c r="E244" s="60"/>
      <c r="F244" s="6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60"/>
      <c r="E245" s="60"/>
      <c r="F245" s="6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60"/>
      <c r="E246" s="60"/>
      <c r="F246" s="6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60"/>
      <c r="E247" s="60"/>
      <c r="F247" s="6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60"/>
      <c r="E248" s="60"/>
      <c r="F248" s="6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60"/>
      <c r="E249" s="60"/>
      <c r="F249" s="6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60"/>
      <c r="E250" s="60"/>
      <c r="F250" s="6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60"/>
      <c r="E251" s="60"/>
      <c r="F251" s="6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60"/>
      <c r="E252" s="60"/>
      <c r="F252" s="6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60"/>
      <c r="E253" s="60"/>
      <c r="F253" s="6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60"/>
      <c r="E254" s="60"/>
      <c r="F254" s="6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60"/>
      <c r="E255" s="60"/>
      <c r="F255" s="6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60"/>
      <c r="E256" s="60"/>
      <c r="F256" s="6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60"/>
      <c r="E257" s="60"/>
      <c r="F257" s="6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60"/>
      <c r="E258" s="60"/>
      <c r="F258" s="6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60"/>
      <c r="E259" s="60"/>
      <c r="F259" s="6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60"/>
      <c r="E260" s="60"/>
      <c r="F260" s="6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60"/>
      <c r="E261" s="60"/>
      <c r="F261" s="6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60"/>
      <c r="E262" s="60"/>
      <c r="F262" s="6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60"/>
      <c r="E263" s="60"/>
      <c r="F263" s="6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60"/>
      <c r="E264" s="60"/>
      <c r="F264" s="6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60"/>
      <c r="E265" s="60"/>
      <c r="F265" s="6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60"/>
      <c r="E266" s="60"/>
      <c r="F266" s="6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60"/>
      <c r="E267" s="60"/>
      <c r="F267" s="6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60"/>
      <c r="E268" s="60"/>
      <c r="F268" s="6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60"/>
      <c r="E269" s="60"/>
      <c r="F269" s="6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60"/>
      <c r="E270" s="60"/>
      <c r="F270" s="6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60"/>
      <c r="E271" s="60"/>
      <c r="F271" s="6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60"/>
      <c r="E272" s="60"/>
      <c r="F272" s="6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60"/>
      <c r="E273" s="60"/>
      <c r="F273" s="6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60"/>
      <c r="E274" s="60"/>
      <c r="F274" s="6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60"/>
      <c r="E275" s="60"/>
      <c r="F275" s="6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60"/>
      <c r="E276" s="60"/>
      <c r="F276" s="6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60"/>
      <c r="E277" s="60"/>
      <c r="F277" s="6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60"/>
      <c r="E278" s="60"/>
      <c r="F278" s="6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60"/>
      <c r="E279" s="60"/>
      <c r="F279" s="6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60"/>
      <c r="E280" s="60"/>
      <c r="F280" s="6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60"/>
      <c r="E281" s="60"/>
      <c r="F281" s="6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60"/>
      <c r="E282" s="60"/>
      <c r="F282" s="6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60"/>
      <c r="E283" s="60"/>
      <c r="F283" s="6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60"/>
      <c r="E284" s="60"/>
      <c r="F284" s="6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60"/>
      <c r="E285" s="60"/>
      <c r="F285" s="6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60"/>
      <c r="E286" s="60"/>
      <c r="F286" s="6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60"/>
      <c r="E287" s="60"/>
      <c r="F287" s="6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60"/>
      <c r="E288" s="60"/>
      <c r="F288" s="6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60"/>
      <c r="E289" s="60"/>
      <c r="F289" s="6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60"/>
      <c r="E290" s="60"/>
      <c r="F290" s="6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60"/>
      <c r="E291" s="60"/>
      <c r="F291" s="6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60"/>
      <c r="E292" s="60"/>
      <c r="F292" s="6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60"/>
      <c r="E293" s="60"/>
      <c r="F293" s="6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60"/>
      <c r="E294" s="60"/>
      <c r="F294" s="6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60"/>
      <c r="E295" s="60"/>
      <c r="F295" s="6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60"/>
      <c r="E296" s="60"/>
      <c r="F296" s="6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60"/>
      <c r="E297" s="60"/>
      <c r="F297" s="6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60"/>
      <c r="E298" s="60"/>
      <c r="F298" s="6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60"/>
      <c r="E299" s="60"/>
      <c r="F299" s="6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60"/>
      <c r="E300" s="60"/>
      <c r="F300" s="6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60"/>
      <c r="E301" s="60"/>
      <c r="F301" s="6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60"/>
      <c r="E302" s="60"/>
      <c r="F302" s="6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60"/>
      <c r="E303" s="60"/>
      <c r="F303" s="6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60"/>
      <c r="E304" s="60"/>
      <c r="F304" s="6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60"/>
      <c r="E305" s="60"/>
      <c r="F305" s="6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60"/>
      <c r="E306" s="60"/>
      <c r="F306" s="6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60"/>
      <c r="E307" s="60"/>
      <c r="F307" s="6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60"/>
      <c r="E308" s="60"/>
      <c r="F308" s="6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60"/>
      <c r="E309" s="60"/>
      <c r="F309" s="6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60"/>
      <c r="E310" s="60"/>
      <c r="F310" s="6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60"/>
      <c r="E311" s="60"/>
      <c r="F311" s="6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60"/>
      <c r="E312" s="60"/>
      <c r="F312" s="6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60"/>
      <c r="E313" s="60"/>
      <c r="F313" s="6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60"/>
      <c r="E314" s="60"/>
      <c r="F314" s="6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60"/>
      <c r="E315" s="60"/>
      <c r="F315" s="6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60"/>
      <c r="E316" s="60"/>
      <c r="F316" s="6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60"/>
      <c r="E317" s="60"/>
      <c r="F317" s="6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60"/>
      <c r="E318" s="60"/>
      <c r="F318" s="6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60"/>
      <c r="E319" s="60"/>
      <c r="F319" s="6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60"/>
      <c r="E320" s="60"/>
      <c r="F320" s="6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60"/>
      <c r="E321" s="60"/>
      <c r="F321" s="6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60"/>
      <c r="E322" s="60"/>
      <c r="F322" s="6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60"/>
      <c r="E323" s="60"/>
      <c r="F323" s="6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60"/>
      <c r="E324" s="60"/>
      <c r="F324" s="6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60"/>
      <c r="E325" s="60"/>
      <c r="F325" s="6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60"/>
      <c r="E326" s="60"/>
      <c r="F326" s="6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60"/>
      <c r="E327" s="60"/>
      <c r="F327" s="6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60"/>
      <c r="E328" s="60"/>
      <c r="F328" s="6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60"/>
      <c r="E329" s="60"/>
      <c r="F329" s="6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60"/>
      <c r="E330" s="60"/>
      <c r="F330" s="6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60"/>
      <c r="E331" s="60"/>
      <c r="F331" s="6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60"/>
      <c r="E332" s="60"/>
      <c r="F332" s="6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60"/>
      <c r="E333" s="60"/>
      <c r="F333" s="6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60"/>
      <c r="E334" s="60"/>
      <c r="F334" s="6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60"/>
      <c r="E335" s="60"/>
      <c r="F335" s="6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60"/>
      <c r="E336" s="60"/>
      <c r="F336" s="6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60"/>
      <c r="E337" s="60"/>
      <c r="F337" s="6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60"/>
      <c r="E338" s="60"/>
      <c r="F338" s="6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60"/>
      <c r="E339" s="60"/>
      <c r="F339" s="6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60"/>
      <c r="E340" s="60"/>
      <c r="F340" s="6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60"/>
      <c r="E341" s="60"/>
      <c r="F341" s="6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60"/>
      <c r="E342" s="60"/>
      <c r="F342" s="6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60"/>
      <c r="E343" s="60"/>
      <c r="F343" s="6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60"/>
      <c r="E344" s="60"/>
      <c r="F344" s="6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60"/>
      <c r="E345" s="60"/>
      <c r="F345" s="6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60"/>
      <c r="E346" s="60"/>
      <c r="F346" s="6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60"/>
      <c r="E347" s="60"/>
      <c r="F347" s="6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60"/>
      <c r="E348" s="60"/>
      <c r="F348" s="6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60"/>
      <c r="E349" s="60"/>
      <c r="F349" s="6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60"/>
      <c r="E350" s="60"/>
      <c r="F350" s="6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60"/>
      <c r="E351" s="60"/>
      <c r="F351" s="6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60"/>
      <c r="E352" s="60"/>
      <c r="F352" s="6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60"/>
      <c r="E353" s="60"/>
      <c r="F353" s="6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60"/>
      <c r="E354" s="60"/>
      <c r="F354" s="6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60"/>
      <c r="E355" s="60"/>
      <c r="F355" s="6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60"/>
      <c r="E356" s="60"/>
      <c r="F356" s="6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60"/>
      <c r="E357" s="60"/>
      <c r="F357" s="6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60"/>
      <c r="E358" s="60"/>
      <c r="F358" s="6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60"/>
      <c r="E359" s="60"/>
      <c r="F359" s="6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60"/>
      <c r="E360" s="60"/>
      <c r="F360" s="6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60"/>
      <c r="E361" s="60"/>
      <c r="F361" s="6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60"/>
      <c r="E362" s="60"/>
      <c r="F362" s="6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60"/>
      <c r="E363" s="60"/>
      <c r="F363" s="6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60"/>
      <c r="E364" s="60"/>
      <c r="F364" s="6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60"/>
      <c r="E365" s="60"/>
      <c r="F365" s="6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60"/>
      <c r="E366" s="60"/>
      <c r="F366" s="6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60"/>
      <c r="E367" s="60"/>
      <c r="F367" s="6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60"/>
      <c r="E368" s="60"/>
      <c r="F368" s="6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60"/>
      <c r="E369" s="60"/>
      <c r="F369" s="6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60"/>
      <c r="E370" s="60"/>
      <c r="F370" s="6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60"/>
      <c r="E371" s="60"/>
      <c r="F371" s="6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60"/>
      <c r="E372" s="60"/>
      <c r="F372" s="6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60"/>
      <c r="E373" s="60"/>
      <c r="F373" s="6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60"/>
      <c r="E374" s="60"/>
      <c r="F374" s="6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60"/>
      <c r="E375" s="60"/>
      <c r="F375" s="6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60"/>
      <c r="E376" s="60"/>
      <c r="F376" s="6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60"/>
      <c r="E377" s="60"/>
      <c r="F377" s="6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60"/>
      <c r="E378" s="60"/>
      <c r="F378" s="6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60"/>
      <c r="E379" s="60"/>
      <c r="F379" s="6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60"/>
      <c r="E380" s="60"/>
      <c r="F380" s="6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60"/>
      <c r="E381" s="60"/>
      <c r="F381" s="6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60"/>
      <c r="E382" s="60"/>
      <c r="F382" s="6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60"/>
      <c r="E383" s="60"/>
      <c r="F383" s="6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60"/>
      <c r="E384" s="60"/>
      <c r="F384" s="6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60"/>
      <c r="E385" s="60"/>
      <c r="F385" s="6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60"/>
      <c r="E386" s="60"/>
      <c r="F386" s="6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60"/>
      <c r="E387" s="60"/>
      <c r="F387" s="6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60"/>
      <c r="E388" s="60"/>
      <c r="F388" s="6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60"/>
      <c r="E389" s="60"/>
      <c r="F389" s="6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60"/>
      <c r="E390" s="60"/>
      <c r="F390" s="6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60"/>
      <c r="E391" s="60"/>
      <c r="F391" s="6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60"/>
      <c r="E392" s="60"/>
      <c r="F392" s="6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60"/>
      <c r="E393" s="60"/>
      <c r="F393" s="6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60"/>
      <c r="E394" s="60"/>
      <c r="F394" s="6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60"/>
      <c r="E395" s="60"/>
      <c r="F395" s="6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60"/>
      <c r="E396" s="60"/>
      <c r="F396" s="6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60"/>
      <c r="E397" s="60"/>
      <c r="F397" s="6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60"/>
      <c r="E398" s="60"/>
      <c r="F398" s="6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60"/>
      <c r="E399" s="60"/>
      <c r="F399" s="6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60"/>
      <c r="E400" s="60"/>
      <c r="F400" s="6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60"/>
      <c r="E401" s="60"/>
      <c r="F401" s="6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60"/>
      <c r="E402" s="60"/>
      <c r="F402" s="6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60"/>
      <c r="E403" s="60"/>
      <c r="F403" s="6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60"/>
      <c r="E404" s="60"/>
      <c r="F404" s="6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60"/>
      <c r="E405" s="60"/>
      <c r="F405" s="6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60"/>
      <c r="E406" s="60"/>
      <c r="F406" s="6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60"/>
      <c r="E407" s="60"/>
      <c r="F407" s="6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60"/>
      <c r="E408" s="60"/>
      <c r="F408" s="6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60"/>
      <c r="E409" s="60"/>
      <c r="F409" s="6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60"/>
      <c r="E410" s="60"/>
      <c r="F410" s="6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60"/>
      <c r="E411" s="60"/>
      <c r="F411" s="6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60"/>
      <c r="E412" s="60"/>
      <c r="F412" s="6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60"/>
      <c r="E413" s="60"/>
      <c r="F413" s="6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60"/>
      <c r="E414" s="60"/>
      <c r="F414" s="6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60"/>
      <c r="E415" s="60"/>
      <c r="F415" s="6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60"/>
      <c r="E416" s="60"/>
      <c r="F416" s="6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60"/>
      <c r="E417" s="60"/>
      <c r="F417" s="6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60"/>
      <c r="E418" s="60"/>
      <c r="F418" s="6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60"/>
      <c r="E419" s="60"/>
      <c r="F419" s="6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60"/>
      <c r="E420" s="60"/>
      <c r="F420" s="6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60"/>
      <c r="E421" s="60"/>
      <c r="F421" s="6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60"/>
      <c r="E422" s="60"/>
      <c r="F422" s="6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60"/>
      <c r="E423" s="60"/>
      <c r="F423" s="6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60"/>
      <c r="E424" s="60"/>
      <c r="F424" s="6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60"/>
      <c r="E425" s="60"/>
      <c r="F425" s="6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60"/>
      <c r="E426" s="60"/>
      <c r="F426" s="6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60"/>
      <c r="E427" s="60"/>
      <c r="F427" s="6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60"/>
      <c r="E428" s="60"/>
      <c r="F428" s="6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60"/>
      <c r="E429" s="60"/>
      <c r="F429" s="6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60"/>
      <c r="E430" s="60"/>
      <c r="F430" s="6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60"/>
      <c r="E431" s="60"/>
      <c r="F431" s="6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60"/>
      <c r="E432" s="60"/>
      <c r="F432" s="6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60"/>
      <c r="E433" s="60"/>
      <c r="F433" s="6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60"/>
      <c r="E434" s="60"/>
      <c r="F434" s="6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60"/>
      <c r="E435" s="60"/>
      <c r="F435" s="6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60"/>
      <c r="E436" s="60"/>
      <c r="F436" s="6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60"/>
      <c r="E437" s="60"/>
      <c r="F437" s="6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60"/>
      <c r="E438" s="60"/>
      <c r="F438" s="6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60"/>
      <c r="E439" s="60"/>
      <c r="F439" s="6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60"/>
      <c r="E440" s="60"/>
      <c r="F440" s="6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60"/>
      <c r="E441" s="60"/>
      <c r="F441" s="6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60"/>
      <c r="E442" s="60"/>
      <c r="F442" s="6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60"/>
      <c r="E443" s="60"/>
      <c r="F443" s="6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60"/>
      <c r="E444" s="60"/>
      <c r="F444" s="6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60"/>
      <c r="E445" s="60"/>
      <c r="F445" s="6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60"/>
      <c r="E446" s="60"/>
      <c r="F446" s="6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60"/>
      <c r="E447" s="60"/>
      <c r="F447" s="6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60"/>
      <c r="E448" s="60"/>
      <c r="F448" s="6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60"/>
      <c r="E449" s="60"/>
      <c r="F449" s="6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60"/>
      <c r="E450" s="60"/>
      <c r="F450" s="6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60"/>
      <c r="E451" s="60"/>
      <c r="F451" s="6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60"/>
      <c r="E452" s="60"/>
      <c r="F452" s="6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60"/>
      <c r="E453" s="60"/>
      <c r="F453" s="6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60"/>
      <c r="E454" s="60"/>
      <c r="F454" s="6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60"/>
      <c r="E455" s="60"/>
      <c r="F455" s="6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60"/>
      <c r="E456" s="60"/>
      <c r="F456" s="6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60"/>
      <c r="E457" s="60"/>
      <c r="F457" s="6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60"/>
      <c r="E458" s="60"/>
      <c r="F458" s="6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60"/>
      <c r="E459" s="60"/>
      <c r="F459" s="6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60"/>
      <c r="E460" s="60"/>
      <c r="F460" s="6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60"/>
      <c r="E461" s="60"/>
      <c r="F461" s="6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60"/>
      <c r="E462" s="60"/>
      <c r="F462" s="6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60"/>
      <c r="E463" s="60"/>
      <c r="F463" s="6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60"/>
      <c r="E464" s="60"/>
      <c r="F464" s="6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60"/>
      <c r="E465" s="60"/>
      <c r="F465" s="6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60"/>
      <c r="E466" s="60"/>
      <c r="F466" s="6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60"/>
      <c r="E467" s="60"/>
      <c r="F467" s="6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60"/>
      <c r="E468" s="60"/>
      <c r="F468" s="6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60"/>
      <c r="E469" s="60"/>
      <c r="F469" s="6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60"/>
      <c r="E470" s="60"/>
      <c r="F470" s="6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60"/>
      <c r="E471" s="60"/>
      <c r="F471" s="6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60"/>
      <c r="E472" s="60"/>
      <c r="F472" s="6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60"/>
      <c r="E473" s="60"/>
      <c r="F473" s="6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60"/>
      <c r="E474" s="60"/>
      <c r="F474" s="6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60"/>
      <c r="E475" s="60"/>
      <c r="F475" s="6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60"/>
      <c r="E476" s="60"/>
      <c r="F476" s="6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60"/>
      <c r="E477" s="60"/>
      <c r="F477" s="6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60"/>
      <c r="E478" s="60"/>
      <c r="F478" s="6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60"/>
      <c r="E479" s="60"/>
      <c r="F479" s="6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60"/>
      <c r="E480" s="60"/>
      <c r="F480" s="6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60"/>
      <c r="E481" s="60"/>
      <c r="F481" s="6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60"/>
      <c r="E482" s="60"/>
      <c r="F482" s="6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60"/>
      <c r="E483" s="60"/>
      <c r="F483" s="6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60"/>
      <c r="E484" s="60"/>
      <c r="F484" s="6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60"/>
      <c r="E485" s="60"/>
      <c r="F485" s="6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60"/>
      <c r="E486" s="60"/>
      <c r="F486" s="6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60"/>
      <c r="E487" s="60"/>
      <c r="F487" s="6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60"/>
      <c r="E488" s="60"/>
      <c r="F488" s="6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60"/>
      <c r="E489" s="60"/>
      <c r="F489" s="6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60"/>
      <c r="E490" s="60"/>
      <c r="F490" s="6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60"/>
      <c r="E491" s="60"/>
      <c r="F491" s="6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60"/>
      <c r="E492" s="60"/>
      <c r="F492" s="6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60"/>
      <c r="E493" s="60"/>
      <c r="F493" s="6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60"/>
      <c r="E494" s="60"/>
      <c r="F494" s="6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60"/>
      <c r="E495" s="60"/>
      <c r="F495" s="6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60"/>
      <c r="E496" s="60"/>
      <c r="F496" s="6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60"/>
      <c r="E497" s="60"/>
      <c r="F497" s="6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60"/>
      <c r="E498" s="60"/>
      <c r="F498" s="6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60"/>
      <c r="E499" s="60"/>
      <c r="F499" s="6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60"/>
      <c r="E500" s="60"/>
      <c r="F500" s="6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60"/>
      <c r="E501" s="60"/>
      <c r="F501" s="6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60"/>
      <c r="E502" s="60"/>
      <c r="F502" s="6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60"/>
      <c r="E503" s="60"/>
      <c r="F503" s="6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60"/>
      <c r="E504" s="60"/>
      <c r="F504" s="6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60"/>
      <c r="E505" s="60"/>
      <c r="F505" s="6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60"/>
      <c r="E506" s="60"/>
      <c r="F506" s="6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60"/>
      <c r="E507" s="60"/>
      <c r="F507" s="6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60"/>
      <c r="E508" s="60"/>
      <c r="F508" s="6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60"/>
      <c r="E509" s="60"/>
      <c r="F509" s="6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60"/>
      <c r="E510" s="60"/>
      <c r="F510" s="6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60"/>
      <c r="E511" s="60"/>
      <c r="F511" s="6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60"/>
      <c r="E512" s="60"/>
      <c r="F512" s="6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60"/>
      <c r="E513" s="60"/>
      <c r="F513" s="6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60"/>
      <c r="E514" s="60"/>
      <c r="F514" s="6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60"/>
      <c r="E515" s="60"/>
      <c r="F515" s="6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60"/>
      <c r="E516" s="60"/>
      <c r="F516" s="6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60"/>
      <c r="E517" s="60"/>
      <c r="F517" s="6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60"/>
      <c r="E518" s="60"/>
      <c r="F518" s="6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60"/>
      <c r="E519" s="60"/>
      <c r="F519" s="6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60"/>
      <c r="E520" s="60"/>
      <c r="F520" s="6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60"/>
      <c r="E521" s="60"/>
      <c r="F521" s="6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60"/>
      <c r="E522" s="60"/>
      <c r="F522" s="6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60"/>
      <c r="E523" s="60"/>
      <c r="F523" s="6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60"/>
      <c r="E524" s="60"/>
      <c r="F524" s="6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60"/>
      <c r="E525" s="60"/>
      <c r="F525" s="6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60"/>
      <c r="E526" s="60"/>
      <c r="F526" s="6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60"/>
      <c r="E527" s="60"/>
      <c r="F527" s="6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60"/>
      <c r="E528" s="60"/>
      <c r="F528" s="6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60"/>
      <c r="E529" s="60"/>
      <c r="F529" s="6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60"/>
      <c r="E530" s="60"/>
      <c r="F530" s="6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60"/>
      <c r="E531" s="60"/>
      <c r="F531" s="6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60"/>
      <c r="E532" s="60"/>
      <c r="F532" s="6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60"/>
      <c r="E533" s="60"/>
      <c r="F533" s="6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60"/>
      <c r="E534" s="60"/>
      <c r="F534" s="6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60"/>
      <c r="E535" s="60"/>
      <c r="F535" s="6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60"/>
      <c r="E536" s="60"/>
      <c r="F536" s="6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60"/>
      <c r="E537" s="60"/>
      <c r="F537" s="6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60"/>
      <c r="E538" s="60"/>
      <c r="F538" s="6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60"/>
      <c r="E539" s="60"/>
      <c r="F539" s="6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60"/>
      <c r="E540" s="60"/>
      <c r="F540" s="6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60"/>
      <c r="E541" s="60"/>
      <c r="F541" s="6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60"/>
      <c r="E542" s="60"/>
      <c r="F542" s="6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60"/>
      <c r="E543" s="60"/>
      <c r="F543" s="6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60"/>
      <c r="E544" s="60"/>
      <c r="F544" s="6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60"/>
      <c r="E545" s="60"/>
      <c r="F545" s="6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60"/>
      <c r="E546" s="60"/>
      <c r="F546" s="6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60"/>
      <c r="E547" s="60"/>
      <c r="F547" s="6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60"/>
      <c r="E548" s="60"/>
      <c r="F548" s="6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60"/>
      <c r="E549" s="60"/>
      <c r="F549" s="6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60"/>
      <c r="E550" s="60"/>
      <c r="F550" s="6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60"/>
      <c r="E551" s="60"/>
      <c r="F551" s="6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60"/>
      <c r="E552" s="60"/>
      <c r="F552" s="6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60"/>
      <c r="E553" s="60"/>
      <c r="F553" s="6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60"/>
      <c r="E554" s="60"/>
      <c r="F554" s="6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60"/>
      <c r="E555" s="60"/>
      <c r="F555" s="6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60"/>
      <c r="E556" s="60"/>
      <c r="F556" s="6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60"/>
      <c r="E557" s="60"/>
      <c r="F557" s="6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60"/>
      <c r="E558" s="60"/>
      <c r="F558" s="6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60"/>
      <c r="E559" s="60"/>
      <c r="F559" s="6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60"/>
      <c r="E560" s="60"/>
      <c r="F560" s="6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60"/>
      <c r="E561" s="60"/>
      <c r="F561" s="6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60"/>
      <c r="E562" s="60"/>
      <c r="F562" s="6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60"/>
      <c r="E563" s="60"/>
      <c r="F563" s="6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60"/>
      <c r="E564" s="60"/>
      <c r="F564" s="6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60"/>
      <c r="E565" s="60"/>
      <c r="F565" s="6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60"/>
      <c r="E566" s="60"/>
      <c r="F566" s="6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60"/>
      <c r="E567" s="60"/>
      <c r="F567" s="6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60"/>
      <c r="E568" s="60"/>
      <c r="F568" s="6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60"/>
      <c r="E569" s="60"/>
      <c r="F569" s="6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60"/>
      <c r="E570" s="60"/>
      <c r="F570" s="6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60"/>
      <c r="E571" s="60"/>
      <c r="F571" s="6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60"/>
      <c r="E572" s="60"/>
      <c r="F572" s="6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60"/>
      <c r="E573" s="60"/>
      <c r="F573" s="6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60"/>
      <c r="E574" s="60"/>
      <c r="F574" s="6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60"/>
      <c r="E575" s="60"/>
      <c r="F575" s="6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60"/>
      <c r="E576" s="60"/>
      <c r="F576" s="6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60"/>
      <c r="E577" s="60"/>
      <c r="F577" s="6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60"/>
      <c r="E578" s="60"/>
      <c r="F578" s="6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60"/>
      <c r="E579" s="60"/>
      <c r="F579" s="6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60"/>
      <c r="E580" s="60"/>
      <c r="F580" s="6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60"/>
      <c r="E581" s="60"/>
      <c r="F581" s="6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60"/>
      <c r="E582" s="60"/>
      <c r="F582" s="6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60"/>
      <c r="E583" s="60"/>
      <c r="F583" s="6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60"/>
      <c r="E584" s="60"/>
      <c r="F584" s="6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60"/>
      <c r="E585" s="60"/>
      <c r="F585" s="6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60"/>
      <c r="E586" s="60"/>
      <c r="F586" s="6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60"/>
      <c r="E587" s="60"/>
      <c r="F587" s="6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60"/>
      <c r="E588" s="60"/>
      <c r="F588" s="6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60"/>
      <c r="E589" s="60"/>
      <c r="F589" s="6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60"/>
      <c r="E590" s="60"/>
      <c r="F590" s="6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60"/>
      <c r="E591" s="60"/>
      <c r="F591" s="6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60"/>
      <c r="E592" s="60"/>
      <c r="F592" s="6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60"/>
      <c r="E593" s="60"/>
      <c r="F593" s="6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60"/>
      <c r="E594" s="60"/>
      <c r="F594" s="6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60"/>
      <c r="E595" s="60"/>
      <c r="F595" s="6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60"/>
      <c r="E596" s="60"/>
      <c r="F596" s="6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60"/>
      <c r="E597" s="60"/>
      <c r="F597" s="6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60"/>
      <c r="E598" s="60"/>
      <c r="F598" s="6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60"/>
      <c r="E599" s="60"/>
      <c r="F599" s="6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60"/>
      <c r="E600" s="60"/>
      <c r="F600" s="6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60"/>
      <c r="E601" s="60"/>
      <c r="F601" s="6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60"/>
      <c r="E602" s="60"/>
      <c r="F602" s="6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60"/>
      <c r="E603" s="60"/>
      <c r="F603" s="6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60"/>
      <c r="E604" s="60"/>
      <c r="F604" s="6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60"/>
      <c r="E605" s="60"/>
      <c r="F605" s="6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60"/>
      <c r="E606" s="60"/>
      <c r="F606" s="6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60"/>
      <c r="E607" s="60"/>
      <c r="F607" s="6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60"/>
      <c r="E608" s="60"/>
      <c r="F608" s="6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60"/>
      <c r="E609" s="60"/>
      <c r="F609" s="6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60"/>
      <c r="E610" s="60"/>
      <c r="F610" s="6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60"/>
      <c r="E611" s="60"/>
      <c r="F611" s="6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60"/>
      <c r="E612" s="60"/>
      <c r="F612" s="6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60"/>
      <c r="E613" s="60"/>
      <c r="F613" s="6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60"/>
      <c r="E614" s="60"/>
      <c r="F614" s="6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60"/>
      <c r="E615" s="60"/>
      <c r="F615" s="6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60"/>
      <c r="E616" s="60"/>
      <c r="F616" s="6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60"/>
      <c r="E617" s="60"/>
      <c r="F617" s="6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60"/>
      <c r="E618" s="60"/>
      <c r="F618" s="6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60"/>
      <c r="E619" s="60"/>
      <c r="F619" s="6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60"/>
      <c r="E620" s="60"/>
      <c r="F620" s="6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60"/>
      <c r="E621" s="60"/>
      <c r="F621" s="6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60"/>
      <c r="E622" s="60"/>
      <c r="F622" s="6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60"/>
      <c r="E623" s="60"/>
      <c r="F623" s="6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60"/>
      <c r="E624" s="60"/>
      <c r="F624" s="6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60"/>
      <c r="E625" s="60"/>
      <c r="F625" s="6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60"/>
      <c r="E626" s="60"/>
      <c r="F626" s="6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60"/>
      <c r="E627" s="60"/>
      <c r="F627" s="6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60"/>
      <c r="E628" s="60"/>
      <c r="F628" s="6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60"/>
      <c r="E629" s="60"/>
      <c r="F629" s="6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60"/>
      <c r="E630" s="60"/>
      <c r="F630" s="6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60"/>
      <c r="E631" s="60"/>
      <c r="F631" s="6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60"/>
      <c r="E632" s="60"/>
      <c r="F632" s="6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60"/>
      <c r="E633" s="60"/>
      <c r="F633" s="6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60"/>
      <c r="E634" s="60"/>
      <c r="F634" s="6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60"/>
      <c r="E635" s="60"/>
      <c r="F635" s="6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60"/>
      <c r="E636" s="60"/>
      <c r="F636" s="6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60"/>
      <c r="E637" s="60"/>
      <c r="F637" s="6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60"/>
      <c r="E638" s="60"/>
      <c r="F638" s="6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60"/>
      <c r="E639" s="60"/>
      <c r="F639" s="6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60"/>
      <c r="E640" s="60"/>
      <c r="F640" s="6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60"/>
      <c r="E641" s="60"/>
      <c r="F641" s="6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60"/>
      <c r="E642" s="60"/>
      <c r="F642" s="6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60"/>
      <c r="E643" s="60"/>
      <c r="F643" s="6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60"/>
      <c r="E644" s="60"/>
      <c r="F644" s="6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60"/>
      <c r="E645" s="60"/>
      <c r="F645" s="6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60"/>
      <c r="E646" s="60"/>
      <c r="F646" s="6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60"/>
      <c r="E647" s="60"/>
      <c r="F647" s="6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60"/>
      <c r="E648" s="60"/>
      <c r="F648" s="6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60"/>
      <c r="E649" s="60"/>
      <c r="F649" s="6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60"/>
      <c r="E650" s="60"/>
      <c r="F650" s="6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60"/>
      <c r="E651" s="60"/>
      <c r="F651" s="6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60"/>
      <c r="E652" s="60"/>
      <c r="F652" s="6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60"/>
      <c r="E653" s="60"/>
      <c r="F653" s="6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60"/>
      <c r="E654" s="60"/>
      <c r="F654" s="6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60"/>
      <c r="E655" s="60"/>
      <c r="F655" s="6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60"/>
      <c r="E656" s="60"/>
      <c r="F656" s="6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60"/>
      <c r="E657" s="60"/>
      <c r="F657" s="6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60"/>
      <c r="E658" s="60"/>
      <c r="F658" s="6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60"/>
      <c r="E659" s="60"/>
      <c r="F659" s="6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60"/>
      <c r="E660" s="60"/>
      <c r="F660" s="6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60"/>
      <c r="E661" s="60"/>
      <c r="F661" s="6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60"/>
      <c r="E662" s="60"/>
      <c r="F662" s="6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60"/>
      <c r="E663" s="60"/>
      <c r="F663" s="6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60"/>
      <c r="E664" s="60"/>
      <c r="F664" s="6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60"/>
      <c r="E665" s="60"/>
      <c r="F665" s="6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60"/>
      <c r="E666" s="60"/>
      <c r="F666" s="6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60"/>
      <c r="E667" s="60"/>
      <c r="F667" s="6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60"/>
      <c r="E668" s="60"/>
      <c r="F668" s="6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60"/>
      <c r="E669" s="60"/>
      <c r="F669" s="6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60"/>
      <c r="E670" s="60"/>
      <c r="F670" s="6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60"/>
      <c r="E671" s="60"/>
      <c r="F671" s="6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60"/>
      <c r="E672" s="60"/>
      <c r="F672" s="6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60"/>
      <c r="E673" s="60"/>
      <c r="F673" s="6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60"/>
      <c r="E674" s="60"/>
      <c r="F674" s="6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60"/>
      <c r="E675" s="60"/>
      <c r="F675" s="6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60"/>
      <c r="E676" s="60"/>
      <c r="F676" s="6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60"/>
      <c r="E677" s="60"/>
      <c r="F677" s="6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60"/>
      <c r="E678" s="60"/>
      <c r="F678" s="6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60"/>
      <c r="E679" s="60"/>
      <c r="F679" s="6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60"/>
      <c r="E680" s="60"/>
      <c r="F680" s="6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60"/>
      <c r="E681" s="60"/>
      <c r="F681" s="6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60"/>
      <c r="E682" s="60"/>
      <c r="F682" s="6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60"/>
      <c r="E683" s="60"/>
      <c r="F683" s="6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60"/>
      <c r="E684" s="60"/>
      <c r="F684" s="6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60"/>
      <c r="E685" s="60"/>
      <c r="F685" s="6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60"/>
      <c r="E686" s="60"/>
      <c r="F686" s="6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60"/>
      <c r="E687" s="60"/>
      <c r="F687" s="6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60"/>
      <c r="E688" s="60"/>
      <c r="F688" s="6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60"/>
      <c r="E689" s="60"/>
      <c r="F689" s="6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60"/>
      <c r="E690" s="60"/>
      <c r="F690" s="6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60"/>
      <c r="E691" s="60"/>
      <c r="F691" s="6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60"/>
      <c r="E692" s="60"/>
      <c r="F692" s="6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60"/>
      <c r="E693" s="60"/>
      <c r="F693" s="6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60"/>
      <c r="E694" s="60"/>
      <c r="F694" s="6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60"/>
      <c r="E695" s="60"/>
      <c r="F695" s="6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60"/>
      <c r="E696" s="60"/>
      <c r="F696" s="6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60"/>
      <c r="E697" s="60"/>
      <c r="F697" s="6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60"/>
      <c r="E698" s="60"/>
      <c r="F698" s="6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60"/>
      <c r="E699" s="60"/>
      <c r="F699" s="6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60"/>
      <c r="E700" s="60"/>
      <c r="F700" s="6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60"/>
      <c r="E701" s="60"/>
      <c r="F701" s="6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60"/>
      <c r="E702" s="60"/>
      <c r="F702" s="6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60"/>
      <c r="E703" s="60"/>
      <c r="F703" s="6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60"/>
      <c r="E704" s="60"/>
      <c r="F704" s="6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60"/>
      <c r="E705" s="60"/>
      <c r="F705" s="6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60"/>
      <c r="E706" s="60"/>
      <c r="F706" s="6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60"/>
      <c r="E707" s="60"/>
      <c r="F707" s="6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60"/>
      <c r="E708" s="60"/>
      <c r="F708" s="6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60"/>
      <c r="E709" s="60"/>
      <c r="F709" s="6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60"/>
      <c r="E710" s="60"/>
      <c r="F710" s="6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60"/>
      <c r="E711" s="60"/>
      <c r="F711" s="6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60"/>
      <c r="E712" s="60"/>
      <c r="F712" s="6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60"/>
      <c r="E713" s="60"/>
      <c r="F713" s="6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60"/>
      <c r="E714" s="60"/>
      <c r="F714" s="6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60"/>
      <c r="E715" s="60"/>
      <c r="F715" s="6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60"/>
      <c r="E716" s="60"/>
      <c r="F716" s="6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60"/>
      <c r="E717" s="60"/>
      <c r="F717" s="6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60"/>
      <c r="E718" s="60"/>
      <c r="F718" s="6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60"/>
      <c r="E719" s="60"/>
      <c r="F719" s="6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60"/>
      <c r="E720" s="60"/>
      <c r="F720" s="6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60"/>
      <c r="E721" s="60"/>
      <c r="F721" s="6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60"/>
      <c r="E722" s="60"/>
      <c r="F722" s="6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60"/>
      <c r="E723" s="60"/>
      <c r="F723" s="6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60"/>
      <c r="E724" s="60"/>
      <c r="F724" s="6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60"/>
      <c r="E725" s="60"/>
      <c r="F725" s="6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60"/>
      <c r="E726" s="60"/>
      <c r="F726" s="6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60"/>
      <c r="E727" s="60"/>
      <c r="F727" s="6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60"/>
      <c r="E728" s="60"/>
      <c r="F728" s="6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60"/>
      <c r="E729" s="60"/>
      <c r="F729" s="6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60"/>
      <c r="E730" s="60"/>
      <c r="F730" s="6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60"/>
      <c r="E731" s="60"/>
      <c r="F731" s="6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60"/>
      <c r="E732" s="60"/>
      <c r="F732" s="6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60"/>
      <c r="E733" s="60"/>
      <c r="F733" s="6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60"/>
      <c r="E734" s="60"/>
      <c r="F734" s="6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60"/>
      <c r="E735" s="60"/>
      <c r="F735" s="6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60"/>
      <c r="E736" s="60"/>
      <c r="F736" s="6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60"/>
      <c r="E737" s="60"/>
      <c r="F737" s="6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60"/>
      <c r="E738" s="60"/>
      <c r="F738" s="6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60"/>
      <c r="E739" s="60"/>
      <c r="F739" s="6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60"/>
      <c r="E740" s="60"/>
      <c r="F740" s="6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60"/>
      <c r="E741" s="60"/>
      <c r="F741" s="6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60"/>
      <c r="E742" s="60"/>
      <c r="F742" s="6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60"/>
      <c r="E743" s="60"/>
      <c r="F743" s="6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60"/>
      <c r="E744" s="60"/>
      <c r="F744" s="6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60"/>
      <c r="E745" s="60"/>
      <c r="F745" s="6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60"/>
      <c r="E746" s="60"/>
      <c r="F746" s="6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60"/>
      <c r="E747" s="60"/>
      <c r="F747" s="6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60"/>
      <c r="E748" s="60"/>
      <c r="F748" s="6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60"/>
      <c r="E749" s="60"/>
      <c r="F749" s="6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60"/>
      <c r="E750" s="60"/>
      <c r="F750" s="6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60"/>
      <c r="E751" s="60"/>
      <c r="F751" s="6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60"/>
      <c r="E752" s="60"/>
      <c r="F752" s="6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60"/>
      <c r="E753" s="60"/>
      <c r="F753" s="6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60"/>
      <c r="E754" s="60"/>
      <c r="F754" s="6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60"/>
      <c r="E755" s="60"/>
      <c r="F755" s="6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60"/>
      <c r="E756" s="60"/>
      <c r="F756" s="6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60"/>
      <c r="E757" s="60"/>
      <c r="F757" s="6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60"/>
      <c r="E758" s="60"/>
      <c r="F758" s="6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60"/>
      <c r="E759" s="60"/>
      <c r="F759" s="6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60"/>
      <c r="E760" s="60"/>
      <c r="F760" s="6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60"/>
      <c r="E761" s="60"/>
      <c r="F761" s="6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60"/>
      <c r="E762" s="60"/>
      <c r="F762" s="6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60"/>
      <c r="E763" s="60"/>
      <c r="F763" s="6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60"/>
      <c r="E764" s="60"/>
      <c r="F764" s="6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60"/>
      <c r="E765" s="60"/>
      <c r="F765" s="6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60"/>
      <c r="E766" s="60"/>
      <c r="F766" s="6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60"/>
      <c r="E767" s="60"/>
      <c r="F767" s="6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60"/>
      <c r="E768" s="60"/>
      <c r="F768" s="6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60"/>
      <c r="E769" s="60"/>
      <c r="F769" s="6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60"/>
      <c r="E770" s="60"/>
      <c r="F770" s="6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60"/>
      <c r="E771" s="60"/>
      <c r="F771" s="6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60"/>
      <c r="E772" s="60"/>
      <c r="F772" s="6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60"/>
      <c r="E773" s="60"/>
      <c r="F773" s="6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60"/>
      <c r="E774" s="60"/>
      <c r="F774" s="6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60"/>
      <c r="E775" s="60"/>
      <c r="F775" s="6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60"/>
      <c r="E776" s="60"/>
      <c r="F776" s="6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60"/>
      <c r="E777" s="60"/>
      <c r="F777" s="6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60"/>
      <c r="E778" s="60"/>
      <c r="F778" s="6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60"/>
      <c r="E779" s="60"/>
      <c r="F779" s="6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60"/>
      <c r="E780" s="60"/>
      <c r="F780" s="6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60"/>
      <c r="E781" s="60"/>
      <c r="F781" s="6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60"/>
      <c r="E782" s="60"/>
      <c r="F782" s="6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60"/>
      <c r="E783" s="60"/>
      <c r="F783" s="6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60"/>
      <c r="E784" s="60"/>
      <c r="F784" s="6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60"/>
      <c r="E785" s="60"/>
      <c r="F785" s="6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60"/>
      <c r="E786" s="60"/>
      <c r="F786" s="6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60"/>
      <c r="E787" s="60"/>
      <c r="F787" s="6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60"/>
      <c r="E788" s="60"/>
      <c r="F788" s="6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60"/>
      <c r="E789" s="60"/>
      <c r="F789" s="6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60"/>
      <c r="E790" s="60"/>
      <c r="F790" s="6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60"/>
      <c r="E791" s="60"/>
      <c r="F791" s="6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60"/>
      <c r="E792" s="60"/>
      <c r="F792" s="6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60"/>
      <c r="E793" s="60"/>
      <c r="F793" s="6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60"/>
      <c r="E794" s="60"/>
      <c r="F794" s="6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60"/>
      <c r="E795" s="60"/>
      <c r="F795" s="6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60"/>
      <c r="E796" s="60"/>
      <c r="F796" s="6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60"/>
      <c r="E797" s="60"/>
      <c r="F797" s="6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60"/>
      <c r="E798" s="60"/>
      <c r="F798" s="6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60"/>
      <c r="E799" s="60"/>
      <c r="F799" s="6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60"/>
      <c r="E800" s="60"/>
      <c r="F800" s="6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60"/>
      <c r="E801" s="60"/>
      <c r="F801" s="6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60"/>
      <c r="E802" s="60"/>
      <c r="F802" s="6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60"/>
      <c r="E803" s="60"/>
      <c r="F803" s="6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60"/>
      <c r="E804" s="60"/>
      <c r="F804" s="6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60"/>
      <c r="E805" s="60"/>
      <c r="F805" s="6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60"/>
      <c r="E806" s="60"/>
      <c r="F806" s="6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60"/>
      <c r="E807" s="60"/>
      <c r="F807" s="6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60"/>
      <c r="E808" s="60"/>
      <c r="F808" s="6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60"/>
      <c r="E809" s="60"/>
      <c r="F809" s="6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60"/>
      <c r="E810" s="60"/>
      <c r="F810" s="6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60"/>
      <c r="E811" s="60"/>
      <c r="F811" s="6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60"/>
      <c r="E812" s="60"/>
      <c r="F812" s="6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60"/>
      <c r="E813" s="60"/>
      <c r="F813" s="6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60"/>
      <c r="E814" s="60"/>
      <c r="F814" s="6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60"/>
      <c r="E815" s="60"/>
      <c r="F815" s="6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60"/>
      <c r="E816" s="60"/>
      <c r="F816" s="6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60"/>
      <c r="E817" s="60"/>
      <c r="F817" s="6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60"/>
      <c r="E818" s="60"/>
      <c r="F818" s="6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60"/>
      <c r="E819" s="60"/>
      <c r="F819" s="6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60"/>
      <c r="E820" s="60"/>
      <c r="F820" s="6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60"/>
      <c r="E821" s="60"/>
      <c r="F821" s="6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60"/>
      <c r="E822" s="60"/>
      <c r="F822" s="6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60"/>
      <c r="E823" s="60"/>
      <c r="F823" s="6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60"/>
      <c r="E824" s="60"/>
      <c r="F824" s="6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60"/>
      <c r="E825" s="60"/>
      <c r="F825" s="6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60"/>
      <c r="E826" s="60"/>
      <c r="F826" s="6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60"/>
      <c r="E827" s="60"/>
      <c r="F827" s="6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60"/>
      <c r="E828" s="60"/>
      <c r="F828" s="6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60"/>
      <c r="E829" s="60"/>
      <c r="F829" s="6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60"/>
      <c r="E830" s="60"/>
      <c r="F830" s="6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60"/>
      <c r="E831" s="60"/>
      <c r="F831" s="6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60"/>
      <c r="E832" s="60"/>
      <c r="F832" s="6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60"/>
      <c r="E833" s="60"/>
      <c r="F833" s="6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60"/>
      <c r="E834" s="60"/>
      <c r="F834" s="6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60"/>
      <c r="E835" s="60"/>
      <c r="F835" s="6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60"/>
      <c r="E836" s="60"/>
      <c r="F836" s="6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60"/>
      <c r="E837" s="60"/>
      <c r="F837" s="6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60"/>
      <c r="E838" s="60"/>
      <c r="F838" s="6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60"/>
      <c r="E839" s="60"/>
      <c r="F839" s="6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60"/>
      <c r="E840" s="60"/>
      <c r="F840" s="6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60"/>
      <c r="E841" s="60"/>
      <c r="F841" s="6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60"/>
      <c r="E842" s="60"/>
      <c r="F842" s="6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60"/>
      <c r="E843" s="60"/>
      <c r="F843" s="6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60"/>
      <c r="E844" s="60"/>
      <c r="F844" s="6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60"/>
      <c r="E845" s="60"/>
      <c r="F845" s="6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60"/>
      <c r="E846" s="60"/>
      <c r="F846" s="6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60"/>
      <c r="E847" s="60"/>
      <c r="F847" s="6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60"/>
      <c r="E848" s="60"/>
      <c r="F848" s="6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60"/>
      <c r="E849" s="60"/>
      <c r="F849" s="6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60"/>
      <c r="E850" s="60"/>
      <c r="F850" s="6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60"/>
      <c r="E851" s="60"/>
      <c r="F851" s="6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60"/>
      <c r="E852" s="60"/>
      <c r="F852" s="6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60"/>
      <c r="E853" s="60"/>
      <c r="F853" s="6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60"/>
      <c r="E854" s="60"/>
      <c r="F854" s="6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60"/>
      <c r="E855" s="60"/>
      <c r="F855" s="6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60"/>
      <c r="E856" s="60"/>
      <c r="F856" s="6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60"/>
      <c r="E857" s="60"/>
      <c r="F857" s="6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60"/>
      <c r="E858" s="60"/>
      <c r="F858" s="6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60"/>
      <c r="E859" s="60"/>
      <c r="F859" s="6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60"/>
      <c r="E860" s="60"/>
      <c r="F860" s="6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60"/>
      <c r="E861" s="60"/>
      <c r="F861" s="6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60"/>
      <c r="E862" s="60"/>
      <c r="F862" s="6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60"/>
      <c r="E863" s="60"/>
      <c r="F863" s="6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60"/>
      <c r="E864" s="60"/>
      <c r="F864" s="6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60"/>
      <c r="E865" s="60"/>
      <c r="F865" s="6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60"/>
      <c r="E866" s="60"/>
      <c r="F866" s="6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60"/>
      <c r="E867" s="60"/>
      <c r="F867" s="6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60"/>
      <c r="E868" s="60"/>
      <c r="F868" s="6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60"/>
      <c r="E869" s="60"/>
      <c r="F869" s="6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60"/>
      <c r="E870" s="60"/>
      <c r="F870" s="6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60"/>
      <c r="E871" s="60"/>
      <c r="F871" s="6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60"/>
      <c r="E872" s="60"/>
      <c r="F872" s="6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60"/>
      <c r="E873" s="60"/>
      <c r="F873" s="6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60"/>
      <c r="E874" s="60"/>
      <c r="F874" s="6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60"/>
      <c r="E875" s="60"/>
      <c r="F875" s="6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60"/>
      <c r="E876" s="60"/>
      <c r="F876" s="6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60"/>
      <c r="E877" s="60"/>
      <c r="F877" s="6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60"/>
      <c r="E878" s="60"/>
      <c r="F878" s="6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60"/>
      <c r="E879" s="60"/>
      <c r="F879" s="6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60"/>
      <c r="E880" s="60"/>
      <c r="F880" s="6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60"/>
      <c r="E881" s="60"/>
      <c r="F881" s="6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60"/>
      <c r="E882" s="60"/>
      <c r="F882" s="6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60"/>
      <c r="E883" s="60"/>
      <c r="F883" s="6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60"/>
      <c r="E884" s="60"/>
      <c r="F884" s="6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60"/>
      <c r="E885" s="60"/>
      <c r="F885" s="6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60"/>
      <c r="E886" s="60"/>
      <c r="F886" s="6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60"/>
      <c r="E887" s="60"/>
      <c r="F887" s="6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60"/>
      <c r="E888" s="60"/>
      <c r="F888" s="6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60"/>
      <c r="E889" s="60"/>
      <c r="F889" s="6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60"/>
      <c r="E890" s="60"/>
      <c r="F890" s="6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60"/>
      <c r="E891" s="60"/>
      <c r="F891" s="6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60"/>
      <c r="E892" s="60"/>
      <c r="F892" s="6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60"/>
      <c r="E893" s="60"/>
      <c r="F893" s="6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60"/>
      <c r="E894" s="60"/>
      <c r="F894" s="6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60"/>
      <c r="E895" s="60"/>
      <c r="F895" s="6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60"/>
      <c r="E896" s="60"/>
      <c r="F896" s="6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60"/>
      <c r="E897" s="60"/>
      <c r="F897" s="6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60"/>
      <c r="E898" s="60"/>
      <c r="F898" s="6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60"/>
      <c r="E899" s="60"/>
      <c r="F899" s="6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60"/>
      <c r="E900" s="60"/>
      <c r="F900" s="6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60"/>
      <c r="E901" s="60"/>
      <c r="F901" s="6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60"/>
      <c r="E902" s="60"/>
      <c r="F902" s="6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60"/>
      <c r="E903" s="60"/>
      <c r="F903" s="6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60"/>
      <c r="E904" s="60"/>
      <c r="F904" s="6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60"/>
      <c r="E905" s="60"/>
      <c r="F905" s="6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60"/>
      <c r="E906" s="60"/>
      <c r="F906" s="6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60"/>
      <c r="E907" s="60"/>
      <c r="F907" s="6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60"/>
      <c r="E908" s="60"/>
      <c r="F908" s="6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60"/>
      <c r="E909" s="60"/>
      <c r="F909" s="6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60"/>
      <c r="E910" s="60"/>
      <c r="F910" s="6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60"/>
      <c r="E911" s="60"/>
      <c r="F911" s="6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60"/>
      <c r="E912" s="60"/>
      <c r="F912" s="6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60"/>
      <c r="E913" s="60"/>
      <c r="F913" s="6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60"/>
      <c r="E914" s="60"/>
      <c r="F914" s="6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60"/>
      <c r="E915" s="60"/>
      <c r="F915" s="6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60"/>
      <c r="E916" s="60"/>
      <c r="F916" s="6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60"/>
      <c r="E917" s="60"/>
      <c r="F917" s="6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60"/>
      <c r="E918" s="60"/>
      <c r="F918" s="6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60"/>
      <c r="E919" s="60"/>
      <c r="F919" s="6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60"/>
      <c r="E920" s="60"/>
      <c r="F920" s="6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60"/>
      <c r="E921" s="60"/>
      <c r="F921" s="6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60"/>
      <c r="E922" s="60"/>
      <c r="F922" s="6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60"/>
      <c r="E923" s="60"/>
      <c r="F923" s="6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60"/>
      <c r="E924" s="60"/>
      <c r="F924" s="6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60"/>
      <c r="E925" s="60"/>
      <c r="F925" s="6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60"/>
      <c r="E926" s="60"/>
      <c r="F926" s="6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60"/>
      <c r="E927" s="60"/>
      <c r="F927" s="6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60"/>
      <c r="E928" s="60"/>
      <c r="F928" s="6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60"/>
      <c r="E929" s="60"/>
      <c r="F929" s="6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60"/>
      <c r="E930" s="60"/>
      <c r="F930" s="6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60"/>
      <c r="E931" s="60"/>
      <c r="F931" s="6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60"/>
      <c r="E932" s="60"/>
      <c r="F932" s="6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60"/>
      <c r="E933" s="60"/>
      <c r="F933" s="6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60"/>
      <c r="E934" s="60"/>
      <c r="F934" s="6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60"/>
      <c r="E935" s="60"/>
      <c r="F935" s="6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60"/>
      <c r="E936" s="60"/>
      <c r="F936" s="6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60"/>
      <c r="E937" s="60"/>
      <c r="F937" s="6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60"/>
      <c r="E938" s="60"/>
      <c r="F938" s="6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60"/>
      <c r="E939" s="60"/>
      <c r="F939" s="6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60"/>
      <c r="E940" s="60"/>
      <c r="F940" s="6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60"/>
      <c r="E941" s="60"/>
      <c r="F941" s="6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60"/>
      <c r="E942" s="60"/>
      <c r="F942" s="6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60"/>
      <c r="E943" s="60"/>
      <c r="F943" s="6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60"/>
      <c r="E944" s="60"/>
      <c r="F944" s="6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60"/>
      <c r="E945" s="60"/>
      <c r="F945" s="6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60"/>
      <c r="E946" s="60"/>
      <c r="F946" s="6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60"/>
      <c r="E947" s="60"/>
      <c r="F947" s="6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60"/>
      <c r="E948" s="60"/>
      <c r="F948" s="6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60"/>
      <c r="E949" s="60"/>
      <c r="F949" s="6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60"/>
      <c r="E950" s="60"/>
      <c r="F950" s="6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60"/>
      <c r="E951" s="60"/>
      <c r="F951" s="6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60"/>
      <c r="E952" s="60"/>
      <c r="F952" s="6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60"/>
      <c r="E953" s="60"/>
      <c r="F953" s="6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60"/>
      <c r="E954" s="60"/>
      <c r="F954" s="6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60"/>
      <c r="E955" s="60"/>
      <c r="F955" s="6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60"/>
      <c r="E956" s="60"/>
      <c r="F956" s="6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60"/>
      <c r="E957" s="60"/>
      <c r="F957" s="6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60"/>
      <c r="E958" s="60"/>
      <c r="F958" s="6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60"/>
      <c r="E959" s="60"/>
      <c r="F959" s="6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60"/>
      <c r="E960" s="60"/>
      <c r="F960" s="6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60"/>
      <c r="E961" s="60"/>
      <c r="F961" s="6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60"/>
      <c r="E962" s="60"/>
      <c r="F962" s="6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60"/>
      <c r="E963" s="60"/>
      <c r="F963" s="6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60"/>
      <c r="E964" s="60"/>
      <c r="F964" s="6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60"/>
      <c r="E965" s="60"/>
      <c r="F965" s="6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60"/>
      <c r="E966" s="60"/>
      <c r="F966" s="6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60"/>
      <c r="E967" s="60"/>
      <c r="F967" s="6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60"/>
      <c r="E968" s="60"/>
      <c r="F968" s="6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60"/>
      <c r="E969" s="60"/>
      <c r="F969" s="6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60"/>
      <c r="E970" s="60"/>
      <c r="F970" s="6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60"/>
      <c r="E971" s="60"/>
      <c r="F971" s="6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60"/>
      <c r="E972" s="60"/>
      <c r="F972" s="6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60"/>
      <c r="E973" s="60"/>
      <c r="F973" s="6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60"/>
      <c r="E974" s="60"/>
      <c r="F974" s="6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60"/>
      <c r="E975" s="60"/>
      <c r="F975" s="6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60"/>
      <c r="E976" s="60"/>
      <c r="F976" s="6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60"/>
      <c r="E977" s="60"/>
      <c r="F977" s="6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60"/>
      <c r="E978" s="60"/>
      <c r="F978" s="6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60"/>
      <c r="E979" s="60"/>
      <c r="F979" s="6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60"/>
      <c r="E980" s="60"/>
      <c r="F980" s="6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60"/>
      <c r="E981" s="60"/>
      <c r="F981" s="6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60"/>
      <c r="E982" s="60"/>
      <c r="F982" s="6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60"/>
      <c r="E983" s="60"/>
      <c r="F983" s="6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60"/>
      <c r="E984" s="60"/>
      <c r="F984" s="6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60"/>
      <c r="E985" s="60"/>
      <c r="F985" s="6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60"/>
      <c r="E986" s="60"/>
      <c r="F986" s="6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60"/>
      <c r="E987" s="60"/>
      <c r="F987" s="6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60"/>
      <c r="E988" s="60"/>
      <c r="F988" s="6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60"/>
      <c r="E989" s="60"/>
      <c r="F989" s="6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60"/>
      <c r="E990" s="60"/>
      <c r="F990" s="6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60"/>
      <c r="E991" s="60"/>
      <c r="F991" s="6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60"/>
      <c r="E992" s="60"/>
      <c r="F992" s="6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60"/>
      <c r="E993" s="60"/>
      <c r="F993" s="6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60"/>
      <c r="E994" s="60"/>
      <c r="F994" s="6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60"/>
      <c r="E995" s="60"/>
      <c r="F995" s="6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60"/>
      <c r="E996" s="60"/>
      <c r="F996" s="6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60"/>
      <c r="E997" s="60"/>
      <c r="F997" s="6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60"/>
      <c r="E998" s="60"/>
      <c r="F998" s="60"/>
      <c r="G998" s="20"/>
      <c r="H998" s="20"/>
      <c r="I998" s="20"/>
      <c r="J998" s="20"/>
      <c r="K998" s="20"/>
      <c r="L998" s="20"/>
      <c r="M998" s="20"/>
      <c r="N998" s="20"/>
      <c r="O998" s="20"/>
      <c r="P998" s="20"/>
      <c r="Q998" s="20"/>
      <c r="R998" s="20"/>
      <c r="S998" s="20"/>
      <c r="T998" s="20"/>
      <c r="U998" s="20"/>
      <c r="V998" s="20"/>
      <c r="W998" s="20"/>
      <c r="X998" s="20"/>
      <c r="Y998" s="20"/>
      <c r="Z998" s="20"/>
    </row>
  </sheetData>
  <mergeCells count="1">
    <mergeCell ref="B2:F2"/>
  </mergeCells>
  <conditionalFormatting sqref="B3">
    <cfRule type="containsBlanks" dxfId="2" priority="1">
      <formula>LEN(TRIM(B3))=0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4.0"/>
    <col customWidth="1" min="2" max="2" width="42.57"/>
    <col customWidth="1" min="3" max="3" width="11.14"/>
    <col customWidth="1" min="4" max="4" width="9.57"/>
    <col customWidth="1" min="5" max="5" width="11.14"/>
    <col customWidth="1" min="6" max="6" width="48.86"/>
    <col customWidth="1" min="7" max="7" width="15.0"/>
  </cols>
  <sheetData>
    <row r="1" ht="15.75" customHeight="1">
      <c r="A1" s="45"/>
      <c r="B1" s="46"/>
      <c r="C1" s="48"/>
      <c r="D1" s="48"/>
      <c r="E1" s="48"/>
      <c r="F1" s="50"/>
      <c r="G1" s="50"/>
      <c r="H1" s="20"/>
      <c r="I1" s="20"/>
      <c r="J1" s="20"/>
      <c r="K1" s="20"/>
      <c r="L1" s="20"/>
      <c r="M1" s="20"/>
      <c r="N1" s="20"/>
      <c r="O1" s="20"/>
      <c r="P1" s="20"/>
      <c r="Q1" s="20"/>
      <c r="R1" s="20"/>
      <c r="S1" s="20"/>
      <c r="T1" s="20"/>
      <c r="U1" s="20"/>
      <c r="V1" s="20"/>
      <c r="W1" s="20"/>
      <c r="X1" s="20"/>
      <c r="Y1" s="20"/>
      <c r="Z1" s="20"/>
    </row>
    <row r="2" ht="15.75" customHeight="1">
      <c r="A2" s="23" t="s">
        <v>92</v>
      </c>
      <c r="B2" s="52"/>
      <c r="C2" s="53"/>
      <c r="D2" s="53"/>
      <c r="E2" s="53"/>
      <c r="F2" s="52"/>
      <c r="G2" s="55"/>
      <c r="H2" s="20"/>
      <c r="I2" s="20"/>
      <c r="J2" s="20"/>
      <c r="K2" s="20"/>
      <c r="L2" s="20"/>
      <c r="M2" s="20"/>
      <c r="N2" s="20"/>
      <c r="O2" s="20"/>
      <c r="P2" s="20"/>
      <c r="Q2" s="20"/>
      <c r="R2" s="20"/>
      <c r="S2" s="20"/>
      <c r="T2" s="20"/>
      <c r="U2" s="20"/>
      <c r="V2" s="20"/>
      <c r="W2" s="20"/>
      <c r="X2" s="20"/>
      <c r="Y2" s="20"/>
      <c r="Z2" s="20"/>
    </row>
    <row r="3" ht="15.75" customHeight="1">
      <c r="A3" s="58"/>
      <c r="B3" s="59"/>
      <c r="C3" s="61"/>
      <c r="D3" s="61"/>
      <c r="E3" s="61"/>
      <c r="F3" s="62"/>
      <c r="G3" s="62"/>
      <c r="H3" s="20"/>
      <c r="I3" s="20"/>
      <c r="J3" s="20"/>
      <c r="K3" s="20"/>
      <c r="L3" s="20"/>
      <c r="M3" s="20"/>
      <c r="N3" s="20"/>
      <c r="O3" s="20"/>
      <c r="P3" s="20"/>
      <c r="Q3" s="20"/>
      <c r="R3" s="20"/>
      <c r="S3" s="20"/>
      <c r="T3" s="20"/>
      <c r="U3" s="20"/>
      <c r="V3" s="20"/>
      <c r="W3" s="20"/>
      <c r="X3" s="20"/>
      <c r="Y3" s="20"/>
      <c r="Z3" s="20"/>
    </row>
    <row r="4" ht="15.75" customHeight="1">
      <c r="A4" s="35" t="s">
        <v>96</v>
      </c>
      <c r="B4" s="36" t="s">
        <v>97</v>
      </c>
      <c r="C4" s="39" t="s">
        <v>73</v>
      </c>
      <c r="D4" s="39" t="s">
        <v>74</v>
      </c>
      <c r="E4" s="39" t="s">
        <v>76</v>
      </c>
      <c r="F4" s="36" t="s">
        <v>77</v>
      </c>
      <c r="G4" s="63" t="s">
        <v>98</v>
      </c>
      <c r="H4" s="20"/>
      <c r="I4" s="20"/>
      <c r="J4" s="20"/>
      <c r="K4" s="20"/>
      <c r="L4" s="20"/>
      <c r="M4" s="20"/>
      <c r="N4" s="20"/>
      <c r="O4" s="20"/>
      <c r="P4" s="20"/>
      <c r="Q4" s="20"/>
      <c r="R4" s="20"/>
      <c r="S4" s="20"/>
      <c r="T4" s="20"/>
      <c r="U4" s="20"/>
      <c r="V4" s="20"/>
      <c r="W4" s="20"/>
      <c r="X4" s="20"/>
      <c r="Y4" s="20"/>
      <c r="Z4" s="20"/>
    </row>
    <row r="5" ht="15.75" customHeight="1">
      <c r="A5" s="42" t="s">
        <v>99</v>
      </c>
      <c r="B5" s="64" t="s">
        <v>100</v>
      </c>
      <c r="C5" s="65">
        <v>19790.47</v>
      </c>
      <c r="D5" s="65">
        <v>19790.47</v>
      </c>
      <c r="E5" s="66">
        <v>19790.47</v>
      </c>
      <c r="F5" s="67" t="s">
        <v>101</v>
      </c>
      <c r="G5" s="68" t="b">
        <v>0</v>
      </c>
      <c r="H5" s="20"/>
      <c r="I5" s="20"/>
      <c r="J5" s="20"/>
      <c r="K5" s="20"/>
      <c r="L5" s="20"/>
      <c r="M5" s="20"/>
      <c r="N5" s="20"/>
      <c r="O5" s="20"/>
      <c r="P5" s="20"/>
      <c r="Q5" s="20"/>
      <c r="R5" s="20"/>
      <c r="S5" s="20"/>
      <c r="T5" s="20"/>
      <c r="U5" s="20"/>
      <c r="V5" s="20"/>
      <c r="W5" s="20"/>
      <c r="X5" s="20"/>
      <c r="Y5" s="20"/>
      <c r="Z5" s="20"/>
    </row>
    <row r="6" ht="15.75" customHeight="1">
      <c r="A6" s="42" t="s">
        <v>102</v>
      </c>
      <c r="B6" s="69" t="s">
        <v>103</v>
      </c>
      <c r="C6" s="70">
        <v>0.0</v>
      </c>
      <c r="D6" s="70">
        <v>0.0</v>
      </c>
      <c r="E6" s="71">
        <v>0.0</v>
      </c>
      <c r="F6" s="72" t="s">
        <v>104</v>
      </c>
      <c r="G6" s="73" t="b">
        <v>0</v>
      </c>
      <c r="H6" s="20"/>
      <c r="I6" s="20"/>
      <c r="J6" s="20"/>
      <c r="K6" s="20"/>
      <c r="L6" s="20"/>
      <c r="M6" s="20"/>
      <c r="N6" s="20"/>
      <c r="O6" s="20"/>
      <c r="P6" s="20"/>
      <c r="Q6" s="20"/>
      <c r="R6" s="20"/>
      <c r="S6" s="20"/>
      <c r="T6" s="20"/>
      <c r="U6" s="20"/>
      <c r="V6" s="20"/>
      <c r="W6" s="20"/>
      <c r="X6" s="20"/>
      <c r="Y6" s="20"/>
      <c r="Z6" s="20"/>
    </row>
    <row r="7" ht="15.75" customHeight="1">
      <c r="A7" s="42" t="s">
        <v>105</v>
      </c>
      <c r="B7" s="74" t="s">
        <v>106</v>
      </c>
      <c r="C7" s="70">
        <v>1500.0</v>
      </c>
      <c r="D7" s="70">
        <f>C7*2*4*2</f>
        <v>24000</v>
      </c>
      <c r="E7" s="71">
        <f>C7*2*12*2</f>
        <v>72000</v>
      </c>
      <c r="F7" s="75" t="s">
        <v>107</v>
      </c>
      <c r="G7" s="73" t="b">
        <v>0</v>
      </c>
      <c r="H7" s="20"/>
      <c r="I7" s="20"/>
      <c r="J7" s="20"/>
      <c r="K7" s="20"/>
      <c r="L7" s="20"/>
      <c r="M7" s="20"/>
      <c r="N7" s="20"/>
      <c r="O7" s="20"/>
      <c r="P7" s="20"/>
      <c r="Q7" s="20"/>
      <c r="R7" s="20"/>
      <c r="S7" s="20"/>
      <c r="T7" s="20"/>
      <c r="U7" s="20"/>
      <c r="V7" s="20"/>
      <c r="W7" s="20"/>
      <c r="X7" s="20"/>
      <c r="Y7" s="20"/>
      <c r="Z7" s="20"/>
    </row>
    <row r="8" ht="15.75" customHeight="1">
      <c r="A8" s="42" t="s">
        <v>108</v>
      </c>
      <c r="B8" s="74" t="s">
        <v>109</v>
      </c>
      <c r="C8" s="70">
        <v>1500.0</v>
      </c>
      <c r="D8" s="70">
        <v>2800.0</v>
      </c>
      <c r="E8" s="71">
        <v>5600.0</v>
      </c>
      <c r="F8" s="72" t="s">
        <v>110</v>
      </c>
      <c r="G8" s="73" t="b">
        <v>0</v>
      </c>
      <c r="H8" s="20"/>
      <c r="I8" s="20"/>
      <c r="J8" s="20"/>
      <c r="K8" s="20"/>
      <c r="L8" s="20"/>
      <c r="M8" s="20"/>
      <c r="N8" s="20"/>
      <c r="O8" s="20"/>
      <c r="P8" s="20"/>
      <c r="Q8" s="20"/>
      <c r="R8" s="20"/>
      <c r="S8" s="20"/>
      <c r="T8" s="20"/>
      <c r="U8" s="20"/>
      <c r="V8" s="20"/>
      <c r="W8" s="20"/>
      <c r="X8" s="20"/>
      <c r="Y8" s="20"/>
      <c r="Z8" s="20"/>
    </row>
    <row r="9" ht="15.75" customHeight="1">
      <c r="A9" s="42" t="s">
        <v>111</v>
      </c>
      <c r="B9" s="76" t="s">
        <v>112</v>
      </c>
      <c r="C9" s="70">
        <v>1500.0</v>
      </c>
      <c r="D9" s="70">
        <v>3000.0</v>
      </c>
      <c r="E9" s="77">
        <v>4000.0</v>
      </c>
      <c r="F9" s="72" t="s">
        <v>113</v>
      </c>
      <c r="G9" s="73" t="b">
        <v>1</v>
      </c>
      <c r="H9" s="20"/>
      <c r="I9" s="20"/>
      <c r="J9" s="20"/>
      <c r="K9" s="20"/>
      <c r="L9" s="20"/>
      <c r="M9" s="20"/>
      <c r="N9" s="20"/>
      <c r="O9" s="20"/>
      <c r="P9" s="20"/>
      <c r="Q9" s="20"/>
      <c r="R9" s="20"/>
      <c r="S9" s="20"/>
      <c r="T9" s="20"/>
      <c r="U9" s="20"/>
      <c r="V9" s="20"/>
      <c r="W9" s="20"/>
      <c r="X9" s="20"/>
      <c r="Y9" s="20"/>
      <c r="Z9" s="20"/>
    </row>
    <row r="10" ht="15.75" customHeight="1">
      <c r="A10" s="20"/>
      <c r="B10" s="78"/>
      <c r="C10" s="60"/>
      <c r="D10" s="60"/>
      <c r="E10" s="60"/>
      <c r="F10" s="20"/>
      <c r="G10" s="20"/>
      <c r="H10" s="20"/>
      <c r="I10" s="20"/>
      <c r="J10" s="20"/>
      <c r="K10" s="20"/>
      <c r="L10" s="20"/>
      <c r="M10" s="20"/>
      <c r="N10" s="20"/>
      <c r="O10" s="20"/>
      <c r="P10" s="20"/>
      <c r="Q10" s="20"/>
      <c r="R10" s="20"/>
      <c r="S10" s="20"/>
      <c r="T10" s="20"/>
      <c r="U10" s="20"/>
      <c r="V10" s="20"/>
      <c r="W10" s="20"/>
      <c r="X10" s="20"/>
      <c r="Y10" s="20"/>
      <c r="Z10" s="20"/>
    </row>
    <row r="11" ht="15.75" customHeight="1">
      <c r="A11" s="20"/>
      <c r="B11" s="78"/>
      <c r="C11" s="60"/>
      <c r="D11" s="60"/>
      <c r="E11" s="60"/>
      <c r="F11" s="20"/>
      <c r="G11" s="20"/>
      <c r="H11" s="20"/>
      <c r="I11" s="20"/>
      <c r="J11" s="20"/>
      <c r="K11" s="20"/>
      <c r="L11" s="20"/>
      <c r="M11" s="20"/>
      <c r="N11" s="20"/>
      <c r="O11" s="20"/>
      <c r="P11" s="20"/>
      <c r="Q11" s="20"/>
      <c r="R11" s="20"/>
      <c r="S11" s="20"/>
      <c r="T11" s="20"/>
      <c r="U11" s="20"/>
      <c r="V11" s="20"/>
      <c r="W11" s="20"/>
      <c r="X11" s="20"/>
      <c r="Y11" s="20"/>
      <c r="Z11" s="20"/>
    </row>
    <row r="12" ht="15.75" customHeight="1">
      <c r="A12" s="20"/>
      <c r="B12" s="78"/>
      <c r="C12" s="60"/>
      <c r="D12" s="60"/>
      <c r="E12" s="60"/>
      <c r="F12" s="20"/>
      <c r="G12" s="20"/>
      <c r="H12" s="20"/>
      <c r="I12" s="20"/>
      <c r="J12" s="20"/>
      <c r="K12" s="20"/>
      <c r="L12" s="20"/>
      <c r="M12" s="20"/>
      <c r="N12" s="20"/>
      <c r="O12" s="20"/>
      <c r="P12" s="20"/>
      <c r="Q12" s="20"/>
      <c r="R12" s="20"/>
      <c r="S12" s="20"/>
      <c r="T12" s="20"/>
      <c r="U12" s="20"/>
      <c r="V12" s="20"/>
      <c r="W12" s="20"/>
      <c r="X12" s="20"/>
      <c r="Y12" s="20"/>
      <c r="Z12" s="20"/>
    </row>
    <row r="13" ht="15.75" customHeight="1">
      <c r="A13" s="20"/>
      <c r="B13" s="78"/>
      <c r="C13" s="60"/>
      <c r="D13" s="60"/>
      <c r="E13" s="60"/>
      <c r="F13" s="20"/>
      <c r="G13" s="20"/>
      <c r="H13" s="20"/>
      <c r="I13" s="20"/>
      <c r="J13" s="20"/>
      <c r="K13" s="20"/>
      <c r="L13" s="20"/>
      <c r="M13" s="20"/>
      <c r="N13" s="20"/>
      <c r="O13" s="20"/>
      <c r="P13" s="20"/>
      <c r="Q13" s="20"/>
      <c r="R13" s="20"/>
      <c r="S13" s="20"/>
      <c r="T13" s="20"/>
      <c r="U13" s="20"/>
      <c r="V13" s="20"/>
      <c r="W13" s="20"/>
      <c r="X13" s="20"/>
      <c r="Y13" s="20"/>
      <c r="Z13" s="20"/>
    </row>
    <row r="14" ht="15.75" customHeight="1">
      <c r="A14" s="20"/>
      <c r="B14" s="78"/>
      <c r="C14" s="60"/>
      <c r="D14" s="60"/>
      <c r="E14" s="60"/>
      <c r="F14" s="20"/>
      <c r="G14" s="20"/>
      <c r="H14" s="20"/>
      <c r="I14" s="20"/>
      <c r="J14" s="20"/>
      <c r="K14" s="20"/>
      <c r="L14" s="20"/>
      <c r="M14" s="20"/>
      <c r="N14" s="20"/>
      <c r="O14" s="20"/>
      <c r="P14" s="20"/>
      <c r="Q14" s="20"/>
      <c r="R14" s="20"/>
      <c r="S14" s="20"/>
      <c r="T14" s="20"/>
      <c r="U14" s="20"/>
      <c r="V14" s="20"/>
      <c r="W14" s="20"/>
      <c r="X14" s="20"/>
      <c r="Y14" s="20"/>
      <c r="Z14" s="20"/>
    </row>
    <row r="15" ht="15.75" customHeight="1">
      <c r="A15" s="20"/>
      <c r="B15" s="78"/>
      <c r="C15" s="60"/>
      <c r="D15" s="60"/>
      <c r="E15" s="60"/>
      <c r="F15" s="20"/>
      <c r="G15" s="20"/>
      <c r="H15" s="20"/>
      <c r="I15" s="20"/>
      <c r="J15" s="20"/>
      <c r="K15" s="20"/>
      <c r="L15" s="20"/>
      <c r="M15" s="20"/>
      <c r="N15" s="20"/>
      <c r="O15" s="20"/>
      <c r="P15" s="20"/>
      <c r="Q15" s="20"/>
      <c r="R15" s="20"/>
      <c r="S15" s="20"/>
      <c r="T15" s="20"/>
      <c r="U15" s="20"/>
      <c r="V15" s="20"/>
      <c r="W15" s="20"/>
      <c r="X15" s="20"/>
      <c r="Y15" s="20"/>
      <c r="Z15" s="20"/>
    </row>
    <row r="16" ht="15.75" customHeight="1">
      <c r="A16" s="20"/>
      <c r="B16" s="78"/>
      <c r="C16" s="60"/>
      <c r="D16" s="60"/>
      <c r="E16" s="60"/>
      <c r="F16" s="20"/>
      <c r="G16" s="20"/>
      <c r="H16" s="20"/>
      <c r="I16" s="20"/>
      <c r="J16" s="20"/>
      <c r="K16" s="20"/>
      <c r="L16" s="20"/>
      <c r="M16" s="20"/>
      <c r="N16" s="20"/>
      <c r="O16" s="20"/>
      <c r="P16" s="20"/>
      <c r="Q16" s="20"/>
      <c r="R16" s="20"/>
      <c r="S16" s="20"/>
      <c r="T16" s="20"/>
      <c r="U16" s="20"/>
      <c r="V16" s="20"/>
      <c r="W16" s="20"/>
      <c r="X16" s="20"/>
      <c r="Y16" s="20"/>
      <c r="Z16" s="20"/>
    </row>
    <row r="17" ht="15.75" customHeight="1">
      <c r="A17" s="20"/>
      <c r="B17" s="78"/>
      <c r="C17" s="60"/>
      <c r="D17" s="60"/>
      <c r="E17" s="60"/>
      <c r="F17" s="20"/>
      <c r="G17" s="20"/>
      <c r="H17" s="20"/>
      <c r="I17" s="20"/>
      <c r="J17" s="20"/>
      <c r="K17" s="20"/>
      <c r="L17" s="20"/>
      <c r="M17" s="20"/>
      <c r="N17" s="20"/>
      <c r="O17" s="20"/>
      <c r="P17" s="20"/>
      <c r="Q17" s="20"/>
      <c r="R17" s="20"/>
      <c r="S17" s="20"/>
      <c r="T17" s="20"/>
      <c r="U17" s="20"/>
      <c r="V17" s="20"/>
      <c r="W17" s="20"/>
      <c r="X17" s="20"/>
      <c r="Y17" s="20"/>
      <c r="Z17" s="20"/>
    </row>
    <row r="18" ht="15.75" customHeight="1">
      <c r="A18" s="20"/>
      <c r="B18" s="78"/>
      <c r="C18" s="60"/>
      <c r="D18" s="60"/>
      <c r="E18" s="60"/>
      <c r="F18" s="20"/>
      <c r="G18" s="20"/>
      <c r="H18" s="20"/>
      <c r="I18" s="20"/>
      <c r="J18" s="20"/>
      <c r="K18" s="20"/>
      <c r="L18" s="20"/>
      <c r="M18" s="20"/>
      <c r="N18" s="20"/>
      <c r="O18" s="20"/>
      <c r="P18" s="20"/>
      <c r="Q18" s="20"/>
      <c r="R18" s="20"/>
      <c r="S18" s="20"/>
      <c r="T18" s="20"/>
      <c r="U18" s="20"/>
      <c r="V18" s="20"/>
      <c r="W18" s="20"/>
      <c r="X18" s="20"/>
      <c r="Y18" s="20"/>
      <c r="Z18" s="20"/>
    </row>
    <row r="19" ht="15.75" customHeight="1">
      <c r="A19" s="20"/>
      <c r="B19" s="78"/>
      <c r="C19" s="60"/>
      <c r="D19" s="60"/>
      <c r="E19" s="60"/>
      <c r="F19" s="20"/>
      <c r="G19" s="20"/>
      <c r="H19" s="20"/>
      <c r="I19" s="20"/>
      <c r="J19" s="20"/>
      <c r="K19" s="20"/>
      <c r="L19" s="20"/>
      <c r="M19" s="20"/>
      <c r="N19" s="20"/>
      <c r="O19" s="20"/>
      <c r="P19" s="20"/>
      <c r="Q19" s="20"/>
      <c r="R19" s="20"/>
      <c r="S19" s="20"/>
      <c r="T19" s="20"/>
      <c r="U19" s="20"/>
      <c r="V19" s="20"/>
      <c r="W19" s="20"/>
      <c r="X19" s="20"/>
      <c r="Y19" s="20"/>
      <c r="Z19" s="20"/>
    </row>
    <row r="20" ht="15.75" customHeight="1">
      <c r="A20" s="20"/>
      <c r="B20" s="78"/>
      <c r="C20" s="60"/>
      <c r="D20" s="60"/>
      <c r="E20" s="6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78"/>
      <c r="C21" s="60"/>
      <c r="D21" s="60"/>
      <c r="E21" s="6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78"/>
      <c r="C22" s="60"/>
      <c r="D22" s="60"/>
      <c r="E22" s="6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78"/>
      <c r="C23" s="60"/>
      <c r="D23" s="60"/>
      <c r="E23" s="6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78"/>
      <c r="C24" s="60"/>
      <c r="D24" s="60"/>
      <c r="E24" s="6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78"/>
      <c r="C25" s="60"/>
      <c r="D25" s="60"/>
      <c r="E25" s="6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78"/>
      <c r="C26" s="60"/>
      <c r="D26" s="60"/>
      <c r="E26" s="6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78"/>
      <c r="C27" s="60"/>
      <c r="D27" s="60"/>
      <c r="E27" s="6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78"/>
      <c r="C28" s="60"/>
      <c r="D28" s="60"/>
      <c r="E28" s="6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78"/>
      <c r="C29" s="60"/>
      <c r="D29" s="60"/>
      <c r="E29" s="6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78"/>
      <c r="C30" s="60"/>
      <c r="D30" s="60"/>
      <c r="E30" s="6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78"/>
      <c r="C31" s="60"/>
      <c r="D31" s="60"/>
      <c r="E31" s="6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78"/>
      <c r="C32" s="60"/>
      <c r="D32" s="60"/>
      <c r="E32" s="6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78"/>
      <c r="C33" s="60"/>
      <c r="D33" s="60"/>
      <c r="E33" s="6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78"/>
      <c r="C34" s="60"/>
      <c r="D34" s="60"/>
      <c r="E34" s="6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78"/>
      <c r="C35" s="60"/>
      <c r="D35" s="60"/>
      <c r="E35" s="6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78"/>
      <c r="C36" s="60"/>
      <c r="D36" s="60"/>
      <c r="E36" s="6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78"/>
      <c r="C37" s="60"/>
      <c r="D37" s="60"/>
      <c r="E37" s="6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78"/>
      <c r="C38" s="60"/>
      <c r="D38" s="60"/>
      <c r="E38" s="6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78"/>
      <c r="C39" s="60"/>
      <c r="D39" s="60"/>
      <c r="E39" s="6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78"/>
      <c r="C40" s="60"/>
      <c r="D40" s="60"/>
      <c r="E40" s="6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78"/>
      <c r="C41" s="60"/>
      <c r="D41" s="60"/>
      <c r="E41" s="6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78"/>
      <c r="C42" s="60"/>
      <c r="D42" s="60"/>
      <c r="E42" s="6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78"/>
      <c r="C43" s="60"/>
      <c r="D43" s="60"/>
      <c r="E43" s="6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78"/>
      <c r="C44" s="60"/>
      <c r="D44" s="60"/>
      <c r="E44" s="6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78"/>
      <c r="C45" s="60"/>
      <c r="D45" s="60"/>
      <c r="E45" s="6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78"/>
      <c r="C46" s="60"/>
      <c r="D46" s="60"/>
      <c r="E46" s="6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78"/>
      <c r="C47" s="60"/>
      <c r="D47" s="60"/>
      <c r="E47" s="6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78"/>
      <c r="C48" s="60"/>
      <c r="D48" s="60"/>
      <c r="E48" s="6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78"/>
      <c r="C49" s="60"/>
      <c r="D49" s="60"/>
      <c r="E49" s="6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78"/>
      <c r="C50" s="60"/>
      <c r="D50" s="60"/>
      <c r="E50" s="6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78"/>
      <c r="C51" s="60"/>
      <c r="D51" s="60"/>
      <c r="E51" s="6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78"/>
      <c r="C52" s="60"/>
      <c r="D52" s="60"/>
      <c r="E52" s="6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78"/>
      <c r="C53" s="60"/>
      <c r="D53" s="60"/>
      <c r="E53" s="6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78"/>
      <c r="C54" s="60"/>
      <c r="D54" s="60"/>
      <c r="E54" s="6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78"/>
      <c r="C55" s="60"/>
      <c r="D55" s="60"/>
      <c r="E55" s="6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78"/>
      <c r="C56" s="60"/>
      <c r="D56" s="60"/>
      <c r="E56" s="6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78"/>
      <c r="C57" s="60"/>
      <c r="D57" s="60"/>
      <c r="E57" s="6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78"/>
      <c r="C58" s="60"/>
      <c r="D58" s="60"/>
      <c r="E58" s="6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78"/>
      <c r="C59" s="60"/>
      <c r="D59" s="60"/>
      <c r="E59" s="6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78"/>
      <c r="C60" s="60"/>
      <c r="D60" s="60"/>
      <c r="E60" s="6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78"/>
      <c r="C61" s="60"/>
      <c r="D61" s="60"/>
      <c r="E61" s="6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78"/>
      <c r="C62" s="60"/>
      <c r="D62" s="60"/>
      <c r="E62" s="6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78"/>
      <c r="C63" s="60"/>
      <c r="D63" s="60"/>
      <c r="E63" s="6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78"/>
      <c r="C64" s="60"/>
      <c r="D64" s="60"/>
      <c r="E64" s="6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78"/>
      <c r="C65" s="60"/>
      <c r="D65" s="60"/>
      <c r="E65" s="6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78"/>
      <c r="C66" s="60"/>
      <c r="D66" s="60"/>
      <c r="E66" s="6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78"/>
      <c r="C67" s="60"/>
      <c r="D67" s="60"/>
      <c r="E67" s="6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78"/>
      <c r="C68" s="60"/>
      <c r="D68" s="60"/>
      <c r="E68" s="6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78"/>
      <c r="C69" s="60"/>
      <c r="D69" s="60"/>
      <c r="E69" s="6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78"/>
      <c r="C70" s="60"/>
      <c r="D70" s="60"/>
      <c r="E70" s="6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78"/>
      <c r="C71" s="60"/>
      <c r="D71" s="60"/>
      <c r="E71" s="6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78"/>
      <c r="C72" s="60"/>
      <c r="D72" s="60"/>
      <c r="E72" s="6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78"/>
      <c r="C73" s="60"/>
      <c r="D73" s="60"/>
      <c r="E73" s="6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78"/>
      <c r="C74" s="60"/>
      <c r="D74" s="60"/>
      <c r="E74" s="6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78"/>
      <c r="C75" s="60"/>
      <c r="D75" s="60"/>
      <c r="E75" s="6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78"/>
      <c r="C76" s="60"/>
      <c r="D76" s="60"/>
      <c r="E76" s="6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78"/>
      <c r="C77" s="60"/>
      <c r="D77" s="60"/>
      <c r="E77" s="6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78"/>
      <c r="C78" s="60"/>
      <c r="D78" s="60"/>
      <c r="E78" s="6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78"/>
      <c r="C79" s="60"/>
      <c r="D79" s="60"/>
      <c r="E79" s="6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78"/>
      <c r="C80" s="60"/>
      <c r="D80" s="60"/>
      <c r="E80" s="6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78"/>
      <c r="C81" s="60"/>
      <c r="D81" s="60"/>
      <c r="E81" s="6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78"/>
      <c r="C82" s="60"/>
      <c r="D82" s="60"/>
      <c r="E82" s="6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78"/>
      <c r="C83" s="60"/>
      <c r="D83" s="60"/>
      <c r="E83" s="6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78"/>
      <c r="C84" s="60"/>
      <c r="D84" s="60"/>
      <c r="E84" s="6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78"/>
      <c r="C85" s="60"/>
      <c r="D85" s="60"/>
      <c r="E85" s="6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78"/>
      <c r="C86" s="60"/>
      <c r="D86" s="60"/>
      <c r="E86" s="6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78"/>
      <c r="C87" s="60"/>
      <c r="D87" s="60"/>
      <c r="E87" s="6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78"/>
      <c r="C88" s="60"/>
      <c r="D88" s="60"/>
      <c r="E88" s="6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78"/>
      <c r="C89" s="60"/>
      <c r="D89" s="60"/>
      <c r="E89" s="6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78"/>
      <c r="C90" s="60"/>
      <c r="D90" s="60"/>
      <c r="E90" s="6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78"/>
      <c r="C91" s="60"/>
      <c r="D91" s="60"/>
      <c r="E91" s="6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78"/>
      <c r="C92" s="60"/>
      <c r="D92" s="60"/>
      <c r="E92" s="6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78"/>
      <c r="C93" s="60"/>
      <c r="D93" s="60"/>
      <c r="E93" s="6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78"/>
      <c r="C94" s="60"/>
      <c r="D94" s="60"/>
      <c r="E94" s="6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78"/>
      <c r="C95" s="60"/>
      <c r="D95" s="60"/>
      <c r="E95" s="6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78"/>
      <c r="C96" s="60"/>
      <c r="D96" s="60"/>
      <c r="E96" s="6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78"/>
      <c r="C97" s="60"/>
      <c r="D97" s="60"/>
      <c r="E97" s="6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78"/>
      <c r="C98" s="60"/>
      <c r="D98" s="60"/>
      <c r="E98" s="6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78"/>
      <c r="C99" s="60"/>
      <c r="D99" s="60"/>
      <c r="E99" s="6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78"/>
      <c r="C100" s="60"/>
      <c r="D100" s="60"/>
      <c r="E100" s="6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78"/>
      <c r="C101" s="60"/>
      <c r="D101" s="60"/>
      <c r="E101" s="6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78"/>
      <c r="C102" s="60"/>
      <c r="D102" s="60"/>
      <c r="E102" s="6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78"/>
      <c r="C103" s="60"/>
      <c r="D103" s="60"/>
      <c r="E103" s="6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78"/>
      <c r="C104" s="60"/>
      <c r="D104" s="60"/>
      <c r="E104" s="6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78"/>
      <c r="C105" s="60"/>
      <c r="D105" s="60"/>
      <c r="E105" s="6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78"/>
      <c r="C106" s="60"/>
      <c r="D106" s="60"/>
      <c r="E106" s="6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78"/>
      <c r="C107" s="60"/>
      <c r="D107" s="60"/>
      <c r="E107" s="6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78"/>
      <c r="C108" s="60"/>
      <c r="D108" s="60"/>
      <c r="E108" s="6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78"/>
      <c r="C109" s="60"/>
      <c r="D109" s="60"/>
      <c r="E109" s="6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78"/>
      <c r="C110" s="60"/>
      <c r="D110" s="60"/>
      <c r="E110" s="6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78"/>
      <c r="C111" s="60"/>
      <c r="D111" s="60"/>
      <c r="E111" s="6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78"/>
      <c r="C112" s="60"/>
      <c r="D112" s="60"/>
      <c r="E112" s="6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78"/>
      <c r="C113" s="60"/>
      <c r="D113" s="60"/>
      <c r="E113" s="6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78"/>
      <c r="C114" s="60"/>
      <c r="D114" s="60"/>
      <c r="E114" s="6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78"/>
      <c r="C115" s="60"/>
      <c r="D115" s="60"/>
      <c r="E115" s="6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78"/>
      <c r="C116" s="60"/>
      <c r="D116" s="60"/>
      <c r="E116" s="6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78"/>
      <c r="C117" s="60"/>
      <c r="D117" s="60"/>
      <c r="E117" s="6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78"/>
      <c r="C118" s="60"/>
      <c r="D118" s="60"/>
      <c r="E118" s="6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78"/>
      <c r="C119" s="60"/>
      <c r="D119" s="60"/>
      <c r="E119" s="6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78"/>
      <c r="C120" s="60"/>
      <c r="D120" s="60"/>
      <c r="E120" s="6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78"/>
      <c r="C121" s="60"/>
      <c r="D121" s="60"/>
      <c r="E121" s="6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78"/>
      <c r="C122" s="60"/>
      <c r="D122" s="60"/>
      <c r="E122" s="6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78"/>
      <c r="C123" s="60"/>
      <c r="D123" s="60"/>
      <c r="E123" s="6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78"/>
      <c r="C124" s="60"/>
      <c r="D124" s="60"/>
      <c r="E124" s="6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78"/>
      <c r="C125" s="60"/>
      <c r="D125" s="60"/>
      <c r="E125" s="6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78"/>
      <c r="C126" s="60"/>
      <c r="D126" s="60"/>
      <c r="E126" s="6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78"/>
      <c r="C127" s="60"/>
      <c r="D127" s="60"/>
      <c r="E127" s="6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78"/>
      <c r="C128" s="60"/>
      <c r="D128" s="60"/>
      <c r="E128" s="6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78"/>
      <c r="C129" s="60"/>
      <c r="D129" s="60"/>
      <c r="E129" s="6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78"/>
      <c r="C130" s="60"/>
      <c r="D130" s="60"/>
      <c r="E130" s="6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78"/>
      <c r="C131" s="60"/>
      <c r="D131" s="60"/>
      <c r="E131" s="6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78"/>
      <c r="C132" s="60"/>
      <c r="D132" s="60"/>
      <c r="E132" s="6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78"/>
      <c r="C133" s="60"/>
      <c r="D133" s="60"/>
      <c r="E133" s="6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78"/>
      <c r="C134" s="60"/>
      <c r="D134" s="60"/>
      <c r="E134" s="6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78"/>
      <c r="C135" s="60"/>
      <c r="D135" s="60"/>
      <c r="E135" s="6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78"/>
      <c r="C136" s="60"/>
      <c r="D136" s="60"/>
      <c r="E136" s="6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78"/>
      <c r="C137" s="60"/>
      <c r="D137" s="60"/>
      <c r="E137" s="6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78"/>
      <c r="C138" s="60"/>
      <c r="D138" s="60"/>
      <c r="E138" s="6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78"/>
      <c r="C139" s="60"/>
      <c r="D139" s="60"/>
      <c r="E139" s="6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78"/>
      <c r="C140" s="60"/>
      <c r="D140" s="60"/>
      <c r="E140" s="6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78"/>
      <c r="C141" s="60"/>
      <c r="D141" s="60"/>
      <c r="E141" s="6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78"/>
      <c r="C142" s="60"/>
      <c r="D142" s="60"/>
      <c r="E142" s="6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78"/>
      <c r="C143" s="60"/>
      <c r="D143" s="60"/>
      <c r="E143" s="6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78"/>
      <c r="C144" s="60"/>
      <c r="D144" s="60"/>
      <c r="E144" s="6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78"/>
      <c r="C145" s="60"/>
      <c r="D145" s="60"/>
      <c r="E145" s="6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78"/>
      <c r="C146" s="60"/>
      <c r="D146" s="60"/>
      <c r="E146" s="6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78"/>
      <c r="C147" s="60"/>
      <c r="D147" s="60"/>
      <c r="E147" s="6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78"/>
      <c r="C148" s="60"/>
      <c r="D148" s="60"/>
      <c r="E148" s="6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78"/>
      <c r="C149" s="60"/>
      <c r="D149" s="60"/>
      <c r="E149" s="6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78"/>
      <c r="C150" s="60"/>
      <c r="D150" s="60"/>
      <c r="E150" s="6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78"/>
      <c r="C151" s="60"/>
      <c r="D151" s="60"/>
      <c r="E151" s="6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78"/>
      <c r="C152" s="60"/>
      <c r="D152" s="60"/>
      <c r="E152" s="6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78"/>
      <c r="C153" s="60"/>
      <c r="D153" s="60"/>
      <c r="E153" s="6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78"/>
      <c r="C154" s="60"/>
      <c r="D154" s="60"/>
      <c r="E154" s="6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78"/>
      <c r="C155" s="60"/>
      <c r="D155" s="60"/>
      <c r="E155" s="6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78"/>
      <c r="C156" s="60"/>
      <c r="D156" s="60"/>
      <c r="E156" s="6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78"/>
      <c r="C157" s="60"/>
      <c r="D157" s="60"/>
      <c r="E157" s="6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78"/>
      <c r="C158" s="60"/>
      <c r="D158" s="60"/>
      <c r="E158" s="6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78"/>
      <c r="C159" s="60"/>
      <c r="D159" s="60"/>
      <c r="E159" s="6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78"/>
      <c r="C160" s="60"/>
      <c r="D160" s="60"/>
      <c r="E160" s="6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78"/>
      <c r="C161" s="60"/>
      <c r="D161" s="60"/>
      <c r="E161" s="6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78"/>
      <c r="C162" s="60"/>
      <c r="D162" s="60"/>
      <c r="E162" s="6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78"/>
      <c r="C163" s="60"/>
      <c r="D163" s="60"/>
      <c r="E163" s="6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78"/>
      <c r="C164" s="60"/>
      <c r="D164" s="60"/>
      <c r="E164" s="6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78"/>
      <c r="C165" s="60"/>
      <c r="D165" s="60"/>
      <c r="E165" s="6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78"/>
      <c r="C166" s="60"/>
      <c r="D166" s="60"/>
      <c r="E166" s="6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78"/>
      <c r="C167" s="60"/>
      <c r="D167" s="60"/>
      <c r="E167" s="6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78"/>
      <c r="C168" s="60"/>
      <c r="D168" s="60"/>
      <c r="E168" s="6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78"/>
      <c r="C169" s="60"/>
      <c r="D169" s="60"/>
      <c r="E169" s="6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78"/>
      <c r="C170" s="60"/>
      <c r="D170" s="60"/>
      <c r="E170" s="6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78"/>
      <c r="C171" s="60"/>
      <c r="D171" s="60"/>
      <c r="E171" s="6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78"/>
      <c r="C172" s="60"/>
      <c r="D172" s="60"/>
      <c r="E172" s="6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78"/>
      <c r="C173" s="60"/>
      <c r="D173" s="60"/>
      <c r="E173" s="6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78"/>
      <c r="C174" s="60"/>
      <c r="D174" s="60"/>
      <c r="E174" s="6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78"/>
      <c r="C175" s="60"/>
      <c r="D175" s="60"/>
      <c r="E175" s="6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78"/>
      <c r="C176" s="60"/>
      <c r="D176" s="60"/>
      <c r="E176" s="6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78"/>
      <c r="C177" s="60"/>
      <c r="D177" s="60"/>
      <c r="E177" s="6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78"/>
      <c r="C178" s="60"/>
      <c r="D178" s="60"/>
      <c r="E178" s="6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78"/>
      <c r="C179" s="60"/>
      <c r="D179" s="60"/>
      <c r="E179" s="6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78"/>
      <c r="C180" s="60"/>
      <c r="D180" s="60"/>
      <c r="E180" s="6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78"/>
      <c r="C181" s="60"/>
      <c r="D181" s="60"/>
      <c r="E181" s="6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78"/>
      <c r="C182" s="60"/>
      <c r="D182" s="60"/>
      <c r="E182" s="6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78"/>
      <c r="C183" s="60"/>
      <c r="D183" s="60"/>
      <c r="E183" s="6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78"/>
      <c r="C184" s="60"/>
      <c r="D184" s="60"/>
      <c r="E184" s="6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78"/>
      <c r="C185" s="60"/>
      <c r="D185" s="60"/>
      <c r="E185" s="6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78"/>
      <c r="C186" s="60"/>
      <c r="D186" s="60"/>
      <c r="E186" s="6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78"/>
      <c r="C187" s="60"/>
      <c r="D187" s="60"/>
      <c r="E187" s="6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78"/>
      <c r="C188" s="60"/>
      <c r="D188" s="60"/>
      <c r="E188" s="6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78"/>
      <c r="C189" s="60"/>
      <c r="D189" s="60"/>
      <c r="E189" s="6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78"/>
      <c r="C190" s="60"/>
      <c r="D190" s="60"/>
      <c r="E190" s="6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78"/>
      <c r="C191" s="60"/>
      <c r="D191" s="60"/>
      <c r="E191" s="6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78"/>
      <c r="C192" s="60"/>
      <c r="D192" s="60"/>
      <c r="E192" s="6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78"/>
      <c r="C193" s="60"/>
      <c r="D193" s="60"/>
      <c r="E193" s="6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78"/>
      <c r="C194" s="60"/>
      <c r="D194" s="60"/>
      <c r="E194" s="6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78"/>
      <c r="C195" s="60"/>
      <c r="D195" s="60"/>
      <c r="E195" s="6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78"/>
      <c r="C196" s="60"/>
      <c r="D196" s="60"/>
      <c r="E196" s="6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78"/>
      <c r="C197" s="60"/>
      <c r="D197" s="60"/>
      <c r="E197" s="6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78"/>
      <c r="C198" s="60"/>
      <c r="D198" s="60"/>
      <c r="E198" s="6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78"/>
      <c r="C199" s="60"/>
      <c r="D199" s="60"/>
      <c r="E199" s="6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78"/>
      <c r="C200" s="60"/>
      <c r="D200" s="60"/>
      <c r="E200" s="6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78"/>
      <c r="C201" s="60"/>
      <c r="D201" s="60"/>
      <c r="E201" s="6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78"/>
      <c r="C202" s="60"/>
      <c r="D202" s="60"/>
      <c r="E202" s="6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78"/>
      <c r="C203" s="60"/>
      <c r="D203" s="60"/>
      <c r="E203" s="6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78"/>
      <c r="C204" s="60"/>
      <c r="D204" s="60"/>
      <c r="E204" s="6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78"/>
      <c r="C205" s="60"/>
      <c r="D205" s="60"/>
      <c r="E205" s="6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78"/>
      <c r="C206" s="60"/>
      <c r="D206" s="60"/>
      <c r="E206" s="6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78"/>
      <c r="C207" s="60"/>
      <c r="D207" s="60"/>
      <c r="E207" s="6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78"/>
      <c r="C208" s="60"/>
      <c r="D208" s="60"/>
      <c r="E208" s="6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78"/>
      <c r="C209" s="60"/>
      <c r="D209" s="60"/>
      <c r="E209" s="6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78"/>
      <c r="C210" s="60"/>
      <c r="D210" s="60"/>
      <c r="E210" s="6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78"/>
      <c r="C211" s="60"/>
      <c r="D211" s="60"/>
      <c r="E211" s="6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78"/>
      <c r="C212" s="60"/>
      <c r="D212" s="60"/>
      <c r="E212" s="6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78"/>
      <c r="C213" s="60"/>
      <c r="D213" s="60"/>
      <c r="E213" s="6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78"/>
      <c r="C214" s="60"/>
      <c r="D214" s="60"/>
      <c r="E214" s="6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78"/>
      <c r="C215" s="60"/>
      <c r="D215" s="60"/>
      <c r="E215" s="6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78"/>
      <c r="C216" s="60"/>
      <c r="D216" s="60"/>
      <c r="E216" s="6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78"/>
      <c r="C217" s="60"/>
      <c r="D217" s="60"/>
      <c r="E217" s="6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78"/>
      <c r="C218" s="60"/>
      <c r="D218" s="60"/>
      <c r="E218" s="6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78"/>
      <c r="C219" s="60"/>
      <c r="D219" s="60"/>
      <c r="E219" s="6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78"/>
      <c r="C220" s="60"/>
      <c r="D220" s="60"/>
      <c r="E220" s="6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78"/>
      <c r="C221" s="60"/>
      <c r="D221" s="60"/>
      <c r="E221" s="6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78"/>
      <c r="C222" s="60"/>
      <c r="D222" s="60"/>
      <c r="E222" s="6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78"/>
      <c r="C223" s="60"/>
      <c r="D223" s="60"/>
      <c r="E223" s="6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78"/>
      <c r="C224" s="60"/>
      <c r="D224" s="60"/>
      <c r="E224" s="6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78"/>
      <c r="C225" s="60"/>
      <c r="D225" s="60"/>
      <c r="E225" s="6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78"/>
      <c r="C226" s="60"/>
      <c r="D226" s="60"/>
      <c r="E226" s="6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78"/>
      <c r="C227" s="60"/>
      <c r="D227" s="60"/>
      <c r="E227" s="6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78"/>
      <c r="C228" s="60"/>
      <c r="D228" s="60"/>
      <c r="E228" s="6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78"/>
      <c r="C229" s="60"/>
      <c r="D229" s="60"/>
      <c r="E229" s="6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78"/>
      <c r="C230" s="60"/>
      <c r="D230" s="60"/>
      <c r="E230" s="6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78"/>
      <c r="C231" s="60"/>
      <c r="D231" s="60"/>
      <c r="E231" s="6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78"/>
      <c r="C232" s="60"/>
      <c r="D232" s="60"/>
      <c r="E232" s="6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78"/>
      <c r="C233" s="60"/>
      <c r="D233" s="60"/>
      <c r="E233" s="6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78"/>
      <c r="C234" s="60"/>
      <c r="D234" s="60"/>
      <c r="E234" s="6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78"/>
      <c r="C235" s="60"/>
      <c r="D235" s="60"/>
      <c r="E235" s="6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78"/>
      <c r="C236" s="60"/>
      <c r="D236" s="60"/>
      <c r="E236" s="6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78"/>
      <c r="C237" s="60"/>
      <c r="D237" s="60"/>
      <c r="E237" s="6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78"/>
      <c r="C238" s="60"/>
      <c r="D238" s="60"/>
      <c r="E238" s="6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78"/>
      <c r="C239" s="60"/>
      <c r="D239" s="60"/>
      <c r="E239" s="6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78"/>
      <c r="C240" s="60"/>
      <c r="D240" s="60"/>
      <c r="E240" s="6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78"/>
      <c r="C241" s="60"/>
      <c r="D241" s="60"/>
      <c r="E241" s="6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78"/>
      <c r="C242" s="60"/>
      <c r="D242" s="60"/>
      <c r="E242" s="6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78"/>
      <c r="C243" s="60"/>
      <c r="D243" s="60"/>
      <c r="E243" s="6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78"/>
      <c r="C244" s="60"/>
      <c r="D244" s="60"/>
      <c r="E244" s="6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78"/>
      <c r="C245" s="60"/>
      <c r="D245" s="60"/>
      <c r="E245" s="6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78"/>
      <c r="C246" s="60"/>
      <c r="D246" s="60"/>
      <c r="E246" s="6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78"/>
      <c r="C247" s="60"/>
      <c r="D247" s="60"/>
      <c r="E247" s="6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78"/>
      <c r="C248" s="60"/>
      <c r="D248" s="60"/>
      <c r="E248" s="6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78"/>
      <c r="C249" s="60"/>
      <c r="D249" s="60"/>
      <c r="E249" s="6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78"/>
      <c r="C250" s="60"/>
      <c r="D250" s="60"/>
      <c r="E250" s="6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78"/>
      <c r="C251" s="60"/>
      <c r="D251" s="60"/>
      <c r="E251" s="6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78"/>
      <c r="C252" s="60"/>
      <c r="D252" s="60"/>
      <c r="E252" s="6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78"/>
      <c r="C253" s="60"/>
      <c r="D253" s="60"/>
      <c r="E253" s="6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78"/>
      <c r="C254" s="60"/>
      <c r="D254" s="60"/>
      <c r="E254" s="6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78"/>
      <c r="C255" s="60"/>
      <c r="D255" s="60"/>
      <c r="E255" s="6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78"/>
      <c r="C256" s="60"/>
      <c r="D256" s="60"/>
      <c r="E256" s="6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78"/>
      <c r="C257" s="60"/>
      <c r="D257" s="60"/>
      <c r="E257" s="6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78"/>
      <c r="C258" s="60"/>
      <c r="D258" s="60"/>
      <c r="E258" s="6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78"/>
      <c r="C259" s="60"/>
      <c r="D259" s="60"/>
      <c r="E259" s="6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78"/>
      <c r="C260" s="60"/>
      <c r="D260" s="60"/>
      <c r="E260" s="6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78"/>
      <c r="C261" s="60"/>
      <c r="D261" s="60"/>
      <c r="E261" s="6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78"/>
      <c r="C262" s="60"/>
      <c r="D262" s="60"/>
      <c r="E262" s="6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78"/>
      <c r="C263" s="60"/>
      <c r="D263" s="60"/>
      <c r="E263" s="6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78"/>
      <c r="C264" s="60"/>
      <c r="D264" s="60"/>
      <c r="E264" s="6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78"/>
      <c r="C265" s="60"/>
      <c r="D265" s="60"/>
      <c r="E265" s="6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78"/>
      <c r="C266" s="60"/>
      <c r="D266" s="60"/>
      <c r="E266" s="6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78"/>
      <c r="C267" s="60"/>
      <c r="D267" s="60"/>
      <c r="E267" s="6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78"/>
      <c r="C268" s="60"/>
      <c r="D268" s="60"/>
      <c r="E268" s="6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78"/>
      <c r="C269" s="60"/>
      <c r="D269" s="60"/>
      <c r="E269" s="6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78"/>
      <c r="C270" s="60"/>
      <c r="D270" s="60"/>
      <c r="E270" s="6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78"/>
      <c r="C271" s="60"/>
      <c r="D271" s="60"/>
      <c r="E271" s="6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78"/>
      <c r="C272" s="60"/>
      <c r="D272" s="60"/>
      <c r="E272" s="6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78"/>
      <c r="C273" s="60"/>
      <c r="D273" s="60"/>
      <c r="E273" s="6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78"/>
      <c r="C274" s="60"/>
      <c r="D274" s="60"/>
      <c r="E274" s="6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78"/>
      <c r="C275" s="60"/>
      <c r="D275" s="60"/>
      <c r="E275" s="6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78"/>
      <c r="C276" s="60"/>
      <c r="D276" s="60"/>
      <c r="E276" s="6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78"/>
      <c r="C277" s="60"/>
      <c r="D277" s="60"/>
      <c r="E277" s="6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78"/>
      <c r="C278" s="60"/>
      <c r="D278" s="60"/>
      <c r="E278" s="6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78"/>
      <c r="C279" s="60"/>
      <c r="D279" s="60"/>
      <c r="E279" s="6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78"/>
      <c r="C280" s="60"/>
      <c r="D280" s="60"/>
      <c r="E280" s="6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78"/>
      <c r="C281" s="60"/>
      <c r="D281" s="60"/>
      <c r="E281" s="6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78"/>
      <c r="C282" s="60"/>
      <c r="D282" s="60"/>
      <c r="E282" s="6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78"/>
      <c r="C283" s="60"/>
      <c r="D283" s="60"/>
      <c r="E283" s="6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78"/>
      <c r="C284" s="60"/>
      <c r="D284" s="60"/>
      <c r="E284" s="6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78"/>
      <c r="C285" s="60"/>
      <c r="D285" s="60"/>
      <c r="E285" s="6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78"/>
      <c r="C286" s="60"/>
      <c r="D286" s="60"/>
      <c r="E286" s="6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78"/>
      <c r="C287" s="60"/>
      <c r="D287" s="60"/>
      <c r="E287" s="6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78"/>
      <c r="C288" s="60"/>
      <c r="D288" s="60"/>
      <c r="E288" s="6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78"/>
      <c r="C289" s="60"/>
      <c r="D289" s="60"/>
      <c r="E289" s="6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78"/>
      <c r="C290" s="60"/>
      <c r="D290" s="60"/>
      <c r="E290" s="6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78"/>
      <c r="C291" s="60"/>
      <c r="D291" s="60"/>
      <c r="E291" s="6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78"/>
      <c r="C292" s="60"/>
      <c r="D292" s="60"/>
      <c r="E292" s="6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78"/>
      <c r="C293" s="60"/>
      <c r="D293" s="60"/>
      <c r="E293" s="6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78"/>
      <c r="C294" s="60"/>
      <c r="D294" s="60"/>
      <c r="E294" s="6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78"/>
      <c r="C295" s="60"/>
      <c r="D295" s="60"/>
      <c r="E295" s="6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78"/>
      <c r="C296" s="60"/>
      <c r="D296" s="60"/>
      <c r="E296" s="6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78"/>
      <c r="C297" s="60"/>
      <c r="D297" s="60"/>
      <c r="E297" s="6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78"/>
      <c r="C298" s="60"/>
      <c r="D298" s="60"/>
      <c r="E298" s="6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78"/>
      <c r="C299" s="60"/>
      <c r="D299" s="60"/>
      <c r="E299" s="6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78"/>
      <c r="C300" s="60"/>
      <c r="D300" s="60"/>
      <c r="E300" s="6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78"/>
      <c r="C301" s="60"/>
      <c r="D301" s="60"/>
      <c r="E301" s="6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78"/>
      <c r="C302" s="60"/>
      <c r="D302" s="60"/>
      <c r="E302" s="6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78"/>
      <c r="C303" s="60"/>
      <c r="D303" s="60"/>
      <c r="E303" s="6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78"/>
      <c r="C304" s="60"/>
      <c r="D304" s="60"/>
      <c r="E304" s="6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78"/>
      <c r="C305" s="60"/>
      <c r="D305" s="60"/>
      <c r="E305" s="6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78"/>
      <c r="C306" s="60"/>
      <c r="D306" s="60"/>
      <c r="E306" s="6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78"/>
      <c r="C307" s="60"/>
      <c r="D307" s="60"/>
      <c r="E307" s="6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78"/>
      <c r="C308" s="60"/>
      <c r="D308" s="60"/>
      <c r="E308" s="6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78"/>
      <c r="C309" s="60"/>
      <c r="D309" s="60"/>
      <c r="E309" s="6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78"/>
      <c r="C310" s="60"/>
      <c r="D310" s="60"/>
      <c r="E310" s="6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78"/>
      <c r="C311" s="60"/>
      <c r="D311" s="60"/>
      <c r="E311" s="6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78"/>
      <c r="C312" s="60"/>
      <c r="D312" s="60"/>
      <c r="E312" s="6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78"/>
      <c r="C313" s="60"/>
      <c r="D313" s="60"/>
      <c r="E313" s="6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78"/>
      <c r="C314" s="60"/>
      <c r="D314" s="60"/>
      <c r="E314" s="6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78"/>
      <c r="C315" s="60"/>
      <c r="D315" s="60"/>
      <c r="E315" s="6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78"/>
      <c r="C316" s="60"/>
      <c r="D316" s="60"/>
      <c r="E316" s="6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78"/>
      <c r="C317" s="60"/>
      <c r="D317" s="60"/>
      <c r="E317" s="6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78"/>
      <c r="C318" s="60"/>
      <c r="D318" s="60"/>
      <c r="E318" s="6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78"/>
      <c r="C319" s="60"/>
      <c r="D319" s="60"/>
      <c r="E319" s="6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78"/>
      <c r="C320" s="60"/>
      <c r="D320" s="60"/>
      <c r="E320" s="6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78"/>
      <c r="C321" s="60"/>
      <c r="D321" s="60"/>
      <c r="E321" s="6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78"/>
      <c r="C322" s="60"/>
      <c r="D322" s="60"/>
      <c r="E322" s="6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78"/>
      <c r="C323" s="60"/>
      <c r="D323" s="60"/>
      <c r="E323" s="6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78"/>
      <c r="C324" s="60"/>
      <c r="D324" s="60"/>
      <c r="E324" s="6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78"/>
      <c r="C325" s="60"/>
      <c r="D325" s="60"/>
      <c r="E325" s="6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78"/>
      <c r="C326" s="60"/>
      <c r="D326" s="60"/>
      <c r="E326" s="6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78"/>
      <c r="C327" s="60"/>
      <c r="D327" s="60"/>
      <c r="E327" s="6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78"/>
      <c r="C328" s="60"/>
      <c r="D328" s="60"/>
      <c r="E328" s="6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78"/>
      <c r="C329" s="60"/>
      <c r="D329" s="60"/>
      <c r="E329" s="6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78"/>
      <c r="C330" s="60"/>
      <c r="D330" s="60"/>
      <c r="E330" s="6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78"/>
      <c r="C331" s="60"/>
      <c r="D331" s="60"/>
      <c r="E331" s="6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78"/>
      <c r="C332" s="60"/>
      <c r="D332" s="60"/>
      <c r="E332" s="6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78"/>
      <c r="C333" s="60"/>
      <c r="D333" s="60"/>
      <c r="E333" s="6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78"/>
      <c r="C334" s="60"/>
      <c r="D334" s="60"/>
      <c r="E334" s="6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78"/>
      <c r="C335" s="60"/>
      <c r="D335" s="60"/>
      <c r="E335" s="6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78"/>
      <c r="C336" s="60"/>
      <c r="D336" s="60"/>
      <c r="E336" s="6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78"/>
      <c r="C337" s="60"/>
      <c r="D337" s="60"/>
      <c r="E337" s="6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78"/>
      <c r="C338" s="60"/>
      <c r="D338" s="60"/>
      <c r="E338" s="6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78"/>
      <c r="C339" s="60"/>
      <c r="D339" s="60"/>
      <c r="E339" s="6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78"/>
      <c r="C340" s="60"/>
      <c r="D340" s="60"/>
      <c r="E340" s="6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78"/>
      <c r="C341" s="60"/>
      <c r="D341" s="60"/>
      <c r="E341" s="6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78"/>
      <c r="C342" s="60"/>
      <c r="D342" s="60"/>
      <c r="E342" s="6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78"/>
      <c r="C343" s="60"/>
      <c r="D343" s="60"/>
      <c r="E343" s="6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78"/>
      <c r="C344" s="60"/>
      <c r="D344" s="60"/>
      <c r="E344" s="6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78"/>
      <c r="C345" s="60"/>
      <c r="D345" s="60"/>
      <c r="E345" s="6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78"/>
      <c r="C346" s="60"/>
      <c r="D346" s="60"/>
      <c r="E346" s="6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78"/>
      <c r="C347" s="60"/>
      <c r="D347" s="60"/>
      <c r="E347" s="6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78"/>
      <c r="C348" s="60"/>
      <c r="D348" s="60"/>
      <c r="E348" s="6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78"/>
      <c r="C349" s="60"/>
      <c r="D349" s="60"/>
      <c r="E349" s="6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78"/>
      <c r="C350" s="60"/>
      <c r="D350" s="60"/>
      <c r="E350" s="6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78"/>
      <c r="C351" s="60"/>
      <c r="D351" s="60"/>
      <c r="E351" s="6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78"/>
      <c r="C352" s="60"/>
      <c r="D352" s="60"/>
      <c r="E352" s="6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78"/>
      <c r="C353" s="60"/>
      <c r="D353" s="60"/>
      <c r="E353" s="6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78"/>
      <c r="C354" s="60"/>
      <c r="D354" s="60"/>
      <c r="E354" s="6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78"/>
      <c r="C355" s="60"/>
      <c r="D355" s="60"/>
      <c r="E355" s="6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78"/>
      <c r="C356" s="60"/>
      <c r="D356" s="60"/>
      <c r="E356" s="6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78"/>
      <c r="C357" s="60"/>
      <c r="D357" s="60"/>
      <c r="E357" s="6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78"/>
      <c r="C358" s="60"/>
      <c r="D358" s="60"/>
      <c r="E358" s="6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78"/>
      <c r="C359" s="60"/>
      <c r="D359" s="60"/>
      <c r="E359" s="6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78"/>
      <c r="C360" s="60"/>
      <c r="D360" s="60"/>
      <c r="E360" s="6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78"/>
      <c r="C361" s="60"/>
      <c r="D361" s="60"/>
      <c r="E361" s="6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78"/>
      <c r="C362" s="60"/>
      <c r="D362" s="60"/>
      <c r="E362" s="6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78"/>
      <c r="C363" s="60"/>
      <c r="D363" s="60"/>
      <c r="E363" s="6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78"/>
      <c r="C364" s="60"/>
      <c r="D364" s="60"/>
      <c r="E364" s="6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78"/>
      <c r="C365" s="60"/>
      <c r="D365" s="60"/>
      <c r="E365" s="6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78"/>
      <c r="C366" s="60"/>
      <c r="D366" s="60"/>
      <c r="E366" s="6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78"/>
      <c r="C367" s="60"/>
      <c r="D367" s="60"/>
      <c r="E367" s="6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78"/>
      <c r="C368" s="60"/>
      <c r="D368" s="60"/>
      <c r="E368" s="6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78"/>
      <c r="C369" s="60"/>
      <c r="D369" s="60"/>
      <c r="E369" s="6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78"/>
      <c r="C370" s="60"/>
      <c r="D370" s="60"/>
      <c r="E370" s="6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78"/>
      <c r="C371" s="60"/>
      <c r="D371" s="60"/>
      <c r="E371" s="6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78"/>
      <c r="C372" s="60"/>
      <c r="D372" s="60"/>
      <c r="E372" s="6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78"/>
      <c r="C373" s="60"/>
      <c r="D373" s="60"/>
      <c r="E373" s="6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78"/>
      <c r="C374" s="60"/>
      <c r="D374" s="60"/>
      <c r="E374" s="6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78"/>
      <c r="C375" s="60"/>
      <c r="D375" s="60"/>
      <c r="E375" s="6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78"/>
      <c r="C376" s="60"/>
      <c r="D376" s="60"/>
      <c r="E376" s="6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78"/>
      <c r="C377" s="60"/>
      <c r="D377" s="60"/>
      <c r="E377" s="6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78"/>
      <c r="C378" s="60"/>
      <c r="D378" s="60"/>
      <c r="E378" s="6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78"/>
      <c r="C379" s="60"/>
      <c r="D379" s="60"/>
      <c r="E379" s="6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78"/>
      <c r="C380" s="60"/>
      <c r="D380" s="60"/>
      <c r="E380" s="6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78"/>
      <c r="C381" s="60"/>
      <c r="D381" s="60"/>
      <c r="E381" s="6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78"/>
      <c r="C382" s="60"/>
      <c r="D382" s="60"/>
      <c r="E382" s="6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78"/>
      <c r="C383" s="60"/>
      <c r="D383" s="60"/>
      <c r="E383" s="6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78"/>
      <c r="C384" s="60"/>
      <c r="D384" s="60"/>
      <c r="E384" s="6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78"/>
      <c r="C385" s="60"/>
      <c r="D385" s="60"/>
      <c r="E385" s="6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78"/>
      <c r="C386" s="60"/>
      <c r="D386" s="60"/>
      <c r="E386" s="6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78"/>
      <c r="C387" s="60"/>
      <c r="D387" s="60"/>
      <c r="E387" s="6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78"/>
      <c r="C388" s="60"/>
      <c r="D388" s="60"/>
      <c r="E388" s="6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78"/>
      <c r="C389" s="60"/>
      <c r="D389" s="60"/>
      <c r="E389" s="6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78"/>
      <c r="C390" s="60"/>
      <c r="D390" s="60"/>
      <c r="E390" s="6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78"/>
      <c r="C391" s="60"/>
      <c r="D391" s="60"/>
      <c r="E391" s="6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78"/>
      <c r="C392" s="60"/>
      <c r="D392" s="60"/>
      <c r="E392" s="6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78"/>
      <c r="C393" s="60"/>
      <c r="D393" s="60"/>
      <c r="E393" s="6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78"/>
      <c r="C394" s="60"/>
      <c r="D394" s="60"/>
      <c r="E394" s="6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78"/>
      <c r="C395" s="60"/>
      <c r="D395" s="60"/>
      <c r="E395" s="6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78"/>
      <c r="C396" s="60"/>
      <c r="D396" s="60"/>
      <c r="E396" s="6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78"/>
      <c r="C397" s="60"/>
      <c r="D397" s="60"/>
      <c r="E397" s="6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78"/>
      <c r="C398" s="60"/>
      <c r="D398" s="60"/>
      <c r="E398" s="6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78"/>
      <c r="C399" s="60"/>
      <c r="D399" s="60"/>
      <c r="E399" s="6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78"/>
      <c r="C400" s="60"/>
      <c r="D400" s="60"/>
      <c r="E400" s="6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78"/>
      <c r="C401" s="60"/>
      <c r="D401" s="60"/>
      <c r="E401" s="6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78"/>
      <c r="C402" s="60"/>
      <c r="D402" s="60"/>
      <c r="E402" s="6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78"/>
      <c r="C403" s="60"/>
      <c r="D403" s="60"/>
      <c r="E403" s="6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78"/>
      <c r="C404" s="60"/>
      <c r="D404" s="60"/>
      <c r="E404" s="6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78"/>
      <c r="C405" s="60"/>
      <c r="D405" s="60"/>
      <c r="E405" s="6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78"/>
      <c r="C406" s="60"/>
      <c r="D406" s="60"/>
      <c r="E406" s="6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78"/>
      <c r="C407" s="60"/>
      <c r="D407" s="60"/>
      <c r="E407" s="6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78"/>
      <c r="C408" s="60"/>
      <c r="D408" s="60"/>
      <c r="E408" s="6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78"/>
      <c r="C409" s="60"/>
      <c r="D409" s="60"/>
      <c r="E409" s="6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78"/>
      <c r="C410" s="60"/>
      <c r="D410" s="60"/>
      <c r="E410" s="6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78"/>
      <c r="C411" s="60"/>
      <c r="D411" s="60"/>
      <c r="E411" s="6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78"/>
      <c r="C412" s="60"/>
      <c r="D412" s="60"/>
      <c r="E412" s="6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78"/>
      <c r="C413" s="60"/>
      <c r="D413" s="60"/>
      <c r="E413" s="6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78"/>
      <c r="C414" s="60"/>
      <c r="D414" s="60"/>
      <c r="E414" s="6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78"/>
      <c r="C415" s="60"/>
      <c r="D415" s="60"/>
      <c r="E415" s="6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78"/>
      <c r="C416" s="60"/>
      <c r="D416" s="60"/>
      <c r="E416" s="6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78"/>
      <c r="C417" s="60"/>
      <c r="D417" s="60"/>
      <c r="E417" s="6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78"/>
      <c r="C418" s="60"/>
      <c r="D418" s="60"/>
      <c r="E418" s="6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78"/>
      <c r="C419" s="60"/>
      <c r="D419" s="60"/>
      <c r="E419" s="6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78"/>
      <c r="C420" s="60"/>
      <c r="D420" s="60"/>
      <c r="E420" s="6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78"/>
      <c r="C421" s="60"/>
      <c r="D421" s="60"/>
      <c r="E421" s="6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78"/>
      <c r="C422" s="60"/>
      <c r="D422" s="60"/>
      <c r="E422" s="6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78"/>
      <c r="C423" s="60"/>
      <c r="D423" s="60"/>
      <c r="E423" s="6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78"/>
      <c r="C424" s="60"/>
      <c r="D424" s="60"/>
      <c r="E424" s="6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78"/>
      <c r="C425" s="60"/>
      <c r="D425" s="60"/>
      <c r="E425" s="6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78"/>
      <c r="C426" s="60"/>
      <c r="D426" s="60"/>
      <c r="E426" s="6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78"/>
      <c r="C427" s="60"/>
      <c r="D427" s="60"/>
      <c r="E427" s="6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78"/>
      <c r="C428" s="60"/>
      <c r="D428" s="60"/>
      <c r="E428" s="6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78"/>
      <c r="C429" s="60"/>
      <c r="D429" s="60"/>
      <c r="E429" s="6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78"/>
      <c r="C430" s="60"/>
      <c r="D430" s="60"/>
      <c r="E430" s="6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78"/>
      <c r="C431" s="60"/>
      <c r="D431" s="60"/>
      <c r="E431" s="6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78"/>
      <c r="C432" s="60"/>
      <c r="D432" s="60"/>
      <c r="E432" s="6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78"/>
      <c r="C433" s="60"/>
      <c r="D433" s="60"/>
      <c r="E433" s="6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78"/>
      <c r="C434" s="60"/>
      <c r="D434" s="60"/>
      <c r="E434" s="6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78"/>
      <c r="C435" s="60"/>
      <c r="D435" s="60"/>
      <c r="E435" s="6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78"/>
      <c r="C436" s="60"/>
      <c r="D436" s="60"/>
      <c r="E436" s="6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78"/>
      <c r="C437" s="60"/>
      <c r="D437" s="60"/>
      <c r="E437" s="6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78"/>
      <c r="C438" s="60"/>
      <c r="D438" s="60"/>
      <c r="E438" s="6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78"/>
      <c r="C439" s="60"/>
      <c r="D439" s="60"/>
      <c r="E439" s="6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78"/>
      <c r="C440" s="60"/>
      <c r="D440" s="60"/>
      <c r="E440" s="6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78"/>
      <c r="C441" s="60"/>
      <c r="D441" s="60"/>
      <c r="E441" s="6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78"/>
      <c r="C442" s="60"/>
      <c r="D442" s="60"/>
      <c r="E442" s="6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78"/>
      <c r="C443" s="60"/>
      <c r="D443" s="60"/>
      <c r="E443" s="6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78"/>
      <c r="C444" s="60"/>
      <c r="D444" s="60"/>
      <c r="E444" s="6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78"/>
      <c r="C445" s="60"/>
      <c r="D445" s="60"/>
      <c r="E445" s="6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78"/>
      <c r="C446" s="60"/>
      <c r="D446" s="60"/>
      <c r="E446" s="6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78"/>
      <c r="C447" s="60"/>
      <c r="D447" s="60"/>
      <c r="E447" s="6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78"/>
      <c r="C448" s="60"/>
      <c r="D448" s="60"/>
      <c r="E448" s="6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78"/>
      <c r="C449" s="60"/>
      <c r="D449" s="60"/>
      <c r="E449" s="6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78"/>
      <c r="C450" s="60"/>
      <c r="D450" s="60"/>
      <c r="E450" s="6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78"/>
      <c r="C451" s="60"/>
      <c r="D451" s="60"/>
      <c r="E451" s="6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78"/>
      <c r="C452" s="60"/>
      <c r="D452" s="60"/>
      <c r="E452" s="6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78"/>
      <c r="C453" s="60"/>
      <c r="D453" s="60"/>
      <c r="E453" s="6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78"/>
      <c r="C454" s="60"/>
      <c r="D454" s="60"/>
      <c r="E454" s="6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78"/>
      <c r="C455" s="60"/>
      <c r="D455" s="60"/>
      <c r="E455" s="6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78"/>
      <c r="C456" s="60"/>
      <c r="D456" s="60"/>
      <c r="E456" s="6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78"/>
      <c r="C457" s="60"/>
      <c r="D457" s="60"/>
      <c r="E457" s="6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78"/>
      <c r="C458" s="60"/>
      <c r="D458" s="60"/>
      <c r="E458" s="6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78"/>
      <c r="C459" s="60"/>
      <c r="D459" s="60"/>
      <c r="E459" s="6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78"/>
      <c r="C460" s="60"/>
      <c r="D460" s="60"/>
      <c r="E460" s="6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78"/>
      <c r="C461" s="60"/>
      <c r="D461" s="60"/>
      <c r="E461" s="6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78"/>
      <c r="C462" s="60"/>
      <c r="D462" s="60"/>
      <c r="E462" s="6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78"/>
      <c r="C463" s="60"/>
      <c r="D463" s="60"/>
      <c r="E463" s="6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78"/>
      <c r="C464" s="60"/>
      <c r="D464" s="60"/>
      <c r="E464" s="6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78"/>
      <c r="C465" s="60"/>
      <c r="D465" s="60"/>
      <c r="E465" s="6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78"/>
      <c r="C466" s="60"/>
      <c r="D466" s="60"/>
      <c r="E466" s="6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78"/>
      <c r="C467" s="60"/>
      <c r="D467" s="60"/>
      <c r="E467" s="6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78"/>
      <c r="C468" s="60"/>
      <c r="D468" s="60"/>
      <c r="E468" s="6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78"/>
      <c r="C469" s="60"/>
      <c r="D469" s="60"/>
      <c r="E469" s="6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78"/>
      <c r="C470" s="60"/>
      <c r="D470" s="60"/>
      <c r="E470" s="6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78"/>
      <c r="C471" s="60"/>
      <c r="D471" s="60"/>
      <c r="E471" s="6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78"/>
      <c r="C472" s="60"/>
      <c r="D472" s="60"/>
      <c r="E472" s="6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78"/>
      <c r="C473" s="60"/>
      <c r="D473" s="60"/>
      <c r="E473" s="6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78"/>
      <c r="C474" s="60"/>
      <c r="D474" s="60"/>
      <c r="E474" s="6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78"/>
      <c r="C475" s="60"/>
      <c r="D475" s="60"/>
      <c r="E475" s="6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78"/>
      <c r="C476" s="60"/>
      <c r="D476" s="60"/>
      <c r="E476" s="6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78"/>
      <c r="C477" s="60"/>
      <c r="D477" s="60"/>
      <c r="E477" s="6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78"/>
      <c r="C478" s="60"/>
      <c r="D478" s="60"/>
      <c r="E478" s="6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78"/>
      <c r="C479" s="60"/>
      <c r="D479" s="60"/>
      <c r="E479" s="6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78"/>
      <c r="C480" s="60"/>
      <c r="D480" s="60"/>
      <c r="E480" s="6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78"/>
      <c r="C481" s="60"/>
      <c r="D481" s="60"/>
      <c r="E481" s="6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78"/>
      <c r="C482" s="60"/>
      <c r="D482" s="60"/>
      <c r="E482" s="6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78"/>
      <c r="C483" s="60"/>
      <c r="D483" s="60"/>
      <c r="E483" s="6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78"/>
      <c r="C484" s="60"/>
      <c r="D484" s="60"/>
      <c r="E484" s="6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78"/>
      <c r="C485" s="60"/>
      <c r="D485" s="60"/>
      <c r="E485" s="6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78"/>
      <c r="C486" s="60"/>
      <c r="D486" s="60"/>
      <c r="E486" s="6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78"/>
      <c r="C487" s="60"/>
      <c r="D487" s="60"/>
      <c r="E487" s="6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78"/>
      <c r="C488" s="60"/>
      <c r="D488" s="60"/>
      <c r="E488" s="6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78"/>
      <c r="C489" s="60"/>
      <c r="D489" s="60"/>
      <c r="E489" s="6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78"/>
      <c r="C490" s="60"/>
      <c r="D490" s="60"/>
      <c r="E490" s="6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78"/>
      <c r="C491" s="60"/>
      <c r="D491" s="60"/>
      <c r="E491" s="6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78"/>
      <c r="C492" s="60"/>
      <c r="D492" s="60"/>
      <c r="E492" s="6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78"/>
      <c r="C493" s="60"/>
      <c r="D493" s="60"/>
      <c r="E493" s="6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78"/>
      <c r="C494" s="60"/>
      <c r="D494" s="60"/>
      <c r="E494" s="6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78"/>
      <c r="C495" s="60"/>
      <c r="D495" s="60"/>
      <c r="E495" s="6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78"/>
      <c r="C496" s="60"/>
      <c r="D496" s="60"/>
      <c r="E496" s="6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78"/>
      <c r="C497" s="60"/>
      <c r="D497" s="60"/>
      <c r="E497" s="6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78"/>
      <c r="C498" s="60"/>
      <c r="D498" s="60"/>
      <c r="E498" s="6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78"/>
      <c r="C499" s="60"/>
      <c r="D499" s="60"/>
      <c r="E499" s="6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78"/>
      <c r="C500" s="60"/>
      <c r="D500" s="60"/>
      <c r="E500" s="6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78"/>
      <c r="C501" s="60"/>
      <c r="D501" s="60"/>
      <c r="E501" s="6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78"/>
      <c r="C502" s="60"/>
      <c r="D502" s="60"/>
      <c r="E502" s="6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78"/>
      <c r="C503" s="60"/>
      <c r="D503" s="60"/>
      <c r="E503" s="6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78"/>
      <c r="C504" s="60"/>
      <c r="D504" s="60"/>
      <c r="E504" s="6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78"/>
      <c r="C505" s="60"/>
      <c r="D505" s="60"/>
      <c r="E505" s="6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78"/>
      <c r="C506" s="60"/>
      <c r="D506" s="60"/>
      <c r="E506" s="6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78"/>
      <c r="C507" s="60"/>
      <c r="D507" s="60"/>
      <c r="E507" s="6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78"/>
      <c r="C508" s="60"/>
      <c r="D508" s="60"/>
      <c r="E508" s="6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78"/>
      <c r="C509" s="60"/>
      <c r="D509" s="60"/>
      <c r="E509" s="6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78"/>
      <c r="C510" s="60"/>
      <c r="D510" s="60"/>
      <c r="E510" s="6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78"/>
      <c r="C511" s="60"/>
      <c r="D511" s="60"/>
      <c r="E511" s="6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78"/>
      <c r="C512" s="60"/>
      <c r="D512" s="60"/>
      <c r="E512" s="6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78"/>
      <c r="C513" s="60"/>
      <c r="D513" s="60"/>
      <c r="E513" s="6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78"/>
      <c r="C514" s="60"/>
      <c r="D514" s="60"/>
      <c r="E514" s="6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78"/>
      <c r="C515" s="60"/>
      <c r="D515" s="60"/>
      <c r="E515" s="6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78"/>
      <c r="C516" s="60"/>
      <c r="D516" s="60"/>
      <c r="E516" s="6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78"/>
      <c r="C517" s="60"/>
      <c r="D517" s="60"/>
      <c r="E517" s="6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78"/>
      <c r="C518" s="60"/>
      <c r="D518" s="60"/>
      <c r="E518" s="6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78"/>
      <c r="C519" s="60"/>
      <c r="D519" s="60"/>
      <c r="E519" s="6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78"/>
      <c r="C520" s="60"/>
      <c r="D520" s="60"/>
      <c r="E520" s="6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78"/>
      <c r="C521" s="60"/>
      <c r="D521" s="60"/>
      <c r="E521" s="6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78"/>
      <c r="C522" s="60"/>
      <c r="D522" s="60"/>
      <c r="E522" s="6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78"/>
      <c r="C523" s="60"/>
      <c r="D523" s="60"/>
      <c r="E523" s="6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78"/>
      <c r="C524" s="60"/>
      <c r="D524" s="60"/>
      <c r="E524" s="6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78"/>
      <c r="C525" s="60"/>
      <c r="D525" s="60"/>
      <c r="E525" s="6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78"/>
      <c r="C526" s="60"/>
      <c r="D526" s="60"/>
      <c r="E526" s="6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78"/>
      <c r="C527" s="60"/>
      <c r="D527" s="60"/>
      <c r="E527" s="6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78"/>
      <c r="C528" s="60"/>
      <c r="D528" s="60"/>
      <c r="E528" s="6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78"/>
      <c r="C529" s="60"/>
      <c r="D529" s="60"/>
      <c r="E529" s="6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78"/>
      <c r="C530" s="60"/>
      <c r="D530" s="60"/>
      <c r="E530" s="6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78"/>
      <c r="C531" s="60"/>
      <c r="D531" s="60"/>
      <c r="E531" s="6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78"/>
      <c r="C532" s="60"/>
      <c r="D532" s="60"/>
      <c r="E532" s="6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78"/>
      <c r="C533" s="60"/>
      <c r="D533" s="60"/>
      <c r="E533" s="6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78"/>
      <c r="C534" s="60"/>
      <c r="D534" s="60"/>
      <c r="E534" s="6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78"/>
      <c r="C535" s="60"/>
      <c r="D535" s="60"/>
      <c r="E535" s="6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78"/>
      <c r="C536" s="60"/>
      <c r="D536" s="60"/>
      <c r="E536" s="6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78"/>
      <c r="C537" s="60"/>
      <c r="D537" s="60"/>
      <c r="E537" s="6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78"/>
      <c r="C538" s="60"/>
      <c r="D538" s="60"/>
      <c r="E538" s="6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78"/>
      <c r="C539" s="60"/>
      <c r="D539" s="60"/>
      <c r="E539" s="6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78"/>
      <c r="C540" s="60"/>
      <c r="D540" s="60"/>
      <c r="E540" s="6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78"/>
      <c r="C541" s="60"/>
      <c r="D541" s="60"/>
      <c r="E541" s="6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78"/>
      <c r="C542" s="60"/>
      <c r="D542" s="60"/>
      <c r="E542" s="6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78"/>
      <c r="C543" s="60"/>
      <c r="D543" s="60"/>
      <c r="E543" s="6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78"/>
      <c r="C544" s="60"/>
      <c r="D544" s="60"/>
      <c r="E544" s="6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78"/>
      <c r="C545" s="60"/>
      <c r="D545" s="60"/>
      <c r="E545" s="6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78"/>
      <c r="C546" s="60"/>
      <c r="D546" s="60"/>
      <c r="E546" s="6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78"/>
      <c r="C547" s="60"/>
      <c r="D547" s="60"/>
      <c r="E547" s="6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78"/>
      <c r="C548" s="60"/>
      <c r="D548" s="60"/>
      <c r="E548" s="6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78"/>
      <c r="C549" s="60"/>
      <c r="D549" s="60"/>
      <c r="E549" s="6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78"/>
      <c r="C550" s="60"/>
      <c r="D550" s="60"/>
      <c r="E550" s="6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78"/>
      <c r="C551" s="60"/>
      <c r="D551" s="60"/>
      <c r="E551" s="6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78"/>
      <c r="C552" s="60"/>
      <c r="D552" s="60"/>
      <c r="E552" s="6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78"/>
      <c r="C553" s="60"/>
      <c r="D553" s="60"/>
      <c r="E553" s="6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78"/>
      <c r="C554" s="60"/>
      <c r="D554" s="60"/>
      <c r="E554" s="6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78"/>
      <c r="C555" s="60"/>
      <c r="D555" s="60"/>
      <c r="E555" s="6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78"/>
      <c r="C556" s="60"/>
      <c r="D556" s="60"/>
      <c r="E556" s="6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78"/>
      <c r="C557" s="60"/>
      <c r="D557" s="60"/>
      <c r="E557" s="6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78"/>
      <c r="C558" s="60"/>
      <c r="D558" s="60"/>
      <c r="E558" s="6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78"/>
      <c r="C559" s="60"/>
      <c r="D559" s="60"/>
      <c r="E559" s="6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78"/>
      <c r="C560" s="60"/>
      <c r="D560" s="60"/>
      <c r="E560" s="6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78"/>
      <c r="C561" s="60"/>
      <c r="D561" s="60"/>
      <c r="E561" s="6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78"/>
      <c r="C562" s="60"/>
      <c r="D562" s="60"/>
      <c r="E562" s="6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78"/>
      <c r="C563" s="60"/>
      <c r="D563" s="60"/>
      <c r="E563" s="6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78"/>
      <c r="C564" s="60"/>
      <c r="D564" s="60"/>
      <c r="E564" s="6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78"/>
      <c r="C565" s="60"/>
      <c r="D565" s="60"/>
      <c r="E565" s="6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78"/>
      <c r="C566" s="60"/>
      <c r="D566" s="60"/>
      <c r="E566" s="6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78"/>
      <c r="C567" s="60"/>
      <c r="D567" s="60"/>
      <c r="E567" s="6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78"/>
      <c r="C568" s="60"/>
      <c r="D568" s="60"/>
      <c r="E568" s="6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78"/>
      <c r="C569" s="60"/>
      <c r="D569" s="60"/>
      <c r="E569" s="6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78"/>
      <c r="C570" s="60"/>
      <c r="D570" s="60"/>
      <c r="E570" s="6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78"/>
      <c r="C571" s="60"/>
      <c r="D571" s="60"/>
      <c r="E571" s="6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78"/>
      <c r="C572" s="60"/>
      <c r="D572" s="60"/>
      <c r="E572" s="6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78"/>
      <c r="C573" s="60"/>
      <c r="D573" s="60"/>
      <c r="E573" s="6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78"/>
      <c r="C574" s="60"/>
      <c r="D574" s="60"/>
      <c r="E574" s="6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78"/>
      <c r="C575" s="60"/>
      <c r="D575" s="60"/>
      <c r="E575" s="6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78"/>
      <c r="C576" s="60"/>
      <c r="D576" s="60"/>
      <c r="E576" s="6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78"/>
      <c r="C577" s="60"/>
      <c r="D577" s="60"/>
      <c r="E577" s="6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78"/>
      <c r="C578" s="60"/>
      <c r="D578" s="60"/>
      <c r="E578" s="6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78"/>
      <c r="C579" s="60"/>
      <c r="D579" s="60"/>
      <c r="E579" s="6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78"/>
      <c r="C580" s="60"/>
      <c r="D580" s="60"/>
      <c r="E580" s="6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78"/>
      <c r="C581" s="60"/>
      <c r="D581" s="60"/>
      <c r="E581" s="6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78"/>
      <c r="C582" s="60"/>
      <c r="D582" s="60"/>
      <c r="E582" s="6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78"/>
      <c r="C583" s="60"/>
      <c r="D583" s="60"/>
      <c r="E583" s="6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78"/>
      <c r="C584" s="60"/>
      <c r="D584" s="60"/>
      <c r="E584" s="6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78"/>
      <c r="C585" s="60"/>
      <c r="D585" s="60"/>
      <c r="E585" s="6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78"/>
      <c r="C586" s="60"/>
      <c r="D586" s="60"/>
      <c r="E586" s="6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78"/>
      <c r="C587" s="60"/>
      <c r="D587" s="60"/>
      <c r="E587" s="6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78"/>
      <c r="C588" s="60"/>
      <c r="D588" s="60"/>
      <c r="E588" s="6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78"/>
      <c r="C589" s="60"/>
      <c r="D589" s="60"/>
      <c r="E589" s="6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78"/>
      <c r="C590" s="60"/>
      <c r="D590" s="60"/>
      <c r="E590" s="6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78"/>
      <c r="C591" s="60"/>
      <c r="D591" s="60"/>
      <c r="E591" s="6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78"/>
      <c r="C592" s="60"/>
      <c r="D592" s="60"/>
      <c r="E592" s="6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78"/>
      <c r="C593" s="60"/>
      <c r="D593" s="60"/>
      <c r="E593" s="6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78"/>
      <c r="C594" s="60"/>
      <c r="D594" s="60"/>
      <c r="E594" s="6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78"/>
      <c r="C595" s="60"/>
      <c r="D595" s="60"/>
      <c r="E595" s="6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78"/>
      <c r="C596" s="60"/>
      <c r="D596" s="60"/>
      <c r="E596" s="6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78"/>
      <c r="C597" s="60"/>
      <c r="D597" s="60"/>
      <c r="E597" s="6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78"/>
      <c r="C598" s="60"/>
      <c r="D598" s="60"/>
      <c r="E598" s="6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78"/>
      <c r="C599" s="60"/>
      <c r="D599" s="60"/>
      <c r="E599" s="6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78"/>
      <c r="C600" s="60"/>
      <c r="D600" s="60"/>
      <c r="E600" s="6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78"/>
      <c r="C601" s="60"/>
      <c r="D601" s="60"/>
      <c r="E601" s="6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78"/>
      <c r="C602" s="60"/>
      <c r="D602" s="60"/>
      <c r="E602" s="6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78"/>
      <c r="C603" s="60"/>
      <c r="D603" s="60"/>
      <c r="E603" s="6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78"/>
      <c r="C604" s="60"/>
      <c r="D604" s="60"/>
      <c r="E604" s="6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78"/>
      <c r="C605" s="60"/>
      <c r="D605" s="60"/>
      <c r="E605" s="6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78"/>
      <c r="C606" s="60"/>
      <c r="D606" s="60"/>
      <c r="E606" s="6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78"/>
      <c r="C607" s="60"/>
      <c r="D607" s="60"/>
      <c r="E607" s="6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78"/>
      <c r="C608" s="60"/>
      <c r="D608" s="60"/>
      <c r="E608" s="6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78"/>
      <c r="C609" s="60"/>
      <c r="D609" s="60"/>
      <c r="E609" s="6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78"/>
      <c r="C610" s="60"/>
      <c r="D610" s="60"/>
      <c r="E610" s="6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78"/>
      <c r="C611" s="60"/>
      <c r="D611" s="60"/>
      <c r="E611" s="6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78"/>
      <c r="C612" s="60"/>
      <c r="D612" s="60"/>
      <c r="E612" s="6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78"/>
      <c r="C613" s="60"/>
      <c r="D613" s="60"/>
      <c r="E613" s="6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78"/>
      <c r="C614" s="60"/>
      <c r="D614" s="60"/>
      <c r="E614" s="6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78"/>
      <c r="C615" s="60"/>
      <c r="D615" s="60"/>
      <c r="E615" s="6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78"/>
      <c r="C616" s="60"/>
      <c r="D616" s="60"/>
      <c r="E616" s="6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78"/>
      <c r="C617" s="60"/>
      <c r="D617" s="60"/>
      <c r="E617" s="6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78"/>
      <c r="C618" s="60"/>
      <c r="D618" s="60"/>
      <c r="E618" s="6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78"/>
      <c r="C619" s="60"/>
      <c r="D619" s="60"/>
      <c r="E619" s="6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78"/>
      <c r="C620" s="60"/>
      <c r="D620" s="60"/>
      <c r="E620" s="6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78"/>
      <c r="C621" s="60"/>
      <c r="D621" s="60"/>
      <c r="E621" s="6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78"/>
      <c r="C622" s="60"/>
      <c r="D622" s="60"/>
      <c r="E622" s="6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78"/>
      <c r="C623" s="60"/>
      <c r="D623" s="60"/>
      <c r="E623" s="6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78"/>
      <c r="C624" s="60"/>
      <c r="D624" s="60"/>
      <c r="E624" s="6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78"/>
      <c r="C625" s="60"/>
      <c r="D625" s="60"/>
      <c r="E625" s="6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78"/>
      <c r="C626" s="60"/>
      <c r="D626" s="60"/>
      <c r="E626" s="6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78"/>
      <c r="C627" s="60"/>
      <c r="D627" s="60"/>
      <c r="E627" s="6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78"/>
      <c r="C628" s="60"/>
      <c r="D628" s="60"/>
      <c r="E628" s="6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78"/>
      <c r="C629" s="60"/>
      <c r="D629" s="60"/>
      <c r="E629" s="6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78"/>
      <c r="C630" s="60"/>
      <c r="D630" s="60"/>
      <c r="E630" s="6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78"/>
      <c r="C631" s="60"/>
      <c r="D631" s="60"/>
      <c r="E631" s="6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78"/>
      <c r="C632" s="60"/>
      <c r="D632" s="60"/>
      <c r="E632" s="6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78"/>
      <c r="C633" s="60"/>
      <c r="D633" s="60"/>
      <c r="E633" s="6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78"/>
      <c r="C634" s="60"/>
      <c r="D634" s="60"/>
      <c r="E634" s="6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78"/>
      <c r="C635" s="60"/>
      <c r="D635" s="60"/>
      <c r="E635" s="6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78"/>
      <c r="C636" s="60"/>
      <c r="D636" s="60"/>
      <c r="E636" s="6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78"/>
      <c r="C637" s="60"/>
      <c r="D637" s="60"/>
      <c r="E637" s="6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78"/>
      <c r="C638" s="60"/>
      <c r="D638" s="60"/>
      <c r="E638" s="6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78"/>
      <c r="C639" s="60"/>
      <c r="D639" s="60"/>
      <c r="E639" s="6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78"/>
      <c r="C640" s="60"/>
      <c r="D640" s="60"/>
      <c r="E640" s="6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78"/>
      <c r="C641" s="60"/>
      <c r="D641" s="60"/>
      <c r="E641" s="6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78"/>
      <c r="C642" s="60"/>
      <c r="D642" s="60"/>
      <c r="E642" s="6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78"/>
      <c r="C643" s="60"/>
      <c r="D643" s="60"/>
      <c r="E643" s="6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78"/>
      <c r="C644" s="60"/>
      <c r="D644" s="60"/>
      <c r="E644" s="6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78"/>
      <c r="C645" s="60"/>
      <c r="D645" s="60"/>
      <c r="E645" s="6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78"/>
      <c r="C646" s="60"/>
      <c r="D646" s="60"/>
      <c r="E646" s="6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78"/>
      <c r="C647" s="60"/>
      <c r="D647" s="60"/>
      <c r="E647" s="6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78"/>
      <c r="C648" s="60"/>
      <c r="D648" s="60"/>
      <c r="E648" s="6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78"/>
      <c r="C649" s="60"/>
      <c r="D649" s="60"/>
      <c r="E649" s="6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78"/>
      <c r="C650" s="60"/>
      <c r="D650" s="60"/>
      <c r="E650" s="6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78"/>
      <c r="C651" s="60"/>
      <c r="D651" s="60"/>
      <c r="E651" s="6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78"/>
      <c r="C652" s="60"/>
      <c r="D652" s="60"/>
      <c r="E652" s="6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78"/>
      <c r="C653" s="60"/>
      <c r="D653" s="60"/>
      <c r="E653" s="6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78"/>
      <c r="C654" s="60"/>
      <c r="D654" s="60"/>
      <c r="E654" s="6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78"/>
      <c r="C655" s="60"/>
      <c r="D655" s="60"/>
      <c r="E655" s="6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78"/>
      <c r="C656" s="60"/>
      <c r="D656" s="60"/>
      <c r="E656" s="6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78"/>
      <c r="C657" s="60"/>
      <c r="D657" s="60"/>
      <c r="E657" s="6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78"/>
      <c r="C658" s="60"/>
      <c r="D658" s="60"/>
      <c r="E658" s="6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78"/>
      <c r="C659" s="60"/>
      <c r="D659" s="60"/>
      <c r="E659" s="6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78"/>
      <c r="C660" s="60"/>
      <c r="D660" s="60"/>
      <c r="E660" s="6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78"/>
      <c r="C661" s="60"/>
      <c r="D661" s="60"/>
      <c r="E661" s="6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78"/>
      <c r="C662" s="60"/>
      <c r="D662" s="60"/>
      <c r="E662" s="6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78"/>
      <c r="C663" s="60"/>
      <c r="D663" s="60"/>
      <c r="E663" s="6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78"/>
      <c r="C664" s="60"/>
      <c r="D664" s="60"/>
      <c r="E664" s="6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78"/>
      <c r="C665" s="60"/>
      <c r="D665" s="60"/>
      <c r="E665" s="6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78"/>
      <c r="C666" s="60"/>
      <c r="D666" s="60"/>
      <c r="E666" s="6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78"/>
      <c r="C667" s="60"/>
      <c r="D667" s="60"/>
      <c r="E667" s="6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78"/>
      <c r="C668" s="60"/>
      <c r="D668" s="60"/>
      <c r="E668" s="6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78"/>
      <c r="C669" s="60"/>
      <c r="D669" s="60"/>
      <c r="E669" s="6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78"/>
      <c r="C670" s="60"/>
      <c r="D670" s="60"/>
      <c r="E670" s="6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78"/>
      <c r="C671" s="60"/>
      <c r="D671" s="60"/>
      <c r="E671" s="6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78"/>
      <c r="C672" s="60"/>
      <c r="D672" s="60"/>
      <c r="E672" s="6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78"/>
      <c r="C673" s="60"/>
      <c r="D673" s="60"/>
      <c r="E673" s="6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78"/>
      <c r="C674" s="60"/>
      <c r="D674" s="60"/>
      <c r="E674" s="6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78"/>
      <c r="C675" s="60"/>
      <c r="D675" s="60"/>
      <c r="E675" s="6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78"/>
      <c r="C676" s="60"/>
      <c r="D676" s="60"/>
      <c r="E676" s="6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78"/>
      <c r="C677" s="60"/>
      <c r="D677" s="60"/>
      <c r="E677" s="6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78"/>
      <c r="C678" s="60"/>
      <c r="D678" s="60"/>
      <c r="E678" s="6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78"/>
      <c r="C679" s="60"/>
      <c r="D679" s="60"/>
      <c r="E679" s="6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78"/>
      <c r="C680" s="60"/>
      <c r="D680" s="60"/>
      <c r="E680" s="6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78"/>
      <c r="C681" s="60"/>
      <c r="D681" s="60"/>
      <c r="E681" s="6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78"/>
      <c r="C682" s="60"/>
      <c r="D682" s="60"/>
      <c r="E682" s="6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78"/>
      <c r="C683" s="60"/>
      <c r="D683" s="60"/>
      <c r="E683" s="6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78"/>
      <c r="C684" s="60"/>
      <c r="D684" s="60"/>
      <c r="E684" s="6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78"/>
      <c r="C685" s="60"/>
      <c r="D685" s="60"/>
      <c r="E685" s="6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78"/>
      <c r="C686" s="60"/>
      <c r="D686" s="60"/>
      <c r="E686" s="6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78"/>
      <c r="C687" s="60"/>
      <c r="D687" s="60"/>
      <c r="E687" s="6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78"/>
      <c r="C688" s="60"/>
      <c r="D688" s="60"/>
      <c r="E688" s="6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78"/>
      <c r="C689" s="60"/>
      <c r="D689" s="60"/>
      <c r="E689" s="6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78"/>
      <c r="C690" s="60"/>
      <c r="D690" s="60"/>
      <c r="E690" s="6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78"/>
      <c r="C691" s="60"/>
      <c r="D691" s="60"/>
      <c r="E691" s="6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78"/>
      <c r="C692" s="60"/>
      <c r="D692" s="60"/>
      <c r="E692" s="6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78"/>
      <c r="C693" s="60"/>
      <c r="D693" s="60"/>
      <c r="E693" s="6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78"/>
      <c r="C694" s="60"/>
      <c r="D694" s="60"/>
      <c r="E694" s="6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78"/>
      <c r="C695" s="60"/>
      <c r="D695" s="60"/>
      <c r="E695" s="6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78"/>
      <c r="C696" s="60"/>
      <c r="D696" s="60"/>
      <c r="E696" s="6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78"/>
      <c r="C697" s="60"/>
      <c r="D697" s="60"/>
      <c r="E697" s="6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78"/>
      <c r="C698" s="60"/>
      <c r="D698" s="60"/>
      <c r="E698" s="6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78"/>
      <c r="C699" s="60"/>
      <c r="D699" s="60"/>
      <c r="E699" s="6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78"/>
      <c r="C700" s="60"/>
      <c r="D700" s="60"/>
      <c r="E700" s="6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78"/>
      <c r="C701" s="60"/>
      <c r="D701" s="60"/>
      <c r="E701" s="6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78"/>
      <c r="C702" s="60"/>
      <c r="D702" s="60"/>
      <c r="E702" s="6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78"/>
      <c r="C703" s="60"/>
      <c r="D703" s="60"/>
      <c r="E703" s="6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78"/>
      <c r="C704" s="60"/>
      <c r="D704" s="60"/>
      <c r="E704" s="6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78"/>
      <c r="C705" s="60"/>
      <c r="D705" s="60"/>
      <c r="E705" s="6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78"/>
      <c r="C706" s="60"/>
      <c r="D706" s="60"/>
      <c r="E706" s="6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78"/>
      <c r="C707" s="60"/>
      <c r="D707" s="60"/>
      <c r="E707" s="6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78"/>
      <c r="C708" s="60"/>
      <c r="D708" s="60"/>
      <c r="E708" s="6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78"/>
      <c r="C709" s="60"/>
      <c r="D709" s="60"/>
      <c r="E709" s="6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78"/>
      <c r="C710" s="60"/>
      <c r="D710" s="60"/>
      <c r="E710" s="6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78"/>
      <c r="C711" s="60"/>
      <c r="D711" s="60"/>
      <c r="E711" s="6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78"/>
      <c r="C712" s="60"/>
      <c r="D712" s="60"/>
      <c r="E712" s="6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78"/>
      <c r="C713" s="60"/>
      <c r="D713" s="60"/>
      <c r="E713" s="6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78"/>
      <c r="C714" s="60"/>
      <c r="D714" s="60"/>
      <c r="E714" s="6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78"/>
      <c r="C715" s="60"/>
      <c r="D715" s="60"/>
      <c r="E715" s="6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78"/>
      <c r="C716" s="60"/>
      <c r="D716" s="60"/>
      <c r="E716" s="6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78"/>
      <c r="C717" s="60"/>
      <c r="D717" s="60"/>
      <c r="E717" s="6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78"/>
      <c r="C718" s="60"/>
      <c r="D718" s="60"/>
      <c r="E718" s="6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78"/>
      <c r="C719" s="60"/>
      <c r="D719" s="60"/>
      <c r="E719" s="6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78"/>
      <c r="C720" s="60"/>
      <c r="D720" s="60"/>
      <c r="E720" s="6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78"/>
      <c r="C721" s="60"/>
      <c r="D721" s="60"/>
      <c r="E721" s="6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78"/>
      <c r="C722" s="60"/>
      <c r="D722" s="60"/>
      <c r="E722" s="6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78"/>
      <c r="C723" s="60"/>
      <c r="D723" s="60"/>
      <c r="E723" s="6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78"/>
      <c r="C724" s="60"/>
      <c r="D724" s="60"/>
      <c r="E724" s="6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78"/>
      <c r="C725" s="60"/>
      <c r="D725" s="60"/>
      <c r="E725" s="6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78"/>
      <c r="C726" s="60"/>
      <c r="D726" s="60"/>
      <c r="E726" s="6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78"/>
      <c r="C727" s="60"/>
      <c r="D727" s="60"/>
      <c r="E727" s="6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78"/>
      <c r="C728" s="60"/>
      <c r="D728" s="60"/>
      <c r="E728" s="6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78"/>
      <c r="C729" s="60"/>
      <c r="D729" s="60"/>
      <c r="E729" s="6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78"/>
      <c r="C730" s="60"/>
      <c r="D730" s="60"/>
      <c r="E730" s="6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78"/>
      <c r="C731" s="60"/>
      <c r="D731" s="60"/>
      <c r="E731" s="6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78"/>
      <c r="C732" s="60"/>
      <c r="D732" s="60"/>
      <c r="E732" s="6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78"/>
      <c r="C733" s="60"/>
      <c r="D733" s="60"/>
      <c r="E733" s="6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78"/>
      <c r="C734" s="60"/>
      <c r="D734" s="60"/>
      <c r="E734" s="6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78"/>
      <c r="C735" s="60"/>
      <c r="D735" s="60"/>
      <c r="E735" s="6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78"/>
      <c r="C736" s="60"/>
      <c r="D736" s="60"/>
      <c r="E736" s="6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78"/>
      <c r="C737" s="60"/>
      <c r="D737" s="60"/>
      <c r="E737" s="6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78"/>
      <c r="C738" s="60"/>
      <c r="D738" s="60"/>
      <c r="E738" s="6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78"/>
      <c r="C739" s="60"/>
      <c r="D739" s="60"/>
      <c r="E739" s="6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78"/>
      <c r="C740" s="60"/>
      <c r="D740" s="60"/>
      <c r="E740" s="6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78"/>
      <c r="C741" s="60"/>
      <c r="D741" s="60"/>
      <c r="E741" s="6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78"/>
      <c r="C742" s="60"/>
      <c r="D742" s="60"/>
      <c r="E742" s="6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78"/>
      <c r="C743" s="60"/>
      <c r="D743" s="60"/>
      <c r="E743" s="6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78"/>
      <c r="C744" s="60"/>
      <c r="D744" s="60"/>
      <c r="E744" s="6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78"/>
      <c r="C745" s="60"/>
      <c r="D745" s="60"/>
      <c r="E745" s="6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78"/>
      <c r="C746" s="60"/>
      <c r="D746" s="60"/>
      <c r="E746" s="6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78"/>
      <c r="C747" s="60"/>
      <c r="D747" s="60"/>
      <c r="E747" s="6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78"/>
      <c r="C748" s="60"/>
      <c r="D748" s="60"/>
      <c r="E748" s="6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78"/>
      <c r="C749" s="60"/>
      <c r="D749" s="60"/>
      <c r="E749" s="6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78"/>
      <c r="C750" s="60"/>
      <c r="D750" s="60"/>
      <c r="E750" s="6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78"/>
      <c r="C751" s="60"/>
      <c r="D751" s="60"/>
      <c r="E751" s="6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78"/>
      <c r="C752" s="60"/>
      <c r="D752" s="60"/>
      <c r="E752" s="6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78"/>
      <c r="C753" s="60"/>
      <c r="D753" s="60"/>
      <c r="E753" s="6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78"/>
      <c r="C754" s="60"/>
      <c r="D754" s="60"/>
      <c r="E754" s="6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78"/>
      <c r="C755" s="60"/>
      <c r="D755" s="60"/>
      <c r="E755" s="6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78"/>
      <c r="C756" s="60"/>
      <c r="D756" s="60"/>
      <c r="E756" s="6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78"/>
      <c r="C757" s="60"/>
      <c r="D757" s="60"/>
      <c r="E757" s="6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78"/>
      <c r="C758" s="60"/>
      <c r="D758" s="60"/>
      <c r="E758" s="6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78"/>
      <c r="C759" s="60"/>
      <c r="D759" s="60"/>
      <c r="E759" s="6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78"/>
      <c r="C760" s="60"/>
      <c r="D760" s="60"/>
      <c r="E760" s="6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78"/>
      <c r="C761" s="60"/>
      <c r="D761" s="60"/>
      <c r="E761" s="6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78"/>
      <c r="C762" s="60"/>
      <c r="D762" s="60"/>
      <c r="E762" s="6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78"/>
      <c r="C763" s="60"/>
      <c r="D763" s="60"/>
      <c r="E763" s="6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78"/>
      <c r="C764" s="60"/>
      <c r="D764" s="60"/>
      <c r="E764" s="6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78"/>
      <c r="C765" s="60"/>
      <c r="D765" s="60"/>
      <c r="E765" s="6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78"/>
      <c r="C766" s="60"/>
      <c r="D766" s="60"/>
      <c r="E766" s="6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78"/>
      <c r="C767" s="60"/>
      <c r="D767" s="60"/>
      <c r="E767" s="6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78"/>
      <c r="C768" s="60"/>
      <c r="D768" s="60"/>
      <c r="E768" s="6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78"/>
      <c r="C769" s="60"/>
      <c r="D769" s="60"/>
      <c r="E769" s="6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78"/>
      <c r="C770" s="60"/>
      <c r="D770" s="60"/>
      <c r="E770" s="6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78"/>
      <c r="C771" s="60"/>
      <c r="D771" s="60"/>
      <c r="E771" s="6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78"/>
      <c r="C772" s="60"/>
      <c r="D772" s="60"/>
      <c r="E772" s="6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78"/>
      <c r="C773" s="60"/>
      <c r="D773" s="60"/>
      <c r="E773" s="6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78"/>
      <c r="C774" s="60"/>
      <c r="D774" s="60"/>
      <c r="E774" s="6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78"/>
      <c r="C775" s="60"/>
      <c r="D775" s="60"/>
      <c r="E775" s="6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78"/>
      <c r="C776" s="60"/>
      <c r="D776" s="60"/>
      <c r="E776" s="6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78"/>
      <c r="C777" s="60"/>
      <c r="D777" s="60"/>
      <c r="E777" s="6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78"/>
      <c r="C778" s="60"/>
      <c r="D778" s="60"/>
      <c r="E778" s="6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78"/>
      <c r="C779" s="60"/>
      <c r="D779" s="60"/>
      <c r="E779" s="6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78"/>
      <c r="C780" s="60"/>
      <c r="D780" s="60"/>
      <c r="E780" s="6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78"/>
      <c r="C781" s="60"/>
      <c r="D781" s="60"/>
      <c r="E781" s="6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78"/>
      <c r="C782" s="60"/>
      <c r="D782" s="60"/>
      <c r="E782" s="6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78"/>
      <c r="C783" s="60"/>
      <c r="D783" s="60"/>
      <c r="E783" s="6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78"/>
      <c r="C784" s="60"/>
      <c r="D784" s="60"/>
      <c r="E784" s="6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78"/>
      <c r="C785" s="60"/>
      <c r="D785" s="60"/>
      <c r="E785" s="6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78"/>
      <c r="C786" s="60"/>
      <c r="D786" s="60"/>
      <c r="E786" s="6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78"/>
      <c r="C787" s="60"/>
      <c r="D787" s="60"/>
      <c r="E787" s="6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78"/>
      <c r="C788" s="60"/>
      <c r="D788" s="60"/>
      <c r="E788" s="6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78"/>
      <c r="C789" s="60"/>
      <c r="D789" s="60"/>
      <c r="E789" s="6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78"/>
      <c r="C790" s="60"/>
      <c r="D790" s="60"/>
      <c r="E790" s="6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78"/>
      <c r="C791" s="60"/>
      <c r="D791" s="60"/>
      <c r="E791" s="6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78"/>
      <c r="C792" s="60"/>
      <c r="D792" s="60"/>
      <c r="E792" s="6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78"/>
      <c r="C793" s="60"/>
      <c r="D793" s="60"/>
      <c r="E793" s="6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78"/>
      <c r="C794" s="60"/>
      <c r="D794" s="60"/>
      <c r="E794" s="6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78"/>
      <c r="C795" s="60"/>
      <c r="D795" s="60"/>
      <c r="E795" s="6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78"/>
      <c r="C796" s="60"/>
      <c r="D796" s="60"/>
      <c r="E796" s="6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78"/>
      <c r="C797" s="60"/>
      <c r="D797" s="60"/>
      <c r="E797" s="6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78"/>
      <c r="C798" s="60"/>
      <c r="D798" s="60"/>
      <c r="E798" s="6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78"/>
      <c r="C799" s="60"/>
      <c r="D799" s="60"/>
      <c r="E799" s="6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78"/>
      <c r="C800" s="60"/>
      <c r="D800" s="60"/>
      <c r="E800" s="6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78"/>
      <c r="C801" s="60"/>
      <c r="D801" s="60"/>
      <c r="E801" s="6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78"/>
      <c r="C802" s="60"/>
      <c r="D802" s="60"/>
      <c r="E802" s="6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78"/>
      <c r="C803" s="60"/>
      <c r="D803" s="60"/>
      <c r="E803" s="6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78"/>
      <c r="C804" s="60"/>
      <c r="D804" s="60"/>
      <c r="E804" s="6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78"/>
      <c r="C805" s="60"/>
      <c r="D805" s="60"/>
      <c r="E805" s="6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78"/>
      <c r="C806" s="60"/>
      <c r="D806" s="60"/>
      <c r="E806" s="6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78"/>
      <c r="C807" s="60"/>
      <c r="D807" s="60"/>
      <c r="E807" s="6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78"/>
      <c r="C808" s="60"/>
      <c r="D808" s="60"/>
      <c r="E808" s="6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78"/>
      <c r="C809" s="60"/>
      <c r="D809" s="60"/>
      <c r="E809" s="6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78"/>
      <c r="C810" s="60"/>
      <c r="D810" s="60"/>
      <c r="E810" s="6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78"/>
      <c r="C811" s="60"/>
      <c r="D811" s="60"/>
      <c r="E811" s="6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78"/>
      <c r="C812" s="60"/>
      <c r="D812" s="60"/>
      <c r="E812" s="6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78"/>
      <c r="C813" s="60"/>
      <c r="D813" s="60"/>
      <c r="E813" s="6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78"/>
      <c r="C814" s="60"/>
      <c r="D814" s="60"/>
      <c r="E814" s="6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78"/>
      <c r="C815" s="60"/>
      <c r="D815" s="60"/>
      <c r="E815" s="6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78"/>
      <c r="C816" s="60"/>
      <c r="D816" s="60"/>
      <c r="E816" s="6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78"/>
      <c r="C817" s="60"/>
      <c r="D817" s="60"/>
      <c r="E817" s="6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78"/>
      <c r="C818" s="60"/>
      <c r="D818" s="60"/>
      <c r="E818" s="6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78"/>
      <c r="C819" s="60"/>
      <c r="D819" s="60"/>
      <c r="E819" s="6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78"/>
      <c r="C820" s="60"/>
      <c r="D820" s="60"/>
      <c r="E820" s="6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78"/>
      <c r="C821" s="60"/>
      <c r="D821" s="60"/>
      <c r="E821" s="6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78"/>
      <c r="C822" s="60"/>
      <c r="D822" s="60"/>
      <c r="E822" s="6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78"/>
      <c r="C823" s="60"/>
      <c r="D823" s="60"/>
      <c r="E823" s="6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78"/>
      <c r="C824" s="60"/>
      <c r="D824" s="60"/>
      <c r="E824" s="6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78"/>
      <c r="C825" s="60"/>
      <c r="D825" s="60"/>
      <c r="E825" s="6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78"/>
      <c r="C826" s="60"/>
      <c r="D826" s="60"/>
      <c r="E826" s="6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78"/>
      <c r="C827" s="60"/>
      <c r="D827" s="60"/>
      <c r="E827" s="6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78"/>
      <c r="C828" s="60"/>
      <c r="D828" s="60"/>
      <c r="E828" s="6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78"/>
      <c r="C829" s="60"/>
      <c r="D829" s="60"/>
      <c r="E829" s="6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78"/>
      <c r="C830" s="60"/>
      <c r="D830" s="60"/>
      <c r="E830" s="6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78"/>
      <c r="C831" s="60"/>
      <c r="D831" s="60"/>
      <c r="E831" s="6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78"/>
      <c r="C832" s="60"/>
      <c r="D832" s="60"/>
      <c r="E832" s="6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78"/>
      <c r="C833" s="60"/>
      <c r="D833" s="60"/>
      <c r="E833" s="6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78"/>
      <c r="C834" s="60"/>
      <c r="D834" s="60"/>
      <c r="E834" s="6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78"/>
      <c r="C835" s="60"/>
      <c r="D835" s="60"/>
      <c r="E835" s="6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78"/>
      <c r="C836" s="60"/>
      <c r="D836" s="60"/>
      <c r="E836" s="6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78"/>
      <c r="C837" s="60"/>
      <c r="D837" s="60"/>
      <c r="E837" s="6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78"/>
      <c r="C838" s="60"/>
      <c r="D838" s="60"/>
      <c r="E838" s="6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78"/>
      <c r="C839" s="60"/>
      <c r="D839" s="60"/>
      <c r="E839" s="6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78"/>
      <c r="C840" s="60"/>
      <c r="D840" s="60"/>
      <c r="E840" s="6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78"/>
      <c r="C841" s="60"/>
      <c r="D841" s="60"/>
      <c r="E841" s="6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78"/>
      <c r="C842" s="60"/>
      <c r="D842" s="60"/>
      <c r="E842" s="6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78"/>
      <c r="C843" s="60"/>
      <c r="D843" s="60"/>
      <c r="E843" s="6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78"/>
      <c r="C844" s="60"/>
      <c r="D844" s="60"/>
      <c r="E844" s="6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78"/>
      <c r="C845" s="60"/>
      <c r="D845" s="60"/>
      <c r="E845" s="6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78"/>
      <c r="C846" s="60"/>
      <c r="D846" s="60"/>
      <c r="E846" s="6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78"/>
      <c r="C847" s="60"/>
      <c r="D847" s="60"/>
      <c r="E847" s="6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78"/>
      <c r="C848" s="60"/>
      <c r="D848" s="60"/>
      <c r="E848" s="6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78"/>
      <c r="C849" s="60"/>
      <c r="D849" s="60"/>
      <c r="E849" s="6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78"/>
      <c r="C850" s="60"/>
      <c r="D850" s="60"/>
      <c r="E850" s="6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78"/>
      <c r="C851" s="60"/>
      <c r="D851" s="60"/>
      <c r="E851" s="6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78"/>
      <c r="C852" s="60"/>
      <c r="D852" s="60"/>
      <c r="E852" s="6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78"/>
      <c r="C853" s="60"/>
      <c r="D853" s="60"/>
      <c r="E853" s="6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78"/>
      <c r="C854" s="60"/>
      <c r="D854" s="60"/>
      <c r="E854" s="6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78"/>
      <c r="C855" s="60"/>
      <c r="D855" s="60"/>
      <c r="E855" s="6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78"/>
      <c r="C856" s="60"/>
      <c r="D856" s="60"/>
      <c r="E856" s="6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78"/>
      <c r="C857" s="60"/>
      <c r="D857" s="60"/>
      <c r="E857" s="6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78"/>
      <c r="C858" s="60"/>
      <c r="D858" s="60"/>
      <c r="E858" s="6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78"/>
      <c r="C859" s="60"/>
      <c r="D859" s="60"/>
      <c r="E859" s="6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78"/>
      <c r="C860" s="60"/>
      <c r="D860" s="60"/>
      <c r="E860" s="6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78"/>
      <c r="C861" s="60"/>
      <c r="D861" s="60"/>
      <c r="E861" s="6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78"/>
      <c r="C862" s="60"/>
      <c r="D862" s="60"/>
      <c r="E862" s="6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78"/>
      <c r="C863" s="60"/>
      <c r="D863" s="60"/>
      <c r="E863" s="6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78"/>
      <c r="C864" s="60"/>
      <c r="D864" s="60"/>
      <c r="E864" s="6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78"/>
      <c r="C865" s="60"/>
      <c r="D865" s="60"/>
      <c r="E865" s="6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78"/>
      <c r="C866" s="60"/>
      <c r="D866" s="60"/>
      <c r="E866" s="6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78"/>
      <c r="C867" s="60"/>
      <c r="D867" s="60"/>
      <c r="E867" s="6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78"/>
      <c r="C868" s="60"/>
      <c r="D868" s="60"/>
      <c r="E868" s="6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78"/>
      <c r="C869" s="60"/>
      <c r="D869" s="60"/>
      <c r="E869" s="6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78"/>
      <c r="C870" s="60"/>
      <c r="D870" s="60"/>
      <c r="E870" s="6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78"/>
      <c r="C871" s="60"/>
      <c r="D871" s="60"/>
      <c r="E871" s="6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78"/>
      <c r="C872" s="60"/>
      <c r="D872" s="60"/>
      <c r="E872" s="6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78"/>
      <c r="C873" s="60"/>
      <c r="D873" s="60"/>
      <c r="E873" s="6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78"/>
      <c r="C874" s="60"/>
      <c r="D874" s="60"/>
      <c r="E874" s="6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78"/>
      <c r="C875" s="60"/>
      <c r="D875" s="60"/>
      <c r="E875" s="6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78"/>
      <c r="C876" s="60"/>
      <c r="D876" s="60"/>
      <c r="E876" s="6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78"/>
      <c r="C877" s="60"/>
      <c r="D877" s="60"/>
      <c r="E877" s="6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78"/>
      <c r="C878" s="60"/>
      <c r="D878" s="60"/>
      <c r="E878" s="6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78"/>
      <c r="C879" s="60"/>
      <c r="D879" s="60"/>
      <c r="E879" s="6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78"/>
      <c r="C880" s="60"/>
      <c r="D880" s="60"/>
      <c r="E880" s="6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78"/>
      <c r="C881" s="60"/>
      <c r="D881" s="60"/>
      <c r="E881" s="6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78"/>
      <c r="C882" s="60"/>
      <c r="D882" s="60"/>
      <c r="E882" s="6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78"/>
      <c r="C883" s="60"/>
      <c r="D883" s="60"/>
      <c r="E883" s="6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78"/>
      <c r="C884" s="60"/>
      <c r="D884" s="60"/>
      <c r="E884" s="6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78"/>
      <c r="C885" s="60"/>
      <c r="D885" s="60"/>
      <c r="E885" s="6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78"/>
      <c r="C886" s="60"/>
      <c r="D886" s="60"/>
      <c r="E886" s="6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78"/>
      <c r="C887" s="60"/>
      <c r="D887" s="60"/>
      <c r="E887" s="6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78"/>
      <c r="C888" s="60"/>
      <c r="D888" s="60"/>
      <c r="E888" s="6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78"/>
      <c r="C889" s="60"/>
      <c r="D889" s="60"/>
      <c r="E889" s="6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78"/>
      <c r="C890" s="60"/>
      <c r="D890" s="60"/>
      <c r="E890" s="6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78"/>
      <c r="C891" s="60"/>
      <c r="D891" s="60"/>
      <c r="E891" s="6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78"/>
      <c r="C892" s="60"/>
      <c r="D892" s="60"/>
      <c r="E892" s="6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78"/>
      <c r="C893" s="60"/>
      <c r="D893" s="60"/>
      <c r="E893" s="6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78"/>
      <c r="C894" s="60"/>
      <c r="D894" s="60"/>
      <c r="E894" s="6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78"/>
      <c r="C895" s="60"/>
      <c r="D895" s="60"/>
      <c r="E895" s="6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78"/>
      <c r="C896" s="60"/>
      <c r="D896" s="60"/>
      <c r="E896" s="6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78"/>
      <c r="C897" s="60"/>
      <c r="D897" s="60"/>
      <c r="E897" s="6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78"/>
      <c r="C898" s="60"/>
      <c r="D898" s="60"/>
      <c r="E898" s="6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78"/>
      <c r="C899" s="60"/>
      <c r="D899" s="60"/>
      <c r="E899" s="6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78"/>
      <c r="C900" s="60"/>
      <c r="D900" s="60"/>
      <c r="E900" s="6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78"/>
      <c r="C901" s="60"/>
      <c r="D901" s="60"/>
      <c r="E901" s="6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78"/>
      <c r="C902" s="60"/>
      <c r="D902" s="60"/>
      <c r="E902" s="6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78"/>
      <c r="C903" s="60"/>
      <c r="D903" s="60"/>
      <c r="E903" s="6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78"/>
      <c r="C904" s="60"/>
      <c r="D904" s="60"/>
      <c r="E904" s="6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78"/>
      <c r="C905" s="60"/>
      <c r="D905" s="60"/>
      <c r="E905" s="6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78"/>
      <c r="C906" s="60"/>
      <c r="D906" s="60"/>
      <c r="E906" s="6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78"/>
      <c r="C907" s="60"/>
      <c r="D907" s="60"/>
      <c r="E907" s="6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78"/>
      <c r="C908" s="60"/>
      <c r="D908" s="60"/>
      <c r="E908" s="6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78"/>
      <c r="C909" s="60"/>
      <c r="D909" s="60"/>
      <c r="E909" s="6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78"/>
      <c r="C910" s="60"/>
      <c r="D910" s="60"/>
      <c r="E910" s="6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78"/>
      <c r="C911" s="60"/>
      <c r="D911" s="60"/>
      <c r="E911" s="6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78"/>
      <c r="C912" s="60"/>
      <c r="D912" s="60"/>
      <c r="E912" s="6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78"/>
      <c r="C913" s="60"/>
      <c r="D913" s="60"/>
      <c r="E913" s="6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78"/>
      <c r="C914" s="60"/>
      <c r="D914" s="60"/>
      <c r="E914" s="6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78"/>
      <c r="C915" s="60"/>
      <c r="D915" s="60"/>
      <c r="E915" s="6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78"/>
      <c r="C916" s="60"/>
      <c r="D916" s="60"/>
      <c r="E916" s="6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78"/>
      <c r="C917" s="60"/>
      <c r="D917" s="60"/>
      <c r="E917" s="6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78"/>
      <c r="C918" s="60"/>
      <c r="D918" s="60"/>
      <c r="E918" s="6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78"/>
      <c r="C919" s="60"/>
      <c r="D919" s="60"/>
      <c r="E919" s="6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78"/>
      <c r="C920" s="60"/>
      <c r="D920" s="60"/>
      <c r="E920" s="6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78"/>
      <c r="C921" s="60"/>
      <c r="D921" s="60"/>
      <c r="E921" s="6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78"/>
      <c r="C922" s="60"/>
      <c r="D922" s="60"/>
      <c r="E922" s="6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78"/>
      <c r="C923" s="60"/>
      <c r="D923" s="60"/>
      <c r="E923" s="6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78"/>
      <c r="C924" s="60"/>
      <c r="D924" s="60"/>
      <c r="E924" s="6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78"/>
      <c r="C925" s="60"/>
      <c r="D925" s="60"/>
      <c r="E925" s="6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78"/>
      <c r="C926" s="60"/>
      <c r="D926" s="60"/>
      <c r="E926" s="6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78"/>
      <c r="C927" s="60"/>
      <c r="D927" s="60"/>
      <c r="E927" s="6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78"/>
      <c r="C928" s="60"/>
      <c r="D928" s="60"/>
      <c r="E928" s="6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78"/>
      <c r="C929" s="60"/>
      <c r="D929" s="60"/>
      <c r="E929" s="6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78"/>
      <c r="C930" s="60"/>
      <c r="D930" s="60"/>
      <c r="E930" s="6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78"/>
      <c r="C931" s="60"/>
      <c r="D931" s="60"/>
      <c r="E931" s="6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78"/>
      <c r="C932" s="60"/>
      <c r="D932" s="60"/>
      <c r="E932" s="6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78"/>
      <c r="C933" s="60"/>
      <c r="D933" s="60"/>
      <c r="E933" s="6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78"/>
      <c r="C934" s="60"/>
      <c r="D934" s="60"/>
      <c r="E934" s="6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78"/>
      <c r="C935" s="60"/>
      <c r="D935" s="60"/>
      <c r="E935" s="6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78"/>
      <c r="C936" s="60"/>
      <c r="D936" s="60"/>
      <c r="E936" s="6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78"/>
      <c r="C937" s="60"/>
      <c r="D937" s="60"/>
      <c r="E937" s="6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78"/>
      <c r="C938" s="60"/>
      <c r="D938" s="60"/>
      <c r="E938" s="6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78"/>
      <c r="C939" s="60"/>
      <c r="D939" s="60"/>
      <c r="E939" s="6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78"/>
      <c r="C940" s="60"/>
      <c r="D940" s="60"/>
      <c r="E940" s="6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78"/>
      <c r="C941" s="60"/>
      <c r="D941" s="60"/>
      <c r="E941" s="6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78"/>
      <c r="C942" s="60"/>
      <c r="D942" s="60"/>
      <c r="E942" s="6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78"/>
      <c r="C943" s="60"/>
      <c r="D943" s="60"/>
      <c r="E943" s="6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78"/>
      <c r="C944" s="60"/>
      <c r="D944" s="60"/>
      <c r="E944" s="6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78"/>
      <c r="C945" s="60"/>
      <c r="D945" s="60"/>
      <c r="E945" s="6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78"/>
      <c r="C946" s="60"/>
      <c r="D946" s="60"/>
      <c r="E946" s="6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78"/>
      <c r="C947" s="60"/>
      <c r="D947" s="60"/>
      <c r="E947" s="6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78"/>
      <c r="C948" s="60"/>
      <c r="D948" s="60"/>
      <c r="E948" s="6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78"/>
      <c r="C949" s="60"/>
      <c r="D949" s="60"/>
      <c r="E949" s="6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78"/>
      <c r="C950" s="60"/>
      <c r="D950" s="60"/>
      <c r="E950" s="6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78"/>
      <c r="C951" s="60"/>
      <c r="D951" s="60"/>
      <c r="E951" s="6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78"/>
      <c r="C952" s="60"/>
      <c r="D952" s="60"/>
      <c r="E952" s="6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78"/>
      <c r="C953" s="60"/>
      <c r="D953" s="60"/>
      <c r="E953" s="6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78"/>
      <c r="C954" s="60"/>
      <c r="D954" s="60"/>
      <c r="E954" s="6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78"/>
      <c r="C955" s="60"/>
      <c r="D955" s="60"/>
      <c r="E955" s="6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78"/>
      <c r="C956" s="60"/>
      <c r="D956" s="60"/>
      <c r="E956" s="6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78"/>
      <c r="C957" s="60"/>
      <c r="D957" s="60"/>
      <c r="E957" s="6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78"/>
      <c r="C958" s="60"/>
      <c r="D958" s="60"/>
      <c r="E958" s="6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78"/>
      <c r="C959" s="60"/>
      <c r="D959" s="60"/>
      <c r="E959" s="6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78"/>
      <c r="C960" s="60"/>
      <c r="D960" s="60"/>
      <c r="E960" s="6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78"/>
      <c r="C961" s="60"/>
      <c r="D961" s="60"/>
      <c r="E961" s="6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78"/>
      <c r="C962" s="60"/>
      <c r="D962" s="60"/>
      <c r="E962" s="6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78"/>
      <c r="C963" s="60"/>
      <c r="D963" s="60"/>
      <c r="E963" s="6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78"/>
      <c r="C964" s="60"/>
      <c r="D964" s="60"/>
      <c r="E964" s="6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78"/>
      <c r="C965" s="60"/>
      <c r="D965" s="60"/>
      <c r="E965" s="6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78"/>
      <c r="C966" s="60"/>
      <c r="D966" s="60"/>
      <c r="E966" s="6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78"/>
      <c r="C967" s="60"/>
      <c r="D967" s="60"/>
      <c r="E967" s="6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78"/>
      <c r="C968" s="60"/>
      <c r="D968" s="60"/>
      <c r="E968" s="6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78"/>
      <c r="C969" s="60"/>
      <c r="D969" s="60"/>
      <c r="E969" s="6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78"/>
      <c r="C970" s="60"/>
      <c r="D970" s="60"/>
      <c r="E970" s="6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78"/>
      <c r="C971" s="60"/>
      <c r="D971" s="60"/>
      <c r="E971" s="6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78"/>
      <c r="C972" s="60"/>
      <c r="D972" s="60"/>
      <c r="E972" s="6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78"/>
      <c r="C973" s="60"/>
      <c r="D973" s="60"/>
      <c r="E973" s="6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78"/>
      <c r="C974" s="60"/>
      <c r="D974" s="60"/>
      <c r="E974" s="6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78"/>
      <c r="C975" s="60"/>
      <c r="D975" s="60"/>
      <c r="E975" s="6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78"/>
      <c r="C976" s="60"/>
      <c r="D976" s="60"/>
      <c r="E976" s="6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78"/>
      <c r="C977" s="60"/>
      <c r="D977" s="60"/>
      <c r="E977" s="6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78"/>
      <c r="C978" s="60"/>
      <c r="D978" s="60"/>
      <c r="E978" s="6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78"/>
      <c r="C979" s="60"/>
      <c r="D979" s="60"/>
      <c r="E979" s="6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78"/>
      <c r="C980" s="60"/>
      <c r="D980" s="60"/>
      <c r="E980" s="6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78"/>
      <c r="C981" s="60"/>
      <c r="D981" s="60"/>
      <c r="E981" s="6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78"/>
      <c r="C982" s="60"/>
      <c r="D982" s="60"/>
      <c r="E982" s="6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78"/>
      <c r="C983" s="60"/>
      <c r="D983" s="60"/>
      <c r="E983" s="6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78"/>
      <c r="C984" s="60"/>
      <c r="D984" s="60"/>
      <c r="E984" s="6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78"/>
      <c r="C985" s="60"/>
      <c r="D985" s="60"/>
      <c r="E985" s="6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78"/>
      <c r="C986" s="60"/>
      <c r="D986" s="60"/>
      <c r="E986" s="6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78"/>
      <c r="C987" s="60"/>
      <c r="D987" s="60"/>
      <c r="E987" s="6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78"/>
      <c r="C988" s="60"/>
      <c r="D988" s="60"/>
      <c r="E988" s="6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78"/>
      <c r="C989" s="60"/>
      <c r="D989" s="60"/>
      <c r="E989" s="6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78"/>
      <c r="C990" s="60"/>
      <c r="D990" s="60"/>
      <c r="E990" s="6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78"/>
      <c r="C991" s="60"/>
      <c r="D991" s="60"/>
      <c r="E991" s="6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78"/>
      <c r="C992" s="60"/>
      <c r="D992" s="60"/>
      <c r="E992" s="6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78"/>
      <c r="C993" s="60"/>
      <c r="D993" s="60"/>
      <c r="E993" s="6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78"/>
      <c r="C994" s="60"/>
      <c r="D994" s="60"/>
      <c r="E994" s="6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78"/>
      <c r="C995" s="60"/>
      <c r="D995" s="60"/>
      <c r="E995" s="6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78"/>
      <c r="C996" s="60"/>
      <c r="D996" s="60"/>
      <c r="E996" s="6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78"/>
      <c r="C997" s="60"/>
      <c r="D997" s="60"/>
      <c r="E997" s="6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78"/>
      <c r="C998" s="60"/>
      <c r="D998" s="60"/>
      <c r="E998" s="6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78"/>
      <c r="C999" s="60"/>
      <c r="D999" s="60"/>
      <c r="E999" s="6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78"/>
      <c r="C1000" s="60"/>
      <c r="D1000" s="60"/>
      <c r="E1000" s="6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4.57"/>
    <col customWidth="1" min="6" max="6" width="12.29"/>
    <col customWidth="1" min="7" max="7" width="10.71"/>
    <col customWidth="1" min="8" max="8" width="12.29"/>
    <col customWidth="1" min="9" max="9" width="12.0"/>
    <col customWidth="1" min="10" max="10" width="7.86"/>
  </cols>
  <sheetData>
    <row r="1" ht="15.75" customHeight="1">
      <c r="A1" s="79"/>
      <c r="B1" s="80"/>
      <c r="C1" s="80"/>
      <c r="D1" s="80"/>
      <c r="E1" s="80"/>
      <c r="F1" s="80"/>
      <c r="G1" s="80"/>
      <c r="H1" s="80"/>
      <c r="I1" s="80"/>
      <c r="J1" s="80"/>
    </row>
    <row r="2" ht="15.75" customHeight="1">
      <c r="A2" s="81" t="s">
        <v>16</v>
      </c>
      <c r="B2" s="82"/>
      <c r="C2" s="82"/>
      <c r="D2" s="82"/>
      <c r="E2" s="82"/>
      <c r="F2" s="82"/>
      <c r="G2" s="82"/>
      <c r="H2" s="82"/>
      <c r="I2" s="82"/>
      <c r="J2" s="83"/>
    </row>
    <row r="3" ht="15.75" customHeight="1">
      <c r="A3" s="84" t="s">
        <v>114</v>
      </c>
      <c r="B3" s="85"/>
      <c r="C3" s="86" t="s">
        <v>115</v>
      </c>
      <c r="D3" s="87"/>
      <c r="E3" s="88" t="s">
        <v>116</v>
      </c>
      <c r="F3" s="87"/>
      <c r="G3" s="86" t="s">
        <v>117</v>
      </c>
      <c r="H3" s="87"/>
      <c r="I3" s="86" t="s">
        <v>118</v>
      </c>
      <c r="J3" s="85"/>
    </row>
    <row r="4" ht="15.75" customHeight="1">
      <c r="A4" s="89" t="s">
        <v>119</v>
      </c>
      <c r="B4" s="90" t="s">
        <v>120</v>
      </c>
      <c r="C4" s="91" t="s">
        <v>119</v>
      </c>
      <c r="D4" s="90" t="s">
        <v>120</v>
      </c>
      <c r="E4" s="91" t="s">
        <v>119</v>
      </c>
      <c r="F4" s="90" t="s">
        <v>120</v>
      </c>
      <c r="G4" s="91" t="s">
        <v>119</v>
      </c>
      <c r="H4" s="92" t="s">
        <v>120</v>
      </c>
      <c r="I4" s="91" t="s">
        <v>119</v>
      </c>
      <c r="J4" s="90" t="s">
        <v>120</v>
      </c>
    </row>
    <row r="5" ht="15.75" customHeight="1">
      <c r="A5" s="93" t="s">
        <v>121</v>
      </c>
      <c r="B5" s="94" t="s">
        <v>122</v>
      </c>
      <c r="C5" s="95" t="s">
        <v>123</v>
      </c>
      <c r="D5" s="96" t="s">
        <v>124</v>
      </c>
      <c r="E5" s="97" t="s">
        <v>125</v>
      </c>
      <c r="F5" s="98" t="s">
        <v>126</v>
      </c>
      <c r="G5" s="99" t="s">
        <v>127</v>
      </c>
      <c r="H5" s="94" t="s">
        <v>128</v>
      </c>
      <c r="I5" s="99" t="s">
        <v>129</v>
      </c>
      <c r="J5" s="98" t="s">
        <v>130</v>
      </c>
    </row>
    <row r="6" ht="15.75" customHeight="1">
      <c r="A6" s="93"/>
      <c r="B6" s="100"/>
      <c r="C6" s="101" t="s">
        <v>131</v>
      </c>
      <c r="D6" s="102" t="s">
        <v>132</v>
      </c>
      <c r="E6" s="103" t="s">
        <v>133</v>
      </c>
      <c r="F6" s="104"/>
      <c r="G6" s="88"/>
      <c r="H6" s="104" t="s">
        <v>134</v>
      </c>
      <c r="I6" s="86" t="s">
        <v>135</v>
      </c>
      <c r="J6" s="104"/>
    </row>
    <row r="7" ht="15.75" customHeight="1">
      <c r="A7" s="93"/>
      <c r="B7" s="104"/>
      <c r="C7" s="101" t="s">
        <v>136</v>
      </c>
      <c r="D7" s="102" t="s">
        <v>137</v>
      </c>
      <c r="E7" s="101" t="s">
        <v>138</v>
      </c>
      <c r="F7" s="104"/>
      <c r="G7" s="86"/>
      <c r="H7" s="104" t="s">
        <v>139</v>
      </c>
      <c r="J7" s="104"/>
    </row>
    <row r="8" ht="15.75" customHeight="1">
      <c r="A8" s="93"/>
      <c r="B8" s="104"/>
      <c r="C8" s="101" t="s">
        <v>140</v>
      </c>
      <c r="D8" s="102" t="s">
        <v>141</v>
      </c>
      <c r="F8" s="104"/>
      <c r="G8" s="86"/>
      <c r="H8" s="100" t="s">
        <v>142</v>
      </c>
      <c r="I8" s="86"/>
      <c r="J8" s="104"/>
    </row>
    <row r="9" ht="15.75" customHeight="1">
      <c r="A9" s="105"/>
      <c r="B9" s="104"/>
      <c r="C9" s="101" t="s">
        <v>143</v>
      </c>
      <c r="D9" s="102" t="s">
        <v>144</v>
      </c>
      <c r="E9" s="88"/>
      <c r="F9" s="104"/>
      <c r="G9" s="86"/>
      <c r="H9" s="104"/>
      <c r="I9" s="86"/>
      <c r="J9" s="104"/>
    </row>
    <row r="10" ht="15.75" customHeight="1">
      <c r="A10" s="105"/>
      <c r="B10" s="104"/>
      <c r="C10" s="101" t="s">
        <v>145</v>
      </c>
      <c r="D10" s="102" t="s">
        <v>146</v>
      </c>
      <c r="E10" s="88"/>
      <c r="F10" s="104"/>
      <c r="G10" s="86"/>
      <c r="H10" s="104"/>
      <c r="I10" s="86"/>
      <c r="J10" s="104"/>
    </row>
    <row r="11" ht="15.75" customHeight="1">
      <c r="A11" s="105"/>
      <c r="B11" s="104"/>
      <c r="C11" s="101" t="s">
        <v>147</v>
      </c>
      <c r="D11" s="102" t="s">
        <v>148</v>
      </c>
      <c r="F11" s="104"/>
      <c r="G11" s="86"/>
      <c r="H11" s="104"/>
      <c r="I11" s="86"/>
      <c r="J11" s="104"/>
    </row>
    <row r="12" ht="15.75" customHeight="1">
      <c r="A12" s="105"/>
      <c r="B12" s="104"/>
      <c r="C12" s="101" t="s">
        <v>149</v>
      </c>
      <c r="D12" s="102" t="s">
        <v>150</v>
      </c>
      <c r="E12" s="88"/>
      <c r="F12" s="104"/>
      <c r="G12" s="86"/>
      <c r="H12" s="104"/>
      <c r="I12" s="86"/>
      <c r="J12" s="104"/>
    </row>
    <row r="13" ht="15.75" customHeight="1">
      <c r="A13" s="105"/>
      <c r="B13" s="104"/>
      <c r="C13" s="101" t="s">
        <v>151</v>
      </c>
      <c r="D13" s="102" t="s">
        <v>152</v>
      </c>
      <c r="E13" s="88"/>
      <c r="F13" s="104"/>
      <c r="G13" s="86"/>
      <c r="H13" s="104"/>
      <c r="I13" s="86"/>
      <c r="J13" s="104"/>
    </row>
    <row r="14" ht="15.75" customHeight="1">
      <c r="A14" s="106"/>
      <c r="B14" s="107"/>
      <c r="C14" s="108" t="s">
        <v>153</v>
      </c>
      <c r="D14" s="109" t="s">
        <v>154</v>
      </c>
      <c r="E14" s="110"/>
      <c r="F14" s="107"/>
      <c r="G14" s="110"/>
      <c r="H14" s="107"/>
      <c r="I14" s="110"/>
      <c r="J14" s="107"/>
    </row>
  </sheetData>
  <mergeCells count="1">
    <mergeCell ref="A1:J1"/>
  </mergeCells>
  <conditionalFormatting sqref="B5:B14 D5:D14 F5:F14 H5:H14 J5:J14">
    <cfRule type="notContainsBlanks" dxfId="0" priority="1">
      <formula>LEN(TRIM(B5))&gt;0</formula>
    </cfRule>
  </conditionalFormatting>
  <conditionalFormatting sqref="A5:D14 E5:E7 F5:H14 I5:I6 J5:J14 I8:I14 E9:E10 E12:E14">
    <cfRule type="notContainsBlanks" dxfId="1" priority="2">
      <formula>LEN(TRIM(A5))&gt;0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11"/>
      <c r="B1" s="112"/>
      <c r="C1" s="112"/>
      <c r="D1" s="112"/>
      <c r="E1" s="112"/>
      <c r="F1" s="112"/>
      <c r="G1" s="113"/>
    </row>
    <row r="2" ht="16.5" customHeight="1">
      <c r="A2" s="62" t="s">
        <v>155</v>
      </c>
      <c r="B2" s="114"/>
      <c r="C2" s="62"/>
      <c r="D2" s="62"/>
      <c r="E2" s="62"/>
      <c r="F2" s="62"/>
      <c r="G2" s="115"/>
    </row>
    <row r="3">
      <c r="A3" s="116" t="s">
        <v>156</v>
      </c>
      <c r="B3" s="116" t="s">
        <v>114</v>
      </c>
      <c r="C3" s="117" t="s">
        <v>115</v>
      </c>
      <c r="D3" s="117" t="s">
        <v>157</v>
      </c>
      <c r="E3" s="117" t="s">
        <v>117</v>
      </c>
      <c r="F3" s="117" t="s">
        <v>118</v>
      </c>
      <c r="G3" s="118" t="str">
        <f t="array" ref="G3:G63">if(ROW(A3:A63)=3,"Scenario",D3:D63&amp;" "&amp;E3:E63&amp;" impact the "&amp;F3:F63&amp;" of "&amp;B3:B63&amp;" through "&amp;C3:C63&amp;".")</f>
        <v>Scenario</v>
      </c>
    </row>
    <row r="4" ht="15.75" customHeight="1">
      <c r="A4" s="119" t="s">
        <v>158</v>
      </c>
      <c r="B4" s="120" t="s">
        <v>121</v>
      </c>
      <c r="C4" s="121" t="s">
        <v>123</v>
      </c>
      <c r="D4" s="121" t="s">
        <v>125</v>
      </c>
      <c r="E4" s="121" t="s">
        <v>127</v>
      </c>
      <c r="F4" s="122" t="s">
        <v>129</v>
      </c>
      <c r="G4" s="123" t="s">
        <v>159</v>
      </c>
    </row>
    <row r="5" ht="15.75" customHeight="1">
      <c r="A5" s="124" t="s">
        <v>160</v>
      </c>
      <c r="B5" s="120" t="s">
        <v>121</v>
      </c>
      <c r="C5" s="122" t="s">
        <v>131</v>
      </c>
      <c r="D5" s="121" t="s">
        <v>125</v>
      </c>
      <c r="E5" s="121" t="s">
        <v>127</v>
      </c>
      <c r="F5" s="122" t="s">
        <v>129</v>
      </c>
      <c r="G5" s="123" t="s">
        <v>161</v>
      </c>
    </row>
    <row r="6" ht="15.75" customHeight="1">
      <c r="A6" s="124" t="s">
        <v>162</v>
      </c>
      <c r="B6" s="120" t="s">
        <v>121</v>
      </c>
      <c r="C6" s="122" t="s">
        <v>136</v>
      </c>
      <c r="D6" s="121" t="s">
        <v>125</v>
      </c>
      <c r="E6" s="121" t="s">
        <v>127</v>
      </c>
      <c r="F6" s="122" t="s">
        <v>129</v>
      </c>
      <c r="G6" s="123" t="s">
        <v>163</v>
      </c>
    </row>
    <row r="7" ht="15.75" customHeight="1">
      <c r="A7" s="119" t="s">
        <v>164</v>
      </c>
      <c r="B7" s="120" t="s">
        <v>121</v>
      </c>
      <c r="C7" s="122" t="s">
        <v>140</v>
      </c>
      <c r="D7" s="121" t="s">
        <v>125</v>
      </c>
      <c r="E7" s="121" t="s">
        <v>127</v>
      </c>
      <c r="F7" s="122" t="s">
        <v>129</v>
      </c>
      <c r="G7" s="123" t="s">
        <v>165</v>
      </c>
    </row>
    <row r="8" ht="15.75" customHeight="1">
      <c r="A8" s="124" t="s">
        <v>166</v>
      </c>
      <c r="B8" s="120" t="s">
        <v>121</v>
      </c>
      <c r="C8" s="122" t="s">
        <v>143</v>
      </c>
      <c r="D8" s="121" t="s">
        <v>125</v>
      </c>
      <c r="E8" s="121" t="s">
        <v>127</v>
      </c>
      <c r="F8" s="122" t="s">
        <v>129</v>
      </c>
      <c r="G8" s="123" t="s">
        <v>167</v>
      </c>
    </row>
    <row r="9" ht="15.75" customHeight="1">
      <c r="A9" s="124" t="s">
        <v>168</v>
      </c>
      <c r="B9" s="120" t="s">
        <v>121</v>
      </c>
      <c r="C9" s="122" t="s">
        <v>145</v>
      </c>
      <c r="D9" s="121" t="s">
        <v>125</v>
      </c>
      <c r="E9" s="121" t="s">
        <v>127</v>
      </c>
      <c r="F9" s="122" t="s">
        <v>129</v>
      </c>
      <c r="G9" s="123" t="s">
        <v>169</v>
      </c>
    </row>
    <row r="10" ht="15.75" customHeight="1">
      <c r="A10" s="119" t="s">
        <v>170</v>
      </c>
      <c r="B10" s="120" t="s">
        <v>121</v>
      </c>
      <c r="C10" s="122" t="s">
        <v>147</v>
      </c>
      <c r="D10" s="121" t="s">
        <v>125</v>
      </c>
      <c r="E10" s="121" t="s">
        <v>127</v>
      </c>
      <c r="F10" s="122" t="s">
        <v>129</v>
      </c>
      <c r="G10" s="123" t="s">
        <v>171</v>
      </c>
    </row>
    <row r="11" ht="15.75" customHeight="1">
      <c r="A11" s="124" t="s">
        <v>172</v>
      </c>
      <c r="B11" s="120" t="s">
        <v>121</v>
      </c>
      <c r="C11" s="122" t="s">
        <v>149</v>
      </c>
      <c r="D11" s="121" t="s">
        <v>125</v>
      </c>
      <c r="E11" s="121" t="s">
        <v>127</v>
      </c>
      <c r="F11" s="122" t="s">
        <v>129</v>
      </c>
      <c r="G11" s="123" t="s">
        <v>173</v>
      </c>
    </row>
    <row r="12" ht="15.75" customHeight="1">
      <c r="A12" s="124" t="s">
        <v>174</v>
      </c>
      <c r="B12" s="120" t="s">
        <v>121</v>
      </c>
      <c r="C12" s="122" t="s">
        <v>151</v>
      </c>
      <c r="D12" s="121" t="s">
        <v>125</v>
      </c>
      <c r="E12" s="121" t="s">
        <v>127</v>
      </c>
      <c r="F12" s="122" t="s">
        <v>129</v>
      </c>
      <c r="G12" s="123" t="s">
        <v>175</v>
      </c>
    </row>
    <row r="13" ht="15.75" customHeight="1">
      <c r="A13" s="119" t="s">
        <v>176</v>
      </c>
      <c r="B13" s="120" t="s">
        <v>121</v>
      </c>
      <c r="C13" s="122" t="s">
        <v>153</v>
      </c>
      <c r="D13" s="121" t="s">
        <v>125</v>
      </c>
      <c r="E13" s="121" t="s">
        <v>127</v>
      </c>
      <c r="F13" s="122" t="s">
        <v>129</v>
      </c>
      <c r="G13" s="123" t="s">
        <v>177</v>
      </c>
    </row>
    <row r="14" ht="15.75" customHeight="1">
      <c r="A14" s="124" t="s">
        <v>178</v>
      </c>
      <c r="B14" s="125" t="s">
        <v>121</v>
      </c>
      <c r="C14" s="125" t="s">
        <v>123</v>
      </c>
      <c r="D14" s="125" t="s">
        <v>133</v>
      </c>
      <c r="E14" s="125" t="s">
        <v>127</v>
      </c>
      <c r="F14" s="125" t="s">
        <v>129</v>
      </c>
      <c r="G14" s="126" t="s">
        <v>179</v>
      </c>
    </row>
    <row r="15" ht="15.75" customHeight="1">
      <c r="A15" s="124" t="s">
        <v>180</v>
      </c>
      <c r="B15" s="125" t="s">
        <v>121</v>
      </c>
      <c r="C15" s="125" t="s">
        <v>131</v>
      </c>
      <c r="D15" s="125" t="s">
        <v>133</v>
      </c>
      <c r="E15" s="125" t="s">
        <v>127</v>
      </c>
      <c r="F15" s="125" t="s">
        <v>129</v>
      </c>
      <c r="G15" s="126" t="s">
        <v>181</v>
      </c>
    </row>
    <row r="16" ht="15.75" customHeight="1">
      <c r="A16" s="119" t="s">
        <v>182</v>
      </c>
      <c r="B16" s="125" t="s">
        <v>121</v>
      </c>
      <c r="C16" s="125" t="s">
        <v>136</v>
      </c>
      <c r="D16" s="125" t="s">
        <v>133</v>
      </c>
      <c r="E16" s="125" t="s">
        <v>127</v>
      </c>
      <c r="F16" s="125" t="s">
        <v>129</v>
      </c>
      <c r="G16" s="126" t="s">
        <v>183</v>
      </c>
    </row>
    <row r="17" ht="15.75" customHeight="1">
      <c r="A17" s="124" t="s">
        <v>184</v>
      </c>
      <c r="B17" s="125" t="s">
        <v>121</v>
      </c>
      <c r="C17" s="125" t="s">
        <v>140</v>
      </c>
      <c r="D17" s="125" t="s">
        <v>133</v>
      </c>
      <c r="E17" s="125" t="s">
        <v>127</v>
      </c>
      <c r="F17" s="125" t="s">
        <v>129</v>
      </c>
      <c r="G17" s="126" t="s">
        <v>185</v>
      </c>
    </row>
    <row r="18" ht="15.75" customHeight="1">
      <c r="A18" s="124" t="s">
        <v>186</v>
      </c>
      <c r="B18" s="125" t="s">
        <v>121</v>
      </c>
      <c r="C18" s="125" t="s">
        <v>143</v>
      </c>
      <c r="D18" s="125" t="s">
        <v>133</v>
      </c>
      <c r="E18" s="125" t="s">
        <v>127</v>
      </c>
      <c r="F18" s="125" t="s">
        <v>129</v>
      </c>
      <c r="G18" s="126" t="s">
        <v>187</v>
      </c>
    </row>
    <row r="19" ht="15.75" customHeight="1">
      <c r="A19" s="119" t="s">
        <v>188</v>
      </c>
      <c r="B19" s="125" t="s">
        <v>121</v>
      </c>
      <c r="C19" s="125" t="s">
        <v>145</v>
      </c>
      <c r="D19" s="125" t="s">
        <v>133</v>
      </c>
      <c r="E19" s="125" t="s">
        <v>127</v>
      </c>
      <c r="F19" s="125" t="s">
        <v>129</v>
      </c>
      <c r="G19" s="126" t="s">
        <v>189</v>
      </c>
    </row>
    <row r="20" ht="15.75" customHeight="1">
      <c r="A20" s="124" t="s">
        <v>190</v>
      </c>
      <c r="B20" s="125" t="s">
        <v>121</v>
      </c>
      <c r="C20" s="125" t="s">
        <v>147</v>
      </c>
      <c r="D20" s="125" t="s">
        <v>133</v>
      </c>
      <c r="E20" s="125" t="s">
        <v>127</v>
      </c>
      <c r="F20" s="125" t="s">
        <v>129</v>
      </c>
      <c r="G20" s="126" t="s">
        <v>191</v>
      </c>
    </row>
    <row r="21" ht="15.75" customHeight="1">
      <c r="A21" s="124" t="s">
        <v>192</v>
      </c>
      <c r="B21" s="125" t="s">
        <v>121</v>
      </c>
      <c r="C21" s="125" t="s">
        <v>149</v>
      </c>
      <c r="D21" s="125" t="s">
        <v>133</v>
      </c>
      <c r="E21" s="125" t="s">
        <v>127</v>
      </c>
      <c r="F21" s="125" t="s">
        <v>129</v>
      </c>
      <c r="G21" s="126" t="s">
        <v>193</v>
      </c>
    </row>
    <row r="22" ht="15.75" customHeight="1">
      <c r="A22" s="119" t="s">
        <v>194</v>
      </c>
      <c r="B22" s="125" t="s">
        <v>121</v>
      </c>
      <c r="C22" s="125" t="s">
        <v>151</v>
      </c>
      <c r="D22" s="125" t="s">
        <v>133</v>
      </c>
      <c r="E22" s="125" t="s">
        <v>127</v>
      </c>
      <c r="F22" s="125" t="s">
        <v>129</v>
      </c>
      <c r="G22" s="126" t="s">
        <v>195</v>
      </c>
    </row>
    <row r="23" ht="15.75" customHeight="1">
      <c r="A23" s="124" t="s">
        <v>196</v>
      </c>
      <c r="B23" s="125" t="s">
        <v>121</v>
      </c>
      <c r="C23" s="125" t="s">
        <v>153</v>
      </c>
      <c r="D23" s="125" t="s">
        <v>133</v>
      </c>
      <c r="E23" s="125" t="s">
        <v>127</v>
      </c>
      <c r="F23" s="125" t="s">
        <v>129</v>
      </c>
      <c r="G23" s="126" t="s">
        <v>197</v>
      </c>
    </row>
    <row r="24" ht="15.75" customHeight="1">
      <c r="A24" s="124" t="s">
        <v>198</v>
      </c>
      <c r="B24" s="125" t="s">
        <v>121</v>
      </c>
      <c r="C24" s="125" t="s">
        <v>123</v>
      </c>
      <c r="D24" s="125" t="s">
        <v>138</v>
      </c>
      <c r="E24" s="125" t="s">
        <v>127</v>
      </c>
      <c r="F24" s="125" t="s">
        <v>129</v>
      </c>
      <c r="G24" s="126" t="s">
        <v>199</v>
      </c>
    </row>
    <row r="25" ht="15.75" customHeight="1">
      <c r="A25" s="119" t="s">
        <v>200</v>
      </c>
      <c r="B25" s="125" t="s">
        <v>121</v>
      </c>
      <c r="C25" s="125" t="s">
        <v>131</v>
      </c>
      <c r="D25" s="125" t="s">
        <v>138</v>
      </c>
      <c r="E25" s="125" t="s">
        <v>127</v>
      </c>
      <c r="F25" s="125" t="s">
        <v>129</v>
      </c>
      <c r="G25" s="126" t="s">
        <v>201</v>
      </c>
    </row>
    <row r="26" ht="15.75" customHeight="1">
      <c r="A26" s="124" t="s">
        <v>202</v>
      </c>
      <c r="B26" s="125" t="s">
        <v>121</v>
      </c>
      <c r="C26" s="125" t="s">
        <v>136</v>
      </c>
      <c r="D26" s="125" t="s">
        <v>138</v>
      </c>
      <c r="E26" s="125" t="s">
        <v>127</v>
      </c>
      <c r="F26" s="125" t="s">
        <v>129</v>
      </c>
      <c r="G26" s="126" t="s">
        <v>203</v>
      </c>
    </row>
    <row r="27" ht="15.75" customHeight="1">
      <c r="A27" s="124" t="s">
        <v>204</v>
      </c>
      <c r="B27" s="125" t="s">
        <v>121</v>
      </c>
      <c r="C27" s="125" t="s">
        <v>140</v>
      </c>
      <c r="D27" s="125" t="s">
        <v>138</v>
      </c>
      <c r="E27" s="125" t="s">
        <v>127</v>
      </c>
      <c r="F27" s="125" t="s">
        <v>129</v>
      </c>
      <c r="G27" s="126" t="s">
        <v>205</v>
      </c>
    </row>
    <row r="28" ht="15.75" customHeight="1">
      <c r="A28" s="119" t="s">
        <v>206</v>
      </c>
      <c r="B28" s="125" t="s">
        <v>121</v>
      </c>
      <c r="C28" s="125" t="s">
        <v>143</v>
      </c>
      <c r="D28" s="125" t="s">
        <v>138</v>
      </c>
      <c r="E28" s="125" t="s">
        <v>127</v>
      </c>
      <c r="F28" s="125" t="s">
        <v>129</v>
      </c>
      <c r="G28" s="126" t="s">
        <v>207</v>
      </c>
    </row>
    <row r="29" ht="15.75" customHeight="1">
      <c r="A29" s="124" t="s">
        <v>208</v>
      </c>
      <c r="B29" s="125" t="s">
        <v>121</v>
      </c>
      <c r="C29" s="125" t="s">
        <v>145</v>
      </c>
      <c r="D29" s="125" t="s">
        <v>138</v>
      </c>
      <c r="E29" s="125" t="s">
        <v>127</v>
      </c>
      <c r="F29" s="125" t="s">
        <v>129</v>
      </c>
      <c r="G29" s="126" t="s">
        <v>209</v>
      </c>
    </row>
    <row r="30" ht="15.75" customHeight="1">
      <c r="A30" s="124" t="s">
        <v>210</v>
      </c>
      <c r="B30" s="125" t="s">
        <v>121</v>
      </c>
      <c r="C30" s="125" t="s">
        <v>147</v>
      </c>
      <c r="D30" s="125" t="s">
        <v>138</v>
      </c>
      <c r="E30" s="125" t="s">
        <v>127</v>
      </c>
      <c r="F30" s="125" t="s">
        <v>129</v>
      </c>
      <c r="G30" s="126" t="s">
        <v>211</v>
      </c>
    </row>
    <row r="31" ht="15.75" customHeight="1">
      <c r="A31" s="119" t="s">
        <v>212</v>
      </c>
      <c r="B31" s="125" t="s">
        <v>121</v>
      </c>
      <c r="C31" s="125" t="s">
        <v>149</v>
      </c>
      <c r="D31" s="125" t="s">
        <v>138</v>
      </c>
      <c r="E31" s="125" t="s">
        <v>127</v>
      </c>
      <c r="F31" s="125" t="s">
        <v>129</v>
      </c>
      <c r="G31" s="126" t="s">
        <v>213</v>
      </c>
    </row>
    <row r="32" ht="15.75" customHeight="1">
      <c r="A32" s="124" t="s">
        <v>214</v>
      </c>
      <c r="B32" s="125" t="s">
        <v>121</v>
      </c>
      <c r="C32" s="125" t="s">
        <v>151</v>
      </c>
      <c r="D32" s="125" t="s">
        <v>138</v>
      </c>
      <c r="E32" s="125" t="s">
        <v>127</v>
      </c>
      <c r="F32" s="125" t="s">
        <v>129</v>
      </c>
      <c r="G32" s="126" t="s">
        <v>215</v>
      </c>
    </row>
    <row r="33" ht="15.75" customHeight="1">
      <c r="A33" s="124" t="s">
        <v>216</v>
      </c>
      <c r="B33" s="125" t="s">
        <v>121</v>
      </c>
      <c r="C33" s="125" t="s">
        <v>153</v>
      </c>
      <c r="D33" s="125" t="s">
        <v>138</v>
      </c>
      <c r="E33" s="125" t="s">
        <v>127</v>
      </c>
      <c r="F33" s="125" t="s">
        <v>129</v>
      </c>
      <c r="G33" s="126" t="s">
        <v>217</v>
      </c>
    </row>
    <row r="34" ht="15.75" customHeight="1">
      <c r="A34" s="119" t="s">
        <v>218</v>
      </c>
      <c r="B34" s="125" t="s">
        <v>121</v>
      </c>
      <c r="C34" s="125" t="s">
        <v>123</v>
      </c>
      <c r="D34" s="125" t="s">
        <v>125</v>
      </c>
      <c r="E34" s="125" t="s">
        <v>127</v>
      </c>
      <c r="F34" s="125" t="s">
        <v>135</v>
      </c>
      <c r="G34" s="126" t="s">
        <v>219</v>
      </c>
    </row>
    <row r="35" ht="15.75" customHeight="1">
      <c r="A35" s="124" t="s">
        <v>220</v>
      </c>
      <c r="B35" s="125" t="s">
        <v>121</v>
      </c>
      <c r="C35" s="125" t="s">
        <v>131</v>
      </c>
      <c r="D35" s="125" t="s">
        <v>125</v>
      </c>
      <c r="E35" s="125" t="s">
        <v>127</v>
      </c>
      <c r="F35" s="125" t="s">
        <v>135</v>
      </c>
      <c r="G35" s="126" t="s">
        <v>221</v>
      </c>
    </row>
    <row r="36" ht="15.75" customHeight="1">
      <c r="A36" s="124" t="s">
        <v>222</v>
      </c>
      <c r="B36" s="125" t="s">
        <v>121</v>
      </c>
      <c r="C36" s="125" t="s">
        <v>136</v>
      </c>
      <c r="D36" s="125" t="s">
        <v>125</v>
      </c>
      <c r="E36" s="125" t="s">
        <v>127</v>
      </c>
      <c r="F36" s="125" t="s">
        <v>135</v>
      </c>
      <c r="G36" s="126" t="s">
        <v>223</v>
      </c>
    </row>
    <row r="37" ht="15.75" customHeight="1">
      <c r="A37" s="119" t="s">
        <v>224</v>
      </c>
      <c r="B37" s="125" t="s">
        <v>121</v>
      </c>
      <c r="C37" s="125" t="s">
        <v>140</v>
      </c>
      <c r="D37" s="125" t="s">
        <v>125</v>
      </c>
      <c r="E37" s="125" t="s">
        <v>127</v>
      </c>
      <c r="F37" s="125" t="s">
        <v>135</v>
      </c>
      <c r="G37" s="126" t="s">
        <v>225</v>
      </c>
    </row>
    <row r="38" ht="15.75" customHeight="1">
      <c r="A38" s="124" t="s">
        <v>226</v>
      </c>
      <c r="B38" s="125" t="s">
        <v>121</v>
      </c>
      <c r="C38" s="125" t="s">
        <v>143</v>
      </c>
      <c r="D38" s="125" t="s">
        <v>125</v>
      </c>
      <c r="E38" s="125" t="s">
        <v>127</v>
      </c>
      <c r="F38" s="125" t="s">
        <v>135</v>
      </c>
      <c r="G38" s="126" t="s">
        <v>227</v>
      </c>
    </row>
    <row r="39" ht="15.75" customHeight="1">
      <c r="A39" s="124" t="s">
        <v>228</v>
      </c>
      <c r="B39" s="125" t="s">
        <v>121</v>
      </c>
      <c r="C39" s="125" t="s">
        <v>145</v>
      </c>
      <c r="D39" s="125" t="s">
        <v>125</v>
      </c>
      <c r="E39" s="125" t="s">
        <v>127</v>
      </c>
      <c r="F39" s="125" t="s">
        <v>135</v>
      </c>
      <c r="G39" s="126" t="s">
        <v>229</v>
      </c>
    </row>
    <row r="40" ht="15.75" customHeight="1">
      <c r="A40" s="119" t="s">
        <v>230</v>
      </c>
      <c r="B40" s="125" t="s">
        <v>121</v>
      </c>
      <c r="C40" s="125" t="s">
        <v>147</v>
      </c>
      <c r="D40" s="125" t="s">
        <v>125</v>
      </c>
      <c r="E40" s="125" t="s">
        <v>127</v>
      </c>
      <c r="F40" s="125" t="s">
        <v>135</v>
      </c>
      <c r="G40" s="126" t="s">
        <v>231</v>
      </c>
    </row>
    <row r="41" ht="15.75" customHeight="1">
      <c r="A41" s="124" t="s">
        <v>232</v>
      </c>
      <c r="B41" s="125" t="s">
        <v>121</v>
      </c>
      <c r="C41" s="125" t="s">
        <v>149</v>
      </c>
      <c r="D41" s="125" t="s">
        <v>125</v>
      </c>
      <c r="E41" s="125" t="s">
        <v>127</v>
      </c>
      <c r="F41" s="125" t="s">
        <v>135</v>
      </c>
      <c r="G41" s="126" t="s">
        <v>233</v>
      </c>
    </row>
    <row r="42" ht="15.75" customHeight="1">
      <c r="A42" s="124" t="s">
        <v>234</v>
      </c>
      <c r="B42" s="125" t="s">
        <v>121</v>
      </c>
      <c r="C42" s="125" t="s">
        <v>151</v>
      </c>
      <c r="D42" s="125" t="s">
        <v>125</v>
      </c>
      <c r="E42" s="125" t="s">
        <v>127</v>
      </c>
      <c r="F42" s="125" t="s">
        <v>135</v>
      </c>
      <c r="G42" s="126" t="s">
        <v>235</v>
      </c>
    </row>
    <row r="43" ht="15.75" customHeight="1">
      <c r="A43" s="119" t="s">
        <v>236</v>
      </c>
      <c r="B43" s="125" t="s">
        <v>121</v>
      </c>
      <c r="C43" s="125" t="s">
        <v>153</v>
      </c>
      <c r="D43" s="125" t="s">
        <v>125</v>
      </c>
      <c r="E43" s="125" t="s">
        <v>127</v>
      </c>
      <c r="F43" s="125" t="s">
        <v>135</v>
      </c>
      <c r="G43" s="126" t="s">
        <v>237</v>
      </c>
    </row>
    <row r="44">
      <c r="A44" s="124" t="s">
        <v>238</v>
      </c>
      <c r="B44" s="127" t="s">
        <v>121</v>
      </c>
      <c r="C44" s="127" t="s">
        <v>123</v>
      </c>
      <c r="D44" s="127" t="s">
        <v>133</v>
      </c>
      <c r="E44" s="127" t="s">
        <v>127</v>
      </c>
      <c r="F44" s="127" t="s">
        <v>135</v>
      </c>
      <c r="G44" s="20" t="s">
        <v>239</v>
      </c>
    </row>
    <row r="45">
      <c r="A45" s="124" t="s">
        <v>240</v>
      </c>
      <c r="B45" s="127" t="s">
        <v>121</v>
      </c>
      <c r="C45" s="127" t="s">
        <v>131</v>
      </c>
      <c r="D45" s="127" t="s">
        <v>133</v>
      </c>
      <c r="E45" s="127" t="s">
        <v>127</v>
      </c>
      <c r="F45" s="127" t="s">
        <v>135</v>
      </c>
      <c r="G45" s="20" t="s">
        <v>241</v>
      </c>
    </row>
    <row r="46">
      <c r="A46" s="119" t="s">
        <v>242</v>
      </c>
      <c r="B46" s="127" t="s">
        <v>121</v>
      </c>
      <c r="C46" s="127" t="s">
        <v>136</v>
      </c>
      <c r="D46" s="127" t="s">
        <v>133</v>
      </c>
      <c r="E46" s="127" t="s">
        <v>127</v>
      </c>
      <c r="F46" s="127" t="s">
        <v>135</v>
      </c>
      <c r="G46" s="20" t="s">
        <v>243</v>
      </c>
    </row>
    <row r="47">
      <c r="A47" s="124" t="s">
        <v>244</v>
      </c>
      <c r="B47" s="127" t="s">
        <v>121</v>
      </c>
      <c r="C47" s="127" t="s">
        <v>140</v>
      </c>
      <c r="D47" s="127" t="s">
        <v>133</v>
      </c>
      <c r="E47" s="127" t="s">
        <v>127</v>
      </c>
      <c r="F47" s="127" t="s">
        <v>135</v>
      </c>
      <c r="G47" s="20" t="s">
        <v>245</v>
      </c>
    </row>
    <row r="48">
      <c r="A48" s="124" t="s">
        <v>246</v>
      </c>
      <c r="B48" s="127" t="s">
        <v>121</v>
      </c>
      <c r="C48" s="127" t="s">
        <v>143</v>
      </c>
      <c r="D48" s="127" t="s">
        <v>133</v>
      </c>
      <c r="E48" s="127" t="s">
        <v>127</v>
      </c>
      <c r="F48" s="127" t="s">
        <v>135</v>
      </c>
      <c r="G48" s="20" t="s">
        <v>247</v>
      </c>
    </row>
    <row r="49">
      <c r="A49" s="119" t="s">
        <v>248</v>
      </c>
      <c r="B49" s="127" t="s">
        <v>121</v>
      </c>
      <c r="C49" s="127" t="s">
        <v>145</v>
      </c>
      <c r="D49" s="127" t="s">
        <v>133</v>
      </c>
      <c r="E49" s="127" t="s">
        <v>127</v>
      </c>
      <c r="F49" s="127" t="s">
        <v>135</v>
      </c>
      <c r="G49" s="20" t="s">
        <v>249</v>
      </c>
    </row>
    <row r="50">
      <c r="A50" s="124" t="s">
        <v>250</v>
      </c>
      <c r="B50" s="127" t="s">
        <v>121</v>
      </c>
      <c r="C50" s="127" t="s">
        <v>147</v>
      </c>
      <c r="D50" s="127" t="s">
        <v>133</v>
      </c>
      <c r="E50" s="127" t="s">
        <v>127</v>
      </c>
      <c r="F50" s="127" t="s">
        <v>135</v>
      </c>
      <c r="G50" s="20" t="s">
        <v>251</v>
      </c>
    </row>
    <row r="51">
      <c r="A51" s="124" t="s">
        <v>252</v>
      </c>
      <c r="B51" s="127" t="s">
        <v>121</v>
      </c>
      <c r="C51" s="127" t="s">
        <v>149</v>
      </c>
      <c r="D51" s="127" t="s">
        <v>133</v>
      </c>
      <c r="E51" s="127" t="s">
        <v>127</v>
      </c>
      <c r="F51" s="127" t="s">
        <v>135</v>
      </c>
      <c r="G51" s="20" t="s">
        <v>253</v>
      </c>
    </row>
    <row r="52">
      <c r="A52" s="119" t="s">
        <v>254</v>
      </c>
      <c r="B52" s="127" t="s">
        <v>121</v>
      </c>
      <c r="C52" s="127" t="s">
        <v>151</v>
      </c>
      <c r="D52" s="127" t="s">
        <v>133</v>
      </c>
      <c r="E52" s="127" t="s">
        <v>127</v>
      </c>
      <c r="F52" s="127" t="s">
        <v>135</v>
      </c>
      <c r="G52" s="20" t="s">
        <v>255</v>
      </c>
    </row>
    <row r="53">
      <c r="A53" s="124" t="s">
        <v>256</v>
      </c>
      <c r="B53" s="127" t="s">
        <v>121</v>
      </c>
      <c r="C53" s="127" t="s">
        <v>153</v>
      </c>
      <c r="D53" s="127" t="s">
        <v>133</v>
      </c>
      <c r="E53" s="127" t="s">
        <v>127</v>
      </c>
      <c r="F53" s="127" t="s">
        <v>135</v>
      </c>
      <c r="G53" s="20" t="s">
        <v>257</v>
      </c>
    </row>
    <row r="54">
      <c r="A54" s="124" t="s">
        <v>258</v>
      </c>
      <c r="B54" s="127" t="s">
        <v>121</v>
      </c>
      <c r="C54" s="127" t="s">
        <v>123</v>
      </c>
      <c r="D54" s="127" t="s">
        <v>138</v>
      </c>
      <c r="E54" s="127" t="s">
        <v>127</v>
      </c>
      <c r="F54" s="127" t="s">
        <v>135</v>
      </c>
      <c r="G54" s="20" t="s">
        <v>259</v>
      </c>
    </row>
    <row r="55">
      <c r="A55" s="119" t="s">
        <v>260</v>
      </c>
      <c r="B55" s="127" t="s">
        <v>121</v>
      </c>
      <c r="C55" s="127" t="s">
        <v>131</v>
      </c>
      <c r="D55" s="127" t="s">
        <v>138</v>
      </c>
      <c r="E55" s="127" t="s">
        <v>127</v>
      </c>
      <c r="F55" s="127" t="s">
        <v>135</v>
      </c>
      <c r="G55" s="20" t="s">
        <v>261</v>
      </c>
    </row>
    <row r="56">
      <c r="A56" s="124" t="s">
        <v>262</v>
      </c>
      <c r="B56" s="127" t="s">
        <v>121</v>
      </c>
      <c r="C56" s="127" t="s">
        <v>136</v>
      </c>
      <c r="D56" s="127" t="s">
        <v>138</v>
      </c>
      <c r="E56" s="127" t="s">
        <v>127</v>
      </c>
      <c r="F56" s="127" t="s">
        <v>135</v>
      </c>
      <c r="G56" s="20" t="s">
        <v>263</v>
      </c>
    </row>
    <row r="57">
      <c r="A57" s="124" t="s">
        <v>264</v>
      </c>
      <c r="B57" s="127" t="s">
        <v>121</v>
      </c>
      <c r="C57" s="127" t="s">
        <v>140</v>
      </c>
      <c r="D57" s="127" t="s">
        <v>138</v>
      </c>
      <c r="E57" s="127" t="s">
        <v>127</v>
      </c>
      <c r="F57" s="127" t="s">
        <v>135</v>
      </c>
      <c r="G57" s="20" t="s">
        <v>265</v>
      </c>
    </row>
    <row r="58">
      <c r="A58" s="119" t="s">
        <v>266</v>
      </c>
      <c r="B58" s="127" t="s">
        <v>121</v>
      </c>
      <c r="C58" s="127" t="s">
        <v>143</v>
      </c>
      <c r="D58" s="127" t="s">
        <v>138</v>
      </c>
      <c r="E58" s="127" t="s">
        <v>127</v>
      </c>
      <c r="F58" s="127" t="s">
        <v>135</v>
      </c>
      <c r="G58" s="20" t="s">
        <v>267</v>
      </c>
    </row>
    <row r="59">
      <c r="A59" s="124" t="s">
        <v>268</v>
      </c>
      <c r="B59" s="127" t="s">
        <v>121</v>
      </c>
      <c r="C59" s="127" t="s">
        <v>145</v>
      </c>
      <c r="D59" s="127" t="s">
        <v>138</v>
      </c>
      <c r="E59" s="127" t="s">
        <v>127</v>
      </c>
      <c r="F59" s="127" t="s">
        <v>135</v>
      </c>
      <c r="G59" s="20" t="s">
        <v>269</v>
      </c>
    </row>
    <row r="60">
      <c r="A60" s="124" t="s">
        <v>270</v>
      </c>
      <c r="B60" s="127" t="s">
        <v>121</v>
      </c>
      <c r="C60" s="127" t="s">
        <v>147</v>
      </c>
      <c r="D60" s="127" t="s">
        <v>138</v>
      </c>
      <c r="E60" s="127" t="s">
        <v>127</v>
      </c>
      <c r="F60" s="127" t="s">
        <v>135</v>
      </c>
      <c r="G60" s="20" t="s">
        <v>271</v>
      </c>
    </row>
    <row r="61">
      <c r="A61" s="119" t="s">
        <v>272</v>
      </c>
      <c r="B61" s="127" t="s">
        <v>121</v>
      </c>
      <c r="C61" s="127" t="s">
        <v>149</v>
      </c>
      <c r="D61" s="127" t="s">
        <v>138</v>
      </c>
      <c r="E61" s="127" t="s">
        <v>127</v>
      </c>
      <c r="F61" s="127" t="s">
        <v>135</v>
      </c>
      <c r="G61" s="20" t="s">
        <v>273</v>
      </c>
    </row>
    <row r="62">
      <c r="A62" s="124" t="s">
        <v>274</v>
      </c>
      <c r="B62" s="127" t="s">
        <v>121</v>
      </c>
      <c r="C62" s="127" t="s">
        <v>151</v>
      </c>
      <c r="D62" s="127" t="s">
        <v>138</v>
      </c>
      <c r="E62" s="127" t="s">
        <v>127</v>
      </c>
      <c r="F62" s="127" t="s">
        <v>135</v>
      </c>
      <c r="G62" s="20" t="s">
        <v>275</v>
      </c>
    </row>
    <row r="63">
      <c r="A63" s="124" t="s">
        <v>276</v>
      </c>
      <c r="B63" s="127" t="s">
        <v>121</v>
      </c>
      <c r="C63" s="127" t="s">
        <v>153</v>
      </c>
      <c r="D63" s="127" t="s">
        <v>138</v>
      </c>
      <c r="E63" s="127" t="s">
        <v>127</v>
      </c>
      <c r="F63" s="127" t="s">
        <v>135</v>
      </c>
      <c r="G63" s="20" t="s">
        <v>277</v>
      </c>
    </row>
  </sheetData>
  <customSheetViews>
    <customSheetView guid="{CB3152D3-727F-407A-A280-80A8B15CB631}" filter="1" showAutoFilter="1">
      <autoFilter ref="$A$3:$G$63">
        <filterColumn colId="3">
          <filters>
            <filter val="privileged insiders (DerpCorp &amp; Vendors)"/>
          </filters>
        </filterColumn>
      </autoFilter>
    </customSheetView>
    <customSheetView guid="{EC1F07D2-899D-4F8F-9074-2E2AD38B6400}" filter="1" showAutoFilter="1">
      <autoFilter ref="$A$3:$G$63"/>
    </customSheetView>
    <customSheetView guid="{841F4794-075D-46AF-B09B-526789DCE919}" filter="1" showAutoFilter="1">
      <autoFilter ref="$A$3:$G$63">
        <filterColumn colId="5">
          <filters>
            <filter val="confidentiality"/>
            <filter val="availability"/>
          </filters>
        </filterColumn>
      </autoFilter>
    </customSheetView>
    <customSheetView guid="{B64A8985-A499-41D3-8885-3AE3854EF4A5}" filter="1" showAutoFilter="1">
      <autoFilter ref="$A$3:$G$63"/>
    </customSheetView>
    <customSheetView guid="{C77CCAA9-63C6-4D11-AF89-1B05EBDEEE1A}" filter="1" showAutoFilter="1">
      <autoFilter ref="$A$3:$G$63"/>
    </customSheetView>
  </customSheetView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8"/>
      <c r="B1" s="129"/>
      <c r="C1" s="129"/>
      <c r="D1" s="129"/>
      <c r="E1" s="129"/>
      <c r="F1" s="129"/>
      <c r="G1" s="129"/>
      <c r="H1" s="129"/>
      <c r="I1" s="129"/>
    </row>
    <row r="2" ht="15.75" customHeight="1">
      <c r="A2" s="130" t="s">
        <v>278</v>
      </c>
      <c r="B2" s="131"/>
      <c r="C2" s="131"/>
      <c r="D2" s="131"/>
      <c r="E2" s="131"/>
      <c r="F2" s="131"/>
      <c r="G2" s="131"/>
      <c r="H2" s="131"/>
      <c r="I2" s="132"/>
    </row>
    <row r="3" ht="15.75" customHeight="1">
      <c r="A3" s="131" t="str">
        <f>"Timeframe (years): "&amp;Benefit!B3</f>
        <v>Timeframe (years): 1</v>
      </c>
      <c r="B3" s="131"/>
      <c r="C3" s="131"/>
      <c r="D3" s="131"/>
      <c r="E3" s="131"/>
      <c r="F3" s="131"/>
      <c r="G3" s="131"/>
      <c r="H3" s="131"/>
      <c r="I3" s="132"/>
    </row>
    <row r="4" ht="15.75" customHeight="1">
      <c r="A4" s="133" t="str">
        <f t="array" ref="A4:G65">Scenarios!A2:G65</f>
        <v>Loss Events</v>
      </c>
      <c r="B4" s="131"/>
      <c r="C4" s="131"/>
      <c r="D4" s="131"/>
      <c r="E4" s="131"/>
      <c r="F4" s="131"/>
      <c r="G4" s="131"/>
      <c r="H4" s="131"/>
      <c r="I4" s="132" t="s">
        <v>279</v>
      </c>
    </row>
    <row r="5" ht="21.75" customHeight="1">
      <c r="A5" s="134" t="s">
        <v>156</v>
      </c>
      <c r="B5" s="134" t="s">
        <v>114</v>
      </c>
      <c r="C5" s="134" t="s">
        <v>115</v>
      </c>
      <c r="D5" s="134" t="s">
        <v>157</v>
      </c>
      <c r="E5" s="134" t="s">
        <v>117</v>
      </c>
      <c r="F5" s="134" t="s">
        <v>118</v>
      </c>
      <c r="G5" s="134" t="s">
        <v>280</v>
      </c>
      <c r="H5" s="134"/>
      <c r="I5" s="135"/>
    </row>
    <row r="6" ht="15.75" customHeight="1">
      <c r="A6" s="136" t="s">
        <v>158</v>
      </c>
      <c r="B6" s="137" t="s">
        <v>121</v>
      </c>
      <c r="C6" s="137" t="s">
        <v>123</v>
      </c>
      <c r="D6" s="137" t="s">
        <v>125</v>
      </c>
      <c r="E6" s="137" t="s">
        <v>127</v>
      </c>
      <c r="F6" s="137" t="s">
        <v>129</v>
      </c>
      <c r="G6" s="137" t="s">
        <v>159</v>
      </c>
      <c r="H6" s="138"/>
      <c r="I6" s="139"/>
    </row>
    <row r="7" ht="15.75" customHeight="1">
      <c r="A7" s="140" t="s">
        <v>160</v>
      </c>
      <c r="B7" s="141" t="s">
        <v>121</v>
      </c>
      <c r="C7" s="141" t="s">
        <v>131</v>
      </c>
      <c r="D7" s="141" t="s">
        <v>125</v>
      </c>
      <c r="E7" s="141" t="s">
        <v>127</v>
      </c>
      <c r="F7" s="141" t="s">
        <v>129</v>
      </c>
      <c r="G7" s="141" t="s">
        <v>161</v>
      </c>
      <c r="H7" s="142"/>
      <c r="I7" s="139"/>
    </row>
    <row r="8" ht="15.75" customHeight="1">
      <c r="A8" s="140" t="s">
        <v>162</v>
      </c>
      <c r="B8" s="141" t="s">
        <v>121</v>
      </c>
      <c r="C8" s="141" t="s">
        <v>136</v>
      </c>
      <c r="D8" s="141" t="s">
        <v>125</v>
      </c>
      <c r="E8" s="141" t="s">
        <v>127</v>
      </c>
      <c r="F8" s="141" t="s">
        <v>129</v>
      </c>
      <c r="G8" s="141" t="s">
        <v>163</v>
      </c>
      <c r="H8" s="142"/>
      <c r="I8" s="139"/>
    </row>
    <row r="9" ht="15.75" customHeight="1">
      <c r="A9" s="140" t="s">
        <v>164</v>
      </c>
      <c r="B9" s="141" t="s">
        <v>121</v>
      </c>
      <c r="C9" s="141" t="s">
        <v>140</v>
      </c>
      <c r="D9" s="141" t="s">
        <v>125</v>
      </c>
      <c r="E9" s="141" t="s">
        <v>127</v>
      </c>
      <c r="F9" s="141" t="s">
        <v>129</v>
      </c>
      <c r="G9" s="141" t="s">
        <v>165</v>
      </c>
      <c r="H9" s="142"/>
      <c r="I9" s="139"/>
    </row>
    <row r="10" ht="15.75" customHeight="1">
      <c r="A10" s="140" t="s">
        <v>166</v>
      </c>
      <c r="B10" s="141" t="s">
        <v>121</v>
      </c>
      <c r="C10" s="141" t="s">
        <v>143</v>
      </c>
      <c r="D10" s="141" t="s">
        <v>125</v>
      </c>
      <c r="E10" s="141" t="s">
        <v>127</v>
      </c>
      <c r="F10" s="141" t="s">
        <v>129</v>
      </c>
      <c r="G10" s="141" t="s">
        <v>167</v>
      </c>
      <c r="H10" s="142"/>
      <c r="I10" s="139"/>
    </row>
    <row r="11" ht="15.75" customHeight="1">
      <c r="A11" s="140" t="s">
        <v>168</v>
      </c>
      <c r="B11" s="141" t="s">
        <v>121</v>
      </c>
      <c r="C11" s="141" t="s">
        <v>145</v>
      </c>
      <c r="D11" s="141" t="s">
        <v>125</v>
      </c>
      <c r="E11" s="141" t="s">
        <v>127</v>
      </c>
      <c r="F11" s="141" t="s">
        <v>129</v>
      </c>
      <c r="G11" s="141" t="s">
        <v>169</v>
      </c>
      <c r="H11" s="142"/>
      <c r="I11" s="139"/>
    </row>
    <row r="12" ht="15.75" customHeight="1">
      <c r="A12" s="140" t="s">
        <v>170</v>
      </c>
      <c r="B12" s="141" t="s">
        <v>121</v>
      </c>
      <c r="C12" s="141" t="s">
        <v>147</v>
      </c>
      <c r="D12" s="141" t="s">
        <v>125</v>
      </c>
      <c r="E12" s="141" t="s">
        <v>127</v>
      </c>
      <c r="F12" s="141" t="s">
        <v>129</v>
      </c>
      <c r="G12" s="141" t="s">
        <v>171</v>
      </c>
      <c r="H12" s="142"/>
      <c r="I12" s="139"/>
    </row>
    <row r="13" ht="15.75" customHeight="1">
      <c r="A13" s="140" t="s">
        <v>172</v>
      </c>
      <c r="B13" s="141" t="s">
        <v>121</v>
      </c>
      <c r="C13" s="141" t="s">
        <v>149</v>
      </c>
      <c r="D13" s="141" t="s">
        <v>125</v>
      </c>
      <c r="E13" s="141" t="s">
        <v>127</v>
      </c>
      <c r="F13" s="141" t="s">
        <v>129</v>
      </c>
      <c r="G13" s="141" t="s">
        <v>173</v>
      </c>
      <c r="H13" s="142"/>
      <c r="I13" s="139"/>
    </row>
    <row r="14" ht="15.75" customHeight="1">
      <c r="A14" s="140" t="s">
        <v>174</v>
      </c>
      <c r="B14" s="141" t="s">
        <v>121</v>
      </c>
      <c r="C14" s="141" t="s">
        <v>151</v>
      </c>
      <c r="D14" s="141" t="s">
        <v>125</v>
      </c>
      <c r="E14" s="141" t="s">
        <v>127</v>
      </c>
      <c r="F14" s="141" t="s">
        <v>129</v>
      </c>
      <c r="G14" s="141" t="s">
        <v>175</v>
      </c>
      <c r="H14" s="142"/>
      <c r="I14" s="139"/>
    </row>
    <row r="15" ht="15.75" customHeight="1">
      <c r="A15" s="140" t="s">
        <v>176</v>
      </c>
      <c r="B15" s="141" t="s">
        <v>121</v>
      </c>
      <c r="C15" s="141" t="s">
        <v>153</v>
      </c>
      <c r="D15" s="141" t="s">
        <v>125</v>
      </c>
      <c r="E15" s="141" t="s">
        <v>127</v>
      </c>
      <c r="F15" s="141" t="s">
        <v>129</v>
      </c>
      <c r="G15" s="141" t="s">
        <v>177</v>
      </c>
      <c r="H15" s="142"/>
      <c r="I15" s="139"/>
    </row>
    <row r="16" ht="15.75" customHeight="1">
      <c r="A16" s="143" t="s">
        <v>178</v>
      </c>
      <c r="B16" s="144" t="s">
        <v>121</v>
      </c>
      <c r="C16" s="144" t="s">
        <v>123</v>
      </c>
      <c r="D16" s="144" t="s">
        <v>133</v>
      </c>
      <c r="E16" s="144" t="s">
        <v>127</v>
      </c>
      <c r="F16" s="144" t="s">
        <v>129</v>
      </c>
      <c r="G16" s="144" t="s">
        <v>179</v>
      </c>
      <c r="H16" s="144"/>
      <c r="I16" s="139"/>
    </row>
    <row r="17" ht="15.75" customHeight="1">
      <c r="A17" s="143" t="s">
        <v>180</v>
      </c>
      <c r="B17" s="144" t="s">
        <v>121</v>
      </c>
      <c r="C17" s="144" t="s">
        <v>131</v>
      </c>
      <c r="D17" s="144" t="s">
        <v>133</v>
      </c>
      <c r="E17" s="144" t="s">
        <v>127</v>
      </c>
      <c r="F17" s="144" t="s">
        <v>129</v>
      </c>
      <c r="G17" s="144" t="s">
        <v>181</v>
      </c>
      <c r="H17" s="144"/>
      <c r="I17" s="139"/>
    </row>
    <row r="18" ht="15.75" customHeight="1">
      <c r="A18" s="143" t="s">
        <v>182</v>
      </c>
      <c r="B18" s="144" t="s">
        <v>121</v>
      </c>
      <c r="C18" s="144" t="s">
        <v>136</v>
      </c>
      <c r="D18" s="144" t="s">
        <v>133</v>
      </c>
      <c r="E18" s="144" t="s">
        <v>127</v>
      </c>
      <c r="F18" s="144" t="s">
        <v>129</v>
      </c>
      <c r="G18" s="144" t="s">
        <v>183</v>
      </c>
      <c r="H18" s="144"/>
      <c r="I18" s="139"/>
    </row>
    <row r="19" ht="15.75" customHeight="1">
      <c r="A19" s="143" t="s">
        <v>184</v>
      </c>
      <c r="B19" s="144" t="s">
        <v>121</v>
      </c>
      <c r="C19" s="144" t="s">
        <v>140</v>
      </c>
      <c r="D19" s="144" t="s">
        <v>133</v>
      </c>
      <c r="E19" s="144" t="s">
        <v>127</v>
      </c>
      <c r="F19" s="144" t="s">
        <v>129</v>
      </c>
      <c r="G19" s="144" t="s">
        <v>185</v>
      </c>
      <c r="H19" s="144"/>
      <c r="I19" s="139"/>
    </row>
    <row r="20" ht="15.75" customHeight="1">
      <c r="A20" s="143" t="s">
        <v>186</v>
      </c>
      <c r="B20" s="144" t="s">
        <v>121</v>
      </c>
      <c r="C20" s="144" t="s">
        <v>143</v>
      </c>
      <c r="D20" s="144" t="s">
        <v>133</v>
      </c>
      <c r="E20" s="144" t="s">
        <v>127</v>
      </c>
      <c r="F20" s="144" t="s">
        <v>129</v>
      </c>
      <c r="G20" s="144" t="s">
        <v>187</v>
      </c>
      <c r="H20" s="144"/>
      <c r="I20" s="139"/>
    </row>
    <row r="21" ht="15.75" customHeight="1">
      <c r="A21" s="143" t="s">
        <v>188</v>
      </c>
      <c r="B21" s="144" t="s">
        <v>121</v>
      </c>
      <c r="C21" s="144" t="s">
        <v>145</v>
      </c>
      <c r="D21" s="144" t="s">
        <v>133</v>
      </c>
      <c r="E21" s="144" t="s">
        <v>127</v>
      </c>
      <c r="F21" s="144" t="s">
        <v>129</v>
      </c>
      <c r="G21" s="144" t="s">
        <v>189</v>
      </c>
      <c r="H21" s="144"/>
      <c r="I21" s="139"/>
    </row>
    <row r="22" ht="15.75" customHeight="1">
      <c r="A22" s="143" t="s">
        <v>190</v>
      </c>
      <c r="B22" s="144" t="s">
        <v>121</v>
      </c>
      <c r="C22" s="144" t="s">
        <v>147</v>
      </c>
      <c r="D22" s="144" t="s">
        <v>133</v>
      </c>
      <c r="E22" s="144" t="s">
        <v>127</v>
      </c>
      <c r="F22" s="144" t="s">
        <v>129</v>
      </c>
      <c r="G22" s="144" t="s">
        <v>191</v>
      </c>
      <c r="H22" s="144"/>
      <c r="I22" s="139"/>
    </row>
    <row r="23" ht="15.75" customHeight="1">
      <c r="A23" s="143" t="s">
        <v>192</v>
      </c>
      <c r="B23" s="144" t="s">
        <v>121</v>
      </c>
      <c r="C23" s="144" t="s">
        <v>149</v>
      </c>
      <c r="D23" s="144" t="s">
        <v>133</v>
      </c>
      <c r="E23" s="144" t="s">
        <v>127</v>
      </c>
      <c r="F23" s="144" t="s">
        <v>129</v>
      </c>
      <c r="G23" s="144" t="s">
        <v>193</v>
      </c>
      <c r="H23" s="144"/>
      <c r="I23" s="139"/>
    </row>
    <row r="24" ht="15.75" customHeight="1">
      <c r="A24" s="143" t="s">
        <v>194</v>
      </c>
      <c r="B24" s="144" t="s">
        <v>121</v>
      </c>
      <c r="C24" s="144" t="s">
        <v>151</v>
      </c>
      <c r="D24" s="144" t="s">
        <v>133</v>
      </c>
      <c r="E24" s="144" t="s">
        <v>127</v>
      </c>
      <c r="F24" s="144" t="s">
        <v>129</v>
      </c>
      <c r="G24" s="144" t="s">
        <v>195</v>
      </c>
      <c r="H24" s="144"/>
      <c r="I24" s="139"/>
    </row>
    <row r="25" ht="15.75" customHeight="1">
      <c r="A25" s="143" t="s">
        <v>196</v>
      </c>
      <c r="B25" s="144" t="s">
        <v>121</v>
      </c>
      <c r="C25" s="144" t="s">
        <v>153</v>
      </c>
      <c r="D25" s="144" t="s">
        <v>133</v>
      </c>
      <c r="E25" s="144" t="s">
        <v>127</v>
      </c>
      <c r="F25" s="144" t="s">
        <v>129</v>
      </c>
      <c r="G25" s="144" t="s">
        <v>197</v>
      </c>
      <c r="H25" s="144"/>
      <c r="I25" s="139"/>
    </row>
    <row r="26" ht="15.75" customHeight="1">
      <c r="A26" s="143" t="s">
        <v>198</v>
      </c>
      <c r="B26" s="144" t="s">
        <v>121</v>
      </c>
      <c r="C26" s="144" t="s">
        <v>123</v>
      </c>
      <c r="D26" s="144" t="s">
        <v>138</v>
      </c>
      <c r="E26" s="144" t="s">
        <v>127</v>
      </c>
      <c r="F26" s="144" t="s">
        <v>129</v>
      </c>
      <c r="G26" s="144" t="s">
        <v>199</v>
      </c>
      <c r="H26" s="144"/>
      <c r="I26" s="139"/>
    </row>
    <row r="27" ht="15.75" customHeight="1">
      <c r="A27" s="143" t="s">
        <v>200</v>
      </c>
      <c r="B27" s="144" t="s">
        <v>121</v>
      </c>
      <c r="C27" s="144" t="s">
        <v>131</v>
      </c>
      <c r="D27" s="144" t="s">
        <v>138</v>
      </c>
      <c r="E27" s="144" t="s">
        <v>127</v>
      </c>
      <c r="F27" s="144" t="s">
        <v>129</v>
      </c>
      <c r="G27" s="144" t="s">
        <v>201</v>
      </c>
      <c r="H27" s="144"/>
      <c r="I27" s="139"/>
    </row>
    <row r="28" ht="15.75" customHeight="1">
      <c r="A28" s="143" t="s">
        <v>202</v>
      </c>
      <c r="B28" s="144" t="s">
        <v>121</v>
      </c>
      <c r="C28" s="144" t="s">
        <v>136</v>
      </c>
      <c r="D28" s="144" t="s">
        <v>138</v>
      </c>
      <c r="E28" s="144" t="s">
        <v>127</v>
      </c>
      <c r="F28" s="144" t="s">
        <v>129</v>
      </c>
      <c r="G28" s="144" t="s">
        <v>203</v>
      </c>
      <c r="H28" s="144"/>
      <c r="I28" s="139"/>
    </row>
    <row r="29" ht="15.75" customHeight="1">
      <c r="A29" s="143" t="s">
        <v>204</v>
      </c>
      <c r="B29" s="144" t="s">
        <v>121</v>
      </c>
      <c r="C29" s="144" t="s">
        <v>140</v>
      </c>
      <c r="D29" s="144" t="s">
        <v>138</v>
      </c>
      <c r="E29" s="144" t="s">
        <v>127</v>
      </c>
      <c r="F29" s="144" t="s">
        <v>129</v>
      </c>
      <c r="G29" s="144" t="s">
        <v>205</v>
      </c>
      <c r="H29" s="144"/>
      <c r="I29" s="139"/>
    </row>
    <row r="30" ht="15.75" customHeight="1">
      <c r="A30" s="143" t="s">
        <v>206</v>
      </c>
      <c r="B30" s="144" t="s">
        <v>121</v>
      </c>
      <c r="C30" s="144" t="s">
        <v>143</v>
      </c>
      <c r="D30" s="144" t="s">
        <v>138</v>
      </c>
      <c r="E30" s="144" t="s">
        <v>127</v>
      </c>
      <c r="F30" s="144" t="s">
        <v>129</v>
      </c>
      <c r="G30" s="144" t="s">
        <v>207</v>
      </c>
      <c r="H30" s="144"/>
      <c r="I30" s="139"/>
    </row>
    <row r="31" ht="15.75" customHeight="1">
      <c r="A31" s="143" t="s">
        <v>208</v>
      </c>
      <c r="B31" s="144" t="s">
        <v>121</v>
      </c>
      <c r="C31" s="144" t="s">
        <v>145</v>
      </c>
      <c r="D31" s="144" t="s">
        <v>138</v>
      </c>
      <c r="E31" s="144" t="s">
        <v>127</v>
      </c>
      <c r="F31" s="144" t="s">
        <v>129</v>
      </c>
      <c r="G31" s="144" t="s">
        <v>209</v>
      </c>
      <c r="H31" s="144"/>
      <c r="I31" s="139"/>
    </row>
    <row r="32" ht="15.75" customHeight="1">
      <c r="A32" s="143" t="s">
        <v>210</v>
      </c>
      <c r="B32" s="144" t="s">
        <v>121</v>
      </c>
      <c r="C32" s="144" t="s">
        <v>147</v>
      </c>
      <c r="D32" s="144" t="s">
        <v>138</v>
      </c>
      <c r="E32" s="144" t="s">
        <v>127</v>
      </c>
      <c r="F32" s="144" t="s">
        <v>129</v>
      </c>
      <c r="G32" s="144" t="s">
        <v>211</v>
      </c>
      <c r="H32" s="144"/>
      <c r="I32" s="145"/>
    </row>
    <row r="33" ht="15.75" customHeight="1">
      <c r="A33" s="143" t="s">
        <v>212</v>
      </c>
      <c r="B33" s="144" t="s">
        <v>121</v>
      </c>
      <c r="C33" s="144" t="s">
        <v>149</v>
      </c>
      <c r="D33" s="144" t="s">
        <v>138</v>
      </c>
      <c r="E33" s="144" t="s">
        <v>127</v>
      </c>
      <c r="F33" s="144" t="s">
        <v>129</v>
      </c>
      <c r="G33" s="144" t="s">
        <v>213</v>
      </c>
      <c r="H33" s="144"/>
      <c r="I33" s="145"/>
    </row>
    <row r="34" ht="15.75" customHeight="1">
      <c r="A34" s="143" t="s">
        <v>214</v>
      </c>
      <c r="B34" s="144" t="s">
        <v>121</v>
      </c>
      <c r="C34" s="144" t="s">
        <v>151</v>
      </c>
      <c r="D34" s="144" t="s">
        <v>138</v>
      </c>
      <c r="E34" s="144" t="s">
        <v>127</v>
      </c>
      <c r="F34" s="144" t="s">
        <v>129</v>
      </c>
      <c r="G34" s="144" t="s">
        <v>215</v>
      </c>
      <c r="H34" s="144"/>
      <c r="I34" s="145"/>
    </row>
    <row r="35" ht="15.75" customHeight="1">
      <c r="A35" s="143" t="s">
        <v>216</v>
      </c>
      <c r="B35" s="144" t="s">
        <v>121</v>
      </c>
      <c r="C35" s="144" t="s">
        <v>153</v>
      </c>
      <c r="D35" s="144" t="s">
        <v>138</v>
      </c>
      <c r="E35" s="144" t="s">
        <v>127</v>
      </c>
      <c r="F35" s="144" t="s">
        <v>129</v>
      </c>
      <c r="G35" s="144" t="s">
        <v>217</v>
      </c>
      <c r="H35" s="144"/>
      <c r="I35" s="145"/>
    </row>
    <row r="36" ht="15.75" customHeight="1">
      <c r="A36" s="143" t="s">
        <v>218</v>
      </c>
      <c r="B36" s="144" t="s">
        <v>121</v>
      </c>
      <c r="C36" s="144" t="s">
        <v>123</v>
      </c>
      <c r="D36" s="144" t="s">
        <v>125</v>
      </c>
      <c r="E36" s="144" t="s">
        <v>127</v>
      </c>
      <c r="F36" s="144" t="s">
        <v>135</v>
      </c>
      <c r="G36" s="144" t="s">
        <v>219</v>
      </c>
      <c r="H36" s="144"/>
      <c r="I36" s="145"/>
    </row>
    <row r="37" ht="15.75" customHeight="1">
      <c r="A37" s="143" t="s">
        <v>220</v>
      </c>
      <c r="B37" s="144" t="s">
        <v>121</v>
      </c>
      <c r="C37" s="144" t="s">
        <v>131</v>
      </c>
      <c r="D37" s="144" t="s">
        <v>125</v>
      </c>
      <c r="E37" s="144" t="s">
        <v>127</v>
      </c>
      <c r="F37" s="144" t="s">
        <v>135</v>
      </c>
      <c r="G37" s="144" t="s">
        <v>221</v>
      </c>
      <c r="H37" s="144"/>
      <c r="I37" s="145"/>
    </row>
    <row r="38" ht="15.75" customHeight="1">
      <c r="A38" s="143" t="s">
        <v>222</v>
      </c>
      <c r="B38" s="144" t="s">
        <v>121</v>
      </c>
      <c r="C38" s="144" t="s">
        <v>136</v>
      </c>
      <c r="D38" s="144" t="s">
        <v>125</v>
      </c>
      <c r="E38" s="144" t="s">
        <v>127</v>
      </c>
      <c r="F38" s="144" t="s">
        <v>135</v>
      </c>
      <c r="G38" s="144" t="s">
        <v>223</v>
      </c>
      <c r="H38" s="144"/>
      <c r="I38" s="145"/>
    </row>
    <row r="39" ht="15.75" customHeight="1">
      <c r="A39" s="143" t="s">
        <v>224</v>
      </c>
      <c r="B39" s="144" t="s">
        <v>121</v>
      </c>
      <c r="C39" s="144" t="s">
        <v>140</v>
      </c>
      <c r="D39" s="144" t="s">
        <v>125</v>
      </c>
      <c r="E39" s="144" t="s">
        <v>127</v>
      </c>
      <c r="F39" s="144" t="s">
        <v>135</v>
      </c>
      <c r="G39" s="144" t="s">
        <v>225</v>
      </c>
      <c r="H39" s="144"/>
      <c r="I39" s="145"/>
    </row>
    <row r="40" ht="15.75" customHeight="1">
      <c r="A40" s="143" t="s">
        <v>226</v>
      </c>
      <c r="B40" s="144" t="s">
        <v>121</v>
      </c>
      <c r="C40" s="144" t="s">
        <v>143</v>
      </c>
      <c r="D40" s="144" t="s">
        <v>125</v>
      </c>
      <c r="E40" s="144" t="s">
        <v>127</v>
      </c>
      <c r="F40" s="144" t="s">
        <v>135</v>
      </c>
      <c r="G40" s="144" t="s">
        <v>227</v>
      </c>
      <c r="H40" s="144"/>
      <c r="I40" s="145"/>
    </row>
    <row r="41" ht="15.75" customHeight="1">
      <c r="A41" s="143" t="s">
        <v>228</v>
      </c>
      <c r="B41" s="144" t="s">
        <v>121</v>
      </c>
      <c r="C41" s="144" t="s">
        <v>145</v>
      </c>
      <c r="D41" s="144" t="s">
        <v>125</v>
      </c>
      <c r="E41" s="144" t="s">
        <v>127</v>
      </c>
      <c r="F41" s="144" t="s">
        <v>135</v>
      </c>
      <c r="G41" s="144" t="s">
        <v>229</v>
      </c>
      <c r="H41" s="144"/>
      <c r="I41" s="145"/>
    </row>
    <row r="42" ht="15.75" customHeight="1">
      <c r="A42" s="143" t="s">
        <v>230</v>
      </c>
      <c r="B42" s="144" t="s">
        <v>121</v>
      </c>
      <c r="C42" s="144" t="s">
        <v>147</v>
      </c>
      <c r="D42" s="144" t="s">
        <v>125</v>
      </c>
      <c r="E42" s="144" t="s">
        <v>127</v>
      </c>
      <c r="F42" s="144" t="s">
        <v>135</v>
      </c>
      <c r="G42" s="144" t="s">
        <v>231</v>
      </c>
      <c r="H42" s="144"/>
      <c r="I42" s="145"/>
    </row>
    <row r="43" ht="15.75" customHeight="1">
      <c r="A43" s="143" t="s">
        <v>232</v>
      </c>
      <c r="B43" s="144" t="s">
        <v>121</v>
      </c>
      <c r="C43" s="144" t="s">
        <v>149</v>
      </c>
      <c r="D43" s="144" t="s">
        <v>125</v>
      </c>
      <c r="E43" s="144" t="s">
        <v>127</v>
      </c>
      <c r="F43" s="144" t="s">
        <v>135</v>
      </c>
      <c r="G43" s="144" t="s">
        <v>233</v>
      </c>
      <c r="H43" s="144"/>
      <c r="I43" s="145"/>
    </row>
    <row r="44" ht="15.75" customHeight="1">
      <c r="A44" s="143" t="s">
        <v>234</v>
      </c>
      <c r="B44" s="144" t="s">
        <v>121</v>
      </c>
      <c r="C44" s="144" t="s">
        <v>151</v>
      </c>
      <c r="D44" s="144" t="s">
        <v>125</v>
      </c>
      <c r="E44" s="144" t="s">
        <v>127</v>
      </c>
      <c r="F44" s="144" t="s">
        <v>135</v>
      </c>
      <c r="G44" s="144" t="s">
        <v>235</v>
      </c>
      <c r="H44" s="144"/>
      <c r="I44" s="145"/>
    </row>
    <row r="45" ht="15.75" customHeight="1">
      <c r="A45" s="143" t="s">
        <v>236</v>
      </c>
      <c r="B45" s="144" t="s">
        <v>121</v>
      </c>
      <c r="C45" s="144" t="s">
        <v>153</v>
      </c>
      <c r="D45" s="144" t="s">
        <v>125</v>
      </c>
      <c r="E45" s="144" t="s">
        <v>127</v>
      </c>
      <c r="F45" s="144" t="s">
        <v>135</v>
      </c>
      <c r="G45" s="144" t="s">
        <v>237</v>
      </c>
      <c r="H45" s="144"/>
      <c r="I45" s="145"/>
    </row>
    <row r="46" ht="15.75" customHeight="1">
      <c r="A46" s="143" t="s">
        <v>238</v>
      </c>
      <c r="B46" s="144" t="s">
        <v>121</v>
      </c>
      <c r="C46" s="144" t="s">
        <v>123</v>
      </c>
      <c r="D46" s="144" t="s">
        <v>133</v>
      </c>
      <c r="E46" s="144" t="s">
        <v>127</v>
      </c>
      <c r="F46" s="144" t="s">
        <v>135</v>
      </c>
      <c r="G46" s="144" t="s">
        <v>239</v>
      </c>
      <c r="H46" s="144"/>
      <c r="I46" s="145"/>
    </row>
    <row r="47" ht="15.75" customHeight="1">
      <c r="A47" s="143" t="s">
        <v>240</v>
      </c>
      <c r="B47" s="144" t="s">
        <v>121</v>
      </c>
      <c r="C47" s="144" t="s">
        <v>131</v>
      </c>
      <c r="D47" s="144" t="s">
        <v>133</v>
      </c>
      <c r="E47" s="144" t="s">
        <v>127</v>
      </c>
      <c r="F47" s="144" t="s">
        <v>135</v>
      </c>
      <c r="G47" s="144" t="s">
        <v>241</v>
      </c>
      <c r="H47" s="144"/>
      <c r="I47" s="145"/>
    </row>
    <row r="48" ht="15.75" customHeight="1">
      <c r="A48" s="143" t="s">
        <v>242</v>
      </c>
      <c r="B48" s="144" t="s">
        <v>121</v>
      </c>
      <c r="C48" s="144" t="s">
        <v>136</v>
      </c>
      <c r="D48" s="144" t="s">
        <v>133</v>
      </c>
      <c r="E48" s="144" t="s">
        <v>127</v>
      </c>
      <c r="F48" s="144" t="s">
        <v>135</v>
      </c>
      <c r="G48" s="144" t="s">
        <v>243</v>
      </c>
      <c r="H48" s="144"/>
      <c r="I48" s="145"/>
    </row>
    <row r="49" ht="15.75" customHeight="1">
      <c r="A49" s="143" t="s">
        <v>244</v>
      </c>
      <c r="B49" s="144" t="s">
        <v>121</v>
      </c>
      <c r="C49" s="144" t="s">
        <v>140</v>
      </c>
      <c r="D49" s="144" t="s">
        <v>133</v>
      </c>
      <c r="E49" s="144" t="s">
        <v>127</v>
      </c>
      <c r="F49" s="144" t="s">
        <v>135</v>
      </c>
      <c r="G49" s="144" t="s">
        <v>245</v>
      </c>
      <c r="H49" s="144"/>
      <c r="I49" s="145"/>
    </row>
    <row r="50" ht="15.75" customHeight="1">
      <c r="A50" s="143" t="s">
        <v>246</v>
      </c>
      <c r="B50" s="144" t="s">
        <v>121</v>
      </c>
      <c r="C50" s="144" t="s">
        <v>143</v>
      </c>
      <c r="D50" s="144" t="s">
        <v>133</v>
      </c>
      <c r="E50" s="144" t="s">
        <v>127</v>
      </c>
      <c r="F50" s="144" t="s">
        <v>135</v>
      </c>
      <c r="G50" s="144" t="s">
        <v>247</v>
      </c>
      <c r="H50" s="144"/>
      <c r="I50" s="145"/>
    </row>
    <row r="51" ht="15.75" customHeight="1">
      <c r="A51" s="143" t="s">
        <v>248</v>
      </c>
      <c r="B51" s="144" t="s">
        <v>121</v>
      </c>
      <c r="C51" s="144" t="s">
        <v>145</v>
      </c>
      <c r="D51" s="144" t="s">
        <v>133</v>
      </c>
      <c r="E51" s="144" t="s">
        <v>127</v>
      </c>
      <c r="F51" s="144" t="s">
        <v>135</v>
      </c>
      <c r="G51" s="144" t="s">
        <v>249</v>
      </c>
      <c r="H51" s="144"/>
      <c r="I51" s="145"/>
    </row>
    <row r="52" ht="15.75" customHeight="1">
      <c r="A52" s="143" t="s">
        <v>250</v>
      </c>
      <c r="B52" s="144" t="s">
        <v>121</v>
      </c>
      <c r="C52" s="144" t="s">
        <v>147</v>
      </c>
      <c r="D52" s="144" t="s">
        <v>133</v>
      </c>
      <c r="E52" s="144" t="s">
        <v>127</v>
      </c>
      <c r="F52" s="144" t="s">
        <v>135</v>
      </c>
      <c r="G52" s="144" t="s">
        <v>251</v>
      </c>
      <c r="H52" s="144"/>
      <c r="I52" s="145"/>
    </row>
    <row r="53" ht="15.75" customHeight="1">
      <c r="A53" s="143" t="s">
        <v>252</v>
      </c>
      <c r="B53" s="144" t="s">
        <v>121</v>
      </c>
      <c r="C53" s="144" t="s">
        <v>149</v>
      </c>
      <c r="D53" s="144" t="s">
        <v>133</v>
      </c>
      <c r="E53" s="144" t="s">
        <v>127</v>
      </c>
      <c r="F53" s="144" t="s">
        <v>135</v>
      </c>
      <c r="G53" s="144" t="s">
        <v>253</v>
      </c>
      <c r="H53" s="144"/>
      <c r="I53" s="145"/>
    </row>
    <row r="54" ht="15.75" customHeight="1">
      <c r="A54" s="143" t="s">
        <v>254</v>
      </c>
      <c r="B54" s="144" t="s">
        <v>121</v>
      </c>
      <c r="C54" s="144" t="s">
        <v>151</v>
      </c>
      <c r="D54" s="144" t="s">
        <v>133</v>
      </c>
      <c r="E54" s="144" t="s">
        <v>127</v>
      </c>
      <c r="F54" s="144" t="s">
        <v>135</v>
      </c>
      <c r="G54" s="144" t="s">
        <v>255</v>
      </c>
      <c r="H54" s="144"/>
      <c r="I54" s="145"/>
    </row>
    <row r="55" ht="15.75" customHeight="1">
      <c r="A55" s="143" t="s">
        <v>256</v>
      </c>
      <c r="B55" s="144" t="s">
        <v>121</v>
      </c>
      <c r="C55" s="144" t="s">
        <v>153</v>
      </c>
      <c r="D55" s="144" t="s">
        <v>133</v>
      </c>
      <c r="E55" s="144" t="s">
        <v>127</v>
      </c>
      <c r="F55" s="144" t="s">
        <v>135</v>
      </c>
      <c r="G55" s="144" t="s">
        <v>257</v>
      </c>
      <c r="H55" s="144"/>
      <c r="I55" s="145"/>
    </row>
    <row r="56" ht="15.75" customHeight="1">
      <c r="A56" s="143" t="s">
        <v>258</v>
      </c>
      <c r="B56" s="144" t="s">
        <v>121</v>
      </c>
      <c r="C56" s="144" t="s">
        <v>123</v>
      </c>
      <c r="D56" s="144" t="s">
        <v>138</v>
      </c>
      <c r="E56" s="144" t="s">
        <v>127</v>
      </c>
      <c r="F56" s="144" t="s">
        <v>135</v>
      </c>
      <c r="G56" s="144" t="s">
        <v>259</v>
      </c>
      <c r="H56" s="144"/>
      <c r="I56" s="145"/>
    </row>
    <row r="57" ht="15.75" customHeight="1">
      <c r="A57" s="143" t="s">
        <v>260</v>
      </c>
      <c r="B57" s="144" t="s">
        <v>121</v>
      </c>
      <c r="C57" s="144" t="s">
        <v>131</v>
      </c>
      <c r="D57" s="144" t="s">
        <v>138</v>
      </c>
      <c r="E57" s="144" t="s">
        <v>127</v>
      </c>
      <c r="F57" s="144" t="s">
        <v>135</v>
      </c>
      <c r="G57" s="144" t="s">
        <v>261</v>
      </c>
      <c r="H57" s="144"/>
      <c r="I57" s="145"/>
    </row>
    <row r="58" ht="15.75" customHeight="1">
      <c r="A58" s="143" t="s">
        <v>262</v>
      </c>
      <c r="B58" s="144" t="s">
        <v>121</v>
      </c>
      <c r="C58" s="144" t="s">
        <v>136</v>
      </c>
      <c r="D58" s="144" t="s">
        <v>138</v>
      </c>
      <c r="E58" s="144" t="s">
        <v>127</v>
      </c>
      <c r="F58" s="144" t="s">
        <v>135</v>
      </c>
      <c r="G58" s="144" t="s">
        <v>263</v>
      </c>
      <c r="H58" s="144"/>
      <c r="I58" s="145"/>
    </row>
    <row r="59" ht="15.75" customHeight="1">
      <c r="A59" s="143" t="s">
        <v>264</v>
      </c>
      <c r="B59" s="144" t="s">
        <v>121</v>
      </c>
      <c r="C59" s="144" t="s">
        <v>140</v>
      </c>
      <c r="D59" s="144" t="s">
        <v>138</v>
      </c>
      <c r="E59" s="144" t="s">
        <v>127</v>
      </c>
      <c r="F59" s="144" t="s">
        <v>135</v>
      </c>
      <c r="G59" s="144" t="s">
        <v>265</v>
      </c>
      <c r="H59" s="144"/>
      <c r="I59" s="145"/>
    </row>
    <row r="60" ht="15.75" customHeight="1">
      <c r="A60" s="143" t="s">
        <v>266</v>
      </c>
      <c r="B60" s="144" t="s">
        <v>121</v>
      </c>
      <c r="C60" s="144" t="s">
        <v>143</v>
      </c>
      <c r="D60" s="144" t="s">
        <v>138</v>
      </c>
      <c r="E60" s="144" t="s">
        <v>127</v>
      </c>
      <c r="F60" s="144" t="s">
        <v>135</v>
      </c>
      <c r="G60" s="144" t="s">
        <v>267</v>
      </c>
      <c r="H60" s="144"/>
      <c r="I60" s="145"/>
    </row>
    <row r="61" ht="15.75" customHeight="1">
      <c r="A61" s="143" t="s">
        <v>268</v>
      </c>
      <c r="B61" s="144" t="s">
        <v>121</v>
      </c>
      <c r="C61" s="144" t="s">
        <v>145</v>
      </c>
      <c r="D61" s="144" t="s">
        <v>138</v>
      </c>
      <c r="E61" s="144" t="s">
        <v>127</v>
      </c>
      <c r="F61" s="144" t="s">
        <v>135</v>
      </c>
      <c r="G61" s="144" t="s">
        <v>269</v>
      </c>
      <c r="H61" s="144"/>
      <c r="I61" s="145"/>
    </row>
    <row r="62" ht="15.75" customHeight="1">
      <c r="A62" s="143" t="s">
        <v>270</v>
      </c>
      <c r="B62" s="144" t="s">
        <v>121</v>
      </c>
      <c r="C62" s="144" t="s">
        <v>147</v>
      </c>
      <c r="D62" s="144" t="s">
        <v>138</v>
      </c>
      <c r="E62" s="144" t="s">
        <v>127</v>
      </c>
      <c r="F62" s="144" t="s">
        <v>135</v>
      </c>
      <c r="G62" s="144" t="s">
        <v>271</v>
      </c>
      <c r="H62" s="144"/>
      <c r="I62" s="145"/>
    </row>
    <row r="63" ht="15.75" customHeight="1">
      <c r="A63" s="143" t="s">
        <v>272</v>
      </c>
      <c r="B63" s="144" t="s">
        <v>121</v>
      </c>
      <c r="C63" s="144" t="s">
        <v>149</v>
      </c>
      <c r="D63" s="144" t="s">
        <v>138</v>
      </c>
      <c r="E63" s="144" t="s">
        <v>127</v>
      </c>
      <c r="F63" s="144" t="s">
        <v>135</v>
      </c>
      <c r="G63" s="144" t="s">
        <v>273</v>
      </c>
      <c r="H63" s="144"/>
      <c r="I63" s="145"/>
    </row>
    <row r="64" ht="15.75" customHeight="1">
      <c r="A64" s="143" t="s">
        <v>274</v>
      </c>
      <c r="B64" s="144" t="s">
        <v>121</v>
      </c>
      <c r="C64" s="144" t="s">
        <v>151</v>
      </c>
      <c r="D64" s="144" t="s">
        <v>138</v>
      </c>
      <c r="E64" s="144" t="s">
        <v>127</v>
      </c>
      <c r="F64" s="144" t="s">
        <v>135</v>
      </c>
      <c r="G64" s="144" t="s">
        <v>275</v>
      </c>
      <c r="H64" s="144"/>
      <c r="I64" s="145"/>
    </row>
    <row r="65" ht="15.75" customHeight="1">
      <c r="A65" s="143" t="s">
        <v>276</v>
      </c>
      <c r="B65" s="144" t="s">
        <v>121</v>
      </c>
      <c r="C65" s="144" t="s">
        <v>153</v>
      </c>
      <c r="D65" s="144" t="s">
        <v>138</v>
      </c>
      <c r="E65" s="144" t="s">
        <v>127</v>
      </c>
      <c r="F65" s="144" t="s">
        <v>135</v>
      </c>
      <c r="G65" s="144" t="s">
        <v>277</v>
      </c>
      <c r="H65" s="144"/>
      <c r="I65" s="145"/>
    </row>
  </sheetData>
  <customSheetViews>
    <customSheetView guid="{841F4794-075D-46AF-B09B-526789DCE919}" filter="1" showAutoFilter="1">
      <autoFilter ref="$A$5:$I$15"/>
    </customSheetView>
    <customSheetView guid="{C77CCAA9-63C6-4D11-AF89-1B05EBDEEE1A}" filter="1" showAutoFilter="1">
      <autoFilter ref="$A$5:$I$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6.71"/>
    <col customWidth="1" min="2" max="2" width="22.86"/>
    <col customWidth="1" min="3" max="3" width="35.43"/>
    <col customWidth="1" min="4" max="4" width="31.86"/>
    <col customWidth="1" min="5" max="5" width="10.71"/>
    <col customWidth="1" min="6" max="6" width="12.0"/>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46"/>
      <c r="B1" s="147"/>
      <c r="C1" s="147"/>
      <c r="D1" s="147"/>
      <c r="E1" s="147"/>
      <c r="F1" s="147"/>
      <c r="G1" s="147"/>
      <c r="H1" s="147"/>
      <c r="I1" s="148"/>
      <c r="J1" s="148"/>
      <c r="K1" s="148"/>
      <c r="L1" s="148"/>
      <c r="M1" s="148"/>
    </row>
    <row r="2" ht="15.75" customHeight="1">
      <c r="A2" s="149" t="s">
        <v>281</v>
      </c>
      <c r="B2" s="115"/>
      <c r="C2" s="115"/>
      <c r="D2" s="115"/>
      <c r="E2" s="115"/>
      <c r="F2" s="115"/>
      <c r="G2" s="115"/>
      <c r="H2" s="115"/>
      <c r="I2" s="150" t="str">
        <f>A2</f>
        <v>Plan B</v>
      </c>
      <c r="J2" s="151"/>
      <c r="K2" s="151"/>
      <c r="L2" s="151"/>
      <c r="M2" s="151"/>
    </row>
    <row r="3" ht="15.75" customHeight="1">
      <c r="A3" s="115" t="str">
        <f>"Timeframe (years): "&amp;Benefit!B3</f>
        <v>Timeframe (years): 1</v>
      </c>
      <c r="B3" s="115"/>
      <c r="C3" s="115"/>
      <c r="D3" s="115"/>
      <c r="E3" s="115"/>
      <c r="F3" s="115"/>
      <c r="G3" s="115"/>
      <c r="H3" s="115"/>
      <c r="I3" s="150"/>
      <c r="J3" s="151"/>
      <c r="K3" s="151"/>
      <c r="L3" s="151"/>
      <c r="M3" s="151"/>
    </row>
    <row r="4" ht="15.75" customHeight="1">
      <c r="A4" s="152" t="str">
        <f t="array" ref="A4:G65">Scenarios!A2:G65</f>
        <v>Loss Events</v>
      </c>
      <c r="B4" s="115"/>
      <c r="C4" s="115"/>
      <c r="D4" s="115"/>
      <c r="E4" s="115"/>
      <c r="F4" s="115"/>
      <c r="G4" s="115"/>
      <c r="H4" s="115"/>
      <c r="I4" s="150" t="s">
        <v>279</v>
      </c>
      <c r="J4" s="151"/>
      <c r="K4" s="151"/>
      <c r="L4" s="151"/>
      <c r="M4" s="151"/>
    </row>
    <row r="5" ht="53.25" customHeight="1">
      <c r="A5" s="153" t="s">
        <v>156</v>
      </c>
      <c r="B5" s="153" t="s">
        <v>114</v>
      </c>
      <c r="C5" s="153" t="s">
        <v>115</v>
      </c>
      <c r="D5" s="153" t="s">
        <v>157</v>
      </c>
      <c r="E5" s="153" t="s">
        <v>117</v>
      </c>
      <c r="F5" s="153" t="s">
        <v>118</v>
      </c>
      <c r="G5" s="153" t="s">
        <v>280</v>
      </c>
      <c r="H5" s="153"/>
      <c r="I5" s="154" t="s">
        <v>282</v>
      </c>
      <c r="J5" s="155" t="s">
        <v>283</v>
      </c>
      <c r="K5" s="155" t="s">
        <v>284</v>
      </c>
      <c r="L5" s="155" t="s">
        <v>285</v>
      </c>
      <c r="M5" s="155" t="s">
        <v>286</v>
      </c>
    </row>
    <row r="6" ht="15.75" customHeight="1">
      <c r="A6" s="156" t="s">
        <v>158</v>
      </c>
      <c r="B6" s="157" t="s">
        <v>121</v>
      </c>
      <c r="C6" s="157" t="s">
        <v>123</v>
      </c>
      <c r="D6" s="157" t="s">
        <v>125</v>
      </c>
      <c r="E6" s="157" t="s">
        <v>127</v>
      </c>
      <c r="F6" s="157" t="s">
        <v>129</v>
      </c>
      <c r="G6" s="157" t="s">
        <v>159</v>
      </c>
      <c r="H6" s="158"/>
      <c r="I6" s="159" t="b">
        <v>0</v>
      </c>
      <c r="J6" s="160" t="b">
        <v>1</v>
      </c>
      <c r="K6" s="160" t="b">
        <v>1</v>
      </c>
      <c r="L6" s="160" t="b">
        <v>1</v>
      </c>
      <c r="M6" s="160" t="b">
        <v>1</v>
      </c>
    </row>
    <row r="7" ht="15.75" customHeight="1">
      <c r="A7" s="156" t="s">
        <v>160</v>
      </c>
      <c r="B7" s="161" t="s">
        <v>121</v>
      </c>
      <c r="C7" s="161" t="s">
        <v>131</v>
      </c>
      <c r="D7" s="161" t="s">
        <v>125</v>
      </c>
      <c r="E7" s="161" t="s">
        <v>127</v>
      </c>
      <c r="F7" s="161" t="s">
        <v>129</v>
      </c>
      <c r="G7" s="161" t="s">
        <v>161</v>
      </c>
      <c r="H7" s="162"/>
      <c r="I7" s="159" t="b">
        <v>0</v>
      </c>
      <c r="J7" s="160" t="b">
        <v>1</v>
      </c>
      <c r="K7" s="160" t="b">
        <v>1</v>
      </c>
      <c r="L7" s="160" t="b">
        <v>1</v>
      </c>
      <c r="M7" s="160" t="b">
        <v>1</v>
      </c>
    </row>
    <row r="8" ht="15.75" customHeight="1">
      <c r="A8" s="156" t="s">
        <v>162</v>
      </c>
      <c r="B8" s="161" t="s">
        <v>121</v>
      </c>
      <c r="C8" s="161" t="s">
        <v>136</v>
      </c>
      <c r="D8" s="161" t="s">
        <v>125</v>
      </c>
      <c r="E8" s="161" t="s">
        <v>127</v>
      </c>
      <c r="F8" s="161" t="s">
        <v>129</v>
      </c>
      <c r="G8" s="161" t="s">
        <v>163</v>
      </c>
      <c r="H8" s="162"/>
      <c r="I8" s="159" t="b">
        <v>0</v>
      </c>
      <c r="J8" s="160" t="b">
        <v>1</v>
      </c>
      <c r="K8" s="160" t="b">
        <v>1</v>
      </c>
      <c r="L8" s="160" t="b">
        <v>1</v>
      </c>
      <c r="M8" s="160" t="b">
        <v>1</v>
      </c>
    </row>
    <row r="9" ht="15.75" customHeight="1">
      <c r="A9" s="156" t="s">
        <v>164</v>
      </c>
      <c r="B9" s="161" t="s">
        <v>121</v>
      </c>
      <c r="C9" s="161" t="s">
        <v>140</v>
      </c>
      <c r="D9" s="161" t="s">
        <v>125</v>
      </c>
      <c r="E9" s="161" t="s">
        <v>127</v>
      </c>
      <c r="F9" s="161" t="s">
        <v>129</v>
      </c>
      <c r="G9" s="161" t="s">
        <v>165</v>
      </c>
      <c r="H9" s="162"/>
      <c r="I9" s="159" t="b">
        <v>0</v>
      </c>
      <c r="J9" s="160" t="b">
        <v>1</v>
      </c>
      <c r="K9" s="160" t="b">
        <v>1</v>
      </c>
      <c r="L9" s="160" t="b">
        <v>1</v>
      </c>
      <c r="M9" s="160" t="b">
        <v>1</v>
      </c>
    </row>
    <row r="10" ht="15.75" customHeight="1">
      <c r="A10" s="156" t="s">
        <v>166</v>
      </c>
      <c r="B10" s="161" t="s">
        <v>121</v>
      </c>
      <c r="C10" s="161" t="s">
        <v>143</v>
      </c>
      <c r="D10" s="161" t="s">
        <v>125</v>
      </c>
      <c r="E10" s="161" t="s">
        <v>127</v>
      </c>
      <c r="F10" s="161" t="s">
        <v>129</v>
      </c>
      <c r="G10" s="161" t="s">
        <v>167</v>
      </c>
      <c r="H10" s="162"/>
      <c r="I10" s="159" t="b">
        <v>0</v>
      </c>
      <c r="J10" s="160" t="b">
        <v>1</v>
      </c>
      <c r="K10" s="160" t="b">
        <v>1</v>
      </c>
      <c r="L10" s="160" t="b">
        <v>1</v>
      </c>
      <c r="M10" s="160" t="b">
        <v>1</v>
      </c>
    </row>
    <row r="11" ht="15.75" customHeight="1">
      <c r="A11" s="156" t="s">
        <v>168</v>
      </c>
      <c r="B11" s="161" t="s">
        <v>121</v>
      </c>
      <c r="C11" s="161" t="s">
        <v>145</v>
      </c>
      <c r="D11" s="161" t="s">
        <v>125</v>
      </c>
      <c r="E11" s="161" t="s">
        <v>127</v>
      </c>
      <c r="F11" s="161" t="s">
        <v>129</v>
      </c>
      <c r="G11" s="161" t="s">
        <v>169</v>
      </c>
      <c r="H11" s="162"/>
      <c r="I11" s="159" t="b">
        <v>0</v>
      </c>
      <c r="J11" s="160" t="b">
        <v>1</v>
      </c>
      <c r="K11" s="160" t="b">
        <v>1</v>
      </c>
      <c r="L11" s="160" t="b">
        <v>1</v>
      </c>
      <c r="M11" s="160" t="b">
        <v>1</v>
      </c>
    </row>
    <row r="12" ht="15.75" customHeight="1">
      <c r="A12" s="156" t="s">
        <v>170</v>
      </c>
      <c r="B12" s="161" t="s">
        <v>121</v>
      </c>
      <c r="C12" s="161" t="s">
        <v>147</v>
      </c>
      <c r="D12" s="161" t="s">
        <v>125</v>
      </c>
      <c r="E12" s="161" t="s">
        <v>127</v>
      </c>
      <c r="F12" s="161" t="s">
        <v>129</v>
      </c>
      <c r="G12" s="161" t="s">
        <v>171</v>
      </c>
      <c r="H12" s="162"/>
      <c r="I12" s="159" t="b">
        <v>0</v>
      </c>
      <c r="J12" s="160" t="b">
        <v>1</v>
      </c>
      <c r="K12" s="160" t="b">
        <v>1</v>
      </c>
      <c r="L12" s="160" t="b">
        <v>1</v>
      </c>
      <c r="M12" s="160" t="b">
        <v>1</v>
      </c>
    </row>
    <row r="13" ht="15.75" customHeight="1">
      <c r="A13" s="156" t="s">
        <v>172</v>
      </c>
      <c r="B13" s="161" t="s">
        <v>121</v>
      </c>
      <c r="C13" s="161" t="s">
        <v>149</v>
      </c>
      <c r="D13" s="161" t="s">
        <v>125</v>
      </c>
      <c r="E13" s="161" t="s">
        <v>127</v>
      </c>
      <c r="F13" s="161" t="s">
        <v>129</v>
      </c>
      <c r="G13" s="161" t="s">
        <v>173</v>
      </c>
      <c r="H13" s="162"/>
      <c r="I13" s="159" t="b">
        <v>0</v>
      </c>
      <c r="J13" s="160" t="b">
        <v>1</v>
      </c>
      <c r="K13" s="160" t="b">
        <v>1</v>
      </c>
      <c r="L13" s="160" t="b">
        <v>1</v>
      </c>
      <c r="M13" s="160" t="b">
        <v>1</v>
      </c>
    </row>
    <row r="14" ht="15.75" customHeight="1">
      <c r="A14" s="156" t="s">
        <v>174</v>
      </c>
      <c r="B14" s="161" t="s">
        <v>121</v>
      </c>
      <c r="C14" s="161" t="s">
        <v>151</v>
      </c>
      <c r="D14" s="161" t="s">
        <v>125</v>
      </c>
      <c r="E14" s="161" t="s">
        <v>127</v>
      </c>
      <c r="F14" s="161" t="s">
        <v>129</v>
      </c>
      <c r="G14" s="161" t="s">
        <v>175</v>
      </c>
      <c r="H14" s="162"/>
      <c r="I14" s="159" t="b">
        <v>0</v>
      </c>
      <c r="J14" s="160" t="b">
        <v>1</v>
      </c>
      <c r="K14" s="160" t="b">
        <v>1</v>
      </c>
      <c r="L14" s="160" t="b">
        <v>1</v>
      </c>
      <c r="M14" s="160" t="b">
        <v>1</v>
      </c>
    </row>
    <row r="15" ht="15.75" customHeight="1">
      <c r="A15" s="156" t="s">
        <v>176</v>
      </c>
      <c r="B15" s="161" t="s">
        <v>121</v>
      </c>
      <c r="C15" s="161" t="s">
        <v>153</v>
      </c>
      <c r="D15" s="161" t="s">
        <v>125</v>
      </c>
      <c r="E15" s="161" t="s">
        <v>127</v>
      </c>
      <c r="F15" s="161" t="s">
        <v>129</v>
      </c>
      <c r="G15" s="161" t="s">
        <v>177</v>
      </c>
      <c r="H15" s="162"/>
      <c r="I15" s="159" t="b">
        <v>0</v>
      </c>
      <c r="J15" s="160" t="b">
        <v>1</v>
      </c>
      <c r="K15" s="160" t="b">
        <v>1</v>
      </c>
      <c r="L15" s="160" t="b">
        <v>1</v>
      </c>
      <c r="M15" s="160" t="b">
        <v>1</v>
      </c>
    </row>
    <row r="16" ht="15.75" customHeight="1">
      <c r="A16" s="156" t="s">
        <v>178</v>
      </c>
      <c r="B16" s="163" t="s">
        <v>121</v>
      </c>
      <c r="C16" s="163" t="s">
        <v>123</v>
      </c>
      <c r="D16" s="163" t="s">
        <v>133</v>
      </c>
      <c r="E16" s="163" t="s">
        <v>127</v>
      </c>
      <c r="F16" s="163" t="s">
        <v>129</v>
      </c>
      <c r="G16" s="163" t="s">
        <v>179</v>
      </c>
      <c r="H16" s="163"/>
      <c r="I16" s="159" t="b">
        <v>0</v>
      </c>
      <c r="J16" s="160" t="b">
        <v>1</v>
      </c>
      <c r="K16" s="160" t="b">
        <v>1</v>
      </c>
      <c r="L16" s="160" t="b">
        <v>1</v>
      </c>
      <c r="M16" s="160" t="b">
        <v>1</v>
      </c>
    </row>
    <row r="17" ht="15.75" customHeight="1">
      <c r="A17" s="156" t="s">
        <v>180</v>
      </c>
      <c r="B17" s="163" t="s">
        <v>121</v>
      </c>
      <c r="C17" s="163" t="s">
        <v>131</v>
      </c>
      <c r="D17" s="163" t="s">
        <v>133</v>
      </c>
      <c r="E17" s="163" t="s">
        <v>127</v>
      </c>
      <c r="F17" s="163" t="s">
        <v>129</v>
      </c>
      <c r="G17" s="163" t="s">
        <v>181</v>
      </c>
      <c r="H17" s="163"/>
      <c r="I17" s="159" t="b">
        <v>0</v>
      </c>
      <c r="J17" s="160" t="b">
        <v>1</v>
      </c>
      <c r="K17" s="160" t="b">
        <v>1</v>
      </c>
      <c r="L17" s="160" t="b">
        <v>1</v>
      </c>
      <c r="M17" s="160" t="b">
        <v>1</v>
      </c>
    </row>
    <row r="18" ht="15.75" customHeight="1">
      <c r="A18" s="156" t="s">
        <v>182</v>
      </c>
      <c r="B18" s="163" t="s">
        <v>121</v>
      </c>
      <c r="C18" s="163" t="s">
        <v>136</v>
      </c>
      <c r="D18" s="163" t="s">
        <v>133</v>
      </c>
      <c r="E18" s="163" t="s">
        <v>127</v>
      </c>
      <c r="F18" s="163" t="s">
        <v>129</v>
      </c>
      <c r="G18" s="163" t="s">
        <v>183</v>
      </c>
      <c r="H18" s="163"/>
      <c r="I18" s="159" t="b">
        <v>0</v>
      </c>
      <c r="J18" s="160" t="b">
        <v>1</v>
      </c>
      <c r="K18" s="160" t="b">
        <v>1</v>
      </c>
      <c r="L18" s="160" t="b">
        <v>1</v>
      </c>
      <c r="M18" s="160" t="b">
        <v>1</v>
      </c>
    </row>
    <row r="19" ht="15.75" customHeight="1">
      <c r="A19" s="156" t="s">
        <v>184</v>
      </c>
      <c r="B19" s="163" t="s">
        <v>121</v>
      </c>
      <c r="C19" s="163" t="s">
        <v>140</v>
      </c>
      <c r="D19" s="163" t="s">
        <v>133</v>
      </c>
      <c r="E19" s="163" t="s">
        <v>127</v>
      </c>
      <c r="F19" s="163" t="s">
        <v>129</v>
      </c>
      <c r="G19" s="163" t="s">
        <v>185</v>
      </c>
      <c r="H19" s="163"/>
      <c r="I19" s="159" t="b">
        <v>0</v>
      </c>
      <c r="J19" s="160" t="b">
        <v>1</v>
      </c>
      <c r="K19" s="160" t="b">
        <v>1</v>
      </c>
      <c r="L19" s="160" t="b">
        <v>1</v>
      </c>
      <c r="M19" s="160" t="b">
        <v>1</v>
      </c>
    </row>
    <row r="20" ht="15.75" customHeight="1">
      <c r="A20" s="156" t="s">
        <v>186</v>
      </c>
      <c r="B20" s="163" t="s">
        <v>121</v>
      </c>
      <c r="C20" s="163" t="s">
        <v>143</v>
      </c>
      <c r="D20" s="163" t="s">
        <v>133</v>
      </c>
      <c r="E20" s="163" t="s">
        <v>127</v>
      </c>
      <c r="F20" s="163" t="s">
        <v>129</v>
      </c>
      <c r="G20" s="163" t="s">
        <v>187</v>
      </c>
      <c r="H20" s="163"/>
      <c r="I20" s="159" t="b">
        <v>0</v>
      </c>
      <c r="J20" s="160" t="b">
        <v>1</v>
      </c>
      <c r="K20" s="160" t="b">
        <v>1</v>
      </c>
      <c r="L20" s="160" t="b">
        <v>1</v>
      </c>
      <c r="M20" s="160" t="b">
        <v>1</v>
      </c>
    </row>
    <row r="21" ht="15.75" customHeight="1">
      <c r="A21" s="156" t="s">
        <v>188</v>
      </c>
      <c r="B21" s="163" t="s">
        <v>121</v>
      </c>
      <c r="C21" s="163" t="s">
        <v>145</v>
      </c>
      <c r="D21" s="163" t="s">
        <v>133</v>
      </c>
      <c r="E21" s="163" t="s">
        <v>127</v>
      </c>
      <c r="F21" s="163" t="s">
        <v>129</v>
      </c>
      <c r="G21" s="163" t="s">
        <v>189</v>
      </c>
      <c r="H21" s="163"/>
      <c r="I21" s="159" t="b">
        <v>0</v>
      </c>
      <c r="J21" s="160" t="b">
        <v>1</v>
      </c>
      <c r="K21" s="160" t="b">
        <v>1</v>
      </c>
      <c r="L21" s="160" t="b">
        <v>1</v>
      </c>
      <c r="M21" s="160" t="b">
        <v>1</v>
      </c>
    </row>
    <row r="22" ht="15.75" customHeight="1">
      <c r="A22" s="156" t="s">
        <v>190</v>
      </c>
      <c r="B22" s="163" t="s">
        <v>121</v>
      </c>
      <c r="C22" s="163" t="s">
        <v>147</v>
      </c>
      <c r="D22" s="163" t="s">
        <v>133</v>
      </c>
      <c r="E22" s="163" t="s">
        <v>127</v>
      </c>
      <c r="F22" s="163" t="s">
        <v>129</v>
      </c>
      <c r="G22" s="163" t="s">
        <v>191</v>
      </c>
      <c r="H22" s="163"/>
      <c r="I22" s="159" t="b">
        <v>0</v>
      </c>
      <c r="J22" s="160" t="b">
        <v>1</v>
      </c>
      <c r="K22" s="160" t="b">
        <v>1</v>
      </c>
      <c r="L22" s="160" t="b">
        <v>1</v>
      </c>
      <c r="M22" s="160" t="b">
        <v>1</v>
      </c>
    </row>
    <row r="23" ht="15.75" customHeight="1">
      <c r="A23" s="156" t="s">
        <v>192</v>
      </c>
      <c r="B23" s="163" t="s">
        <v>121</v>
      </c>
      <c r="C23" s="163" t="s">
        <v>149</v>
      </c>
      <c r="D23" s="163" t="s">
        <v>133</v>
      </c>
      <c r="E23" s="163" t="s">
        <v>127</v>
      </c>
      <c r="F23" s="163" t="s">
        <v>129</v>
      </c>
      <c r="G23" s="163" t="s">
        <v>193</v>
      </c>
      <c r="H23" s="163"/>
      <c r="I23" s="159" t="b">
        <v>0</v>
      </c>
      <c r="J23" s="160" t="b">
        <v>1</v>
      </c>
      <c r="K23" s="160" t="b">
        <v>1</v>
      </c>
      <c r="L23" s="160" t="b">
        <v>1</v>
      </c>
      <c r="M23" s="160" t="b">
        <v>1</v>
      </c>
    </row>
    <row r="24" ht="15.75" customHeight="1">
      <c r="A24" s="156" t="s">
        <v>194</v>
      </c>
      <c r="B24" s="163" t="s">
        <v>121</v>
      </c>
      <c r="C24" s="163" t="s">
        <v>151</v>
      </c>
      <c r="D24" s="163" t="s">
        <v>133</v>
      </c>
      <c r="E24" s="163" t="s">
        <v>127</v>
      </c>
      <c r="F24" s="163" t="s">
        <v>129</v>
      </c>
      <c r="G24" s="163" t="s">
        <v>195</v>
      </c>
      <c r="H24" s="163"/>
      <c r="I24" s="159" t="b">
        <v>0</v>
      </c>
      <c r="J24" s="160" t="b">
        <v>1</v>
      </c>
      <c r="K24" s="160" t="b">
        <v>1</v>
      </c>
      <c r="L24" s="160" t="b">
        <v>1</v>
      </c>
      <c r="M24" s="160" t="b">
        <v>1</v>
      </c>
    </row>
    <row r="25" ht="15.75" customHeight="1">
      <c r="A25" s="156" t="s">
        <v>196</v>
      </c>
      <c r="B25" s="163" t="s">
        <v>121</v>
      </c>
      <c r="C25" s="163" t="s">
        <v>153</v>
      </c>
      <c r="D25" s="163" t="s">
        <v>133</v>
      </c>
      <c r="E25" s="163" t="s">
        <v>127</v>
      </c>
      <c r="F25" s="163" t="s">
        <v>129</v>
      </c>
      <c r="G25" s="163" t="s">
        <v>197</v>
      </c>
      <c r="H25" s="163"/>
      <c r="I25" s="159" t="b">
        <v>0</v>
      </c>
      <c r="J25" s="160" t="b">
        <v>1</v>
      </c>
      <c r="K25" s="160" t="b">
        <v>1</v>
      </c>
      <c r="L25" s="160" t="b">
        <v>1</v>
      </c>
      <c r="M25" s="160" t="b">
        <v>1</v>
      </c>
    </row>
    <row r="26" ht="15.75" customHeight="1">
      <c r="A26" s="156" t="s">
        <v>198</v>
      </c>
      <c r="B26" s="163" t="s">
        <v>121</v>
      </c>
      <c r="C26" s="163" t="s">
        <v>123</v>
      </c>
      <c r="D26" s="163" t="s">
        <v>138</v>
      </c>
      <c r="E26" s="163" t="s">
        <v>127</v>
      </c>
      <c r="F26" s="163" t="s">
        <v>129</v>
      </c>
      <c r="G26" s="163" t="s">
        <v>199</v>
      </c>
      <c r="H26" s="163"/>
      <c r="I26" s="159" t="b">
        <v>0</v>
      </c>
      <c r="J26" s="160" t="b">
        <v>1</v>
      </c>
      <c r="K26" s="160" t="b">
        <v>1</v>
      </c>
      <c r="L26" s="160" t="b">
        <v>1</v>
      </c>
      <c r="M26" s="160" t="b">
        <v>1</v>
      </c>
    </row>
    <row r="27" ht="15.75" customHeight="1">
      <c r="A27" s="156" t="s">
        <v>200</v>
      </c>
      <c r="B27" s="163" t="s">
        <v>121</v>
      </c>
      <c r="C27" s="163" t="s">
        <v>131</v>
      </c>
      <c r="D27" s="163" t="s">
        <v>138</v>
      </c>
      <c r="E27" s="163" t="s">
        <v>127</v>
      </c>
      <c r="F27" s="163" t="s">
        <v>129</v>
      </c>
      <c r="G27" s="163" t="s">
        <v>201</v>
      </c>
      <c r="H27" s="163"/>
      <c r="I27" s="159" t="b">
        <v>0</v>
      </c>
      <c r="J27" s="160" t="b">
        <v>1</v>
      </c>
      <c r="K27" s="160" t="b">
        <v>1</v>
      </c>
      <c r="L27" s="160" t="b">
        <v>1</v>
      </c>
      <c r="M27" s="160" t="b">
        <v>1</v>
      </c>
    </row>
    <row r="28" ht="15.75" customHeight="1">
      <c r="A28" s="156" t="s">
        <v>202</v>
      </c>
      <c r="B28" s="163" t="s">
        <v>121</v>
      </c>
      <c r="C28" s="163" t="s">
        <v>136</v>
      </c>
      <c r="D28" s="163" t="s">
        <v>138</v>
      </c>
      <c r="E28" s="163" t="s">
        <v>127</v>
      </c>
      <c r="F28" s="163" t="s">
        <v>129</v>
      </c>
      <c r="G28" s="163" t="s">
        <v>203</v>
      </c>
      <c r="H28" s="163"/>
      <c r="I28" s="159" t="b">
        <v>0</v>
      </c>
      <c r="J28" s="160" t="b">
        <v>1</v>
      </c>
      <c r="K28" s="160" t="b">
        <v>1</v>
      </c>
      <c r="L28" s="160" t="b">
        <v>1</v>
      </c>
      <c r="M28" s="160" t="b">
        <v>1</v>
      </c>
    </row>
    <row r="29" ht="15.75" customHeight="1">
      <c r="A29" s="156" t="s">
        <v>204</v>
      </c>
      <c r="B29" s="163" t="s">
        <v>121</v>
      </c>
      <c r="C29" s="163" t="s">
        <v>140</v>
      </c>
      <c r="D29" s="163" t="s">
        <v>138</v>
      </c>
      <c r="E29" s="163" t="s">
        <v>127</v>
      </c>
      <c r="F29" s="163" t="s">
        <v>129</v>
      </c>
      <c r="G29" s="163" t="s">
        <v>205</v>
      </c>
      <c r="H29" s="163"/>
      <c r="I29" s="159" t="b">
        <v>0</v>
      </c>
      <c r="J29" s="160" t="b">
        <v>1</v>
      </c>
      <c r="K29" s="160" t="b">
        <v>1</v>
      </c>
      <c r="L29" s="160" t="b">
        <v>1</v>
      </c>
      <c r="M29" s="160" t="b">
        <v>1</v>
      </c>
    </row>
    <row r="30" ht="15.75" customHeight="1">
      <c r="A30" s="156" t="s">
        <v>206</v>
      </c>
      <c r="B30" s="163" t="s">
        <v>121</v>
      </c>
      <c r="C30" s="163" t="s">
        <v>143</v>
      </c>
      <c r="D30" s="163" t="s">
        <v>138</v>
      </c>
      <c r="E30" s="163" t="s">
        <v>127</v>
      </c>
      <c r="F30" s="163" t="s">
        <v>129</v>
      </c>
      <c r="G30" s="163" t="s">
        <v>207</v>
      </c>
      <c r="H30" s="163"/>
      <c r="I30" s="159" t="b">
        <v>0</v>
      </c>
      <c r="J30" s="160" t="b">
        <v>1</v>
      </c>
      <c r="K30" s="160" t="b">
        <v>1</v>
      </c>
      <c r="L30" s="160" t="b">
        <v>1</v>
      </c>
      <c r="M30" s="160" t="b">
        <v>1</v>
      </c>
    </row>
    <row r="31" ht="15.75" customHeight="1">
      <c r="A31" s="156" t="s">
        <v>208</v>
      </c>
      <c r="B31" s="163" t="s">
        <v>121</v>
      </c>
      <c r="C31" s="163" t="s">
        <v>145</v>
      </c>
      <c r="D31" s="163" t="s">
        <v>138</v>
      </c>
      <c r="E31" s="163" t="s">
        <v>127</v>
      </c>
      <c r="F31" s="163" t="s">
        <v>129</v>
      </c>
      <c r="G31" s="163" t="s">
        <v>209</v>
      </c>
      <c r="H31" s="163"/>
      <c r="I31" s="159" t="b">
        <v>0</v>
      </c>
      <c r="J31" s="160" t="b">
        <v>1</v>
      </c>
      <c r="K31" s="160" t="b">
        <v>1</v>
      </c>
      <c r="L31" s="160" t="b">
        <v>1</v>
      </c>
      <c r="M31" s="160" t="b">
        <v>1</v>
      </c>
    </row>
    <row r="32" ht="15.75" customHeight="1">
      <c r="A32" s="156" t="s">
        <v>210</v>
      </c>
      <c r="B32" s="163" t="s">
        <v>121</v>
      </c>
      <c r="C32" s="163" t="s">
        <v>147</v>
      </c>
      <c r="D32" s="163" t="s">
        <v>138</v>
      </c>
      <c r="E32" s="163" t="s">
        <v>127</v>
      </c>
      <c r="F32" s="163" t="s">
        <v>129</v>
      </c>
      <c r="G32" s="163" t="s">
        <v>211</v>
      </c>
      <c r="H32" s="163"/>
      <c r="I32" s="159" t="b">
        <v>0</v>
      </c>
      <c r="J32" s="160" t="b">
        <v>1</v>
      </c>
      <c r="K32" s="160" t="b">
        <v>1</v>
      </c>
      <c r="L32" s="160" t="b">
        <v>1</v>
      </c>
      <c r="M32" s="160" t="b">
        <v>1</v>
      </c>
    </row>
    <row r="33" ht="15.75" customHeight="1">
      <c r="A33" s="156" t="s">
        <v>212</v>
      </c>
      <c r="B33" s="163" t="s">
        <v>121</v>
      </c>
      <c r="C33" s="163" t="s">
        <v>149</v>
      </c>
      <c r="D33" s="163" t="s">
        <v>138</v>
      </c>
      <c r="E33" s="163" t="s">
        <v>127</v>
      </c>
      <c r="F33" s="163" t="s">
        <v>129</v>
      </c>
      <c r="G33" s="163" t="s">
        <v>213</v>
      </c>
      <c r="H33" s="163"/>
      <c r="I33" s="159" t="b">
        <v>0</v>
      </c>
      <c r="J33" s="160" t="b">
        <v>1</v>
      </c>
      <c r="K33" s="160" t="b">
        <v>1</v>
      </c>
      <c r="L33" s="160" t="b">
        <v>1</v>
      </c>
      <c r="M33" s="160" t="b">
        <v>1</v>
      </c>
    </row>
    <row r="34" ht="15.75" customHeight="1">
      <c r="A34" s="156" t="s">
        <v>214</v>
      </c>
      <c r="B34" s="163" t="s">
        <v>121</v>
      </c>
      <c r="C34" s="163" t="s">
        <v>151</v>
      </c>
      <c r="D34" s="163" t="s">
        <v>138</v>
      </c>
      <c r="E34" s="163" t="s">
        <v>127</v>
      </c>
      <c r="F34" s="163" t="s">
        <v>129</v>
      </c>
      <c r="G34" s="163" t="s">
        <v>215</v>
      </c>
      <c r="H34" s="163"/>
      <c r="I34" s="159" t="b">
        <v>0</v>
      </c>
      <c r="J34" s="160" t="b">
        <v>1</v>
      </c>
      <c r="K34" s="160" t="b">
        <v>1</v>
      </c>
      <c r="L34" s="160" t="b">
        <v>1</v>
      </c>
      <c r="M34" s="160" t="b">
        <v>1</v>
      </c>
    </row>
    <row r="35" ht="15.75" customHeight="1">
      <c r="A35" s="156" t="s">
        <v>216</v>
      </c>
      <c r="B35" s="163" t="s">
        <v>121</v>
      </c>
      <c r="C35" s="163" t="s">
        <v>153</v>
      </c>
      <c r="D35" s="163" t="s">
        <v>138</v>
      </c>
      <c r="E35" s="163" t="s">
        <v>127</v>
      </c>
      <c r="F35" s="163" t="s">
        <v>129</v>
      </c>
      <c r="G35" s="163" t="s">
        <v>217</v>
      </c>
      <c r="H35" s="163"/>
      <c r="I35" s="159" t="b">
        <v>0</v>
      </c>
      <c r="J35" s="160" t="b">
        <v>1</v>
      </c>
      <c r="K35" s="160" t="b">
        <v>1</v>
      </c>
      <c r="L35" s="160" t="b">
        <v>1</v>
      </c>
      <c r="M35" s="160" t="b">
        <v>1</v>
      </c>
    </row>
    <row r="36" ht="15.75" customHeight="1">
      <c r="A36" s="156" t="s">
        <v>218</v>
      </c>
      <c r="B36" s="163" t="s">
        <v>121</v>
      </c>
      <c r="C36" s="163" t="s">
        <v>123</v>
      </c>
      <c r="D36" s="163" t="s">
        <v>125</v>
      </c>
      <c r="E36" s="163" t="s">
        <v>127</v>
      </c>
      <c r="F36" s="163" t="s">
        <v>135</v>
      </c>
      <c r="G36" s="163" t="s">
        <v>219</v>
      </c>
      <c r="H36" s="163"/>
      <c r="I36" s="164" t="b">
        <v>1</v>
      </c>
      <c r="J36" s="165" t="b">
        <v>1</v>
      </c>
      <c r="K36" s="166"/>
      <c r="L36" s="160" t="b">
        <v>1</v>
      </c>
      <c r="M36" s="165"/>
    </row>
    <row r="37" ht="15.75" customHeight="1">
      <c r="A37" s="156" t="s">
        <v>220</v>
      </c>
      <c r="B37" s="163" t="s">
        <v>121</v>
      </c>
      <c r="C37" s="163" t="s">
        <v>131</v>
      </c>
      <c r="D37" s="163" t="s">
        <v>125</v>
      </c>
      <c r="E37" s="163" t="s">
        <v>127</v>
      </c>
      <c r="F37" s="163" t="s">
        <v>135</v>
      </c>
      <c r="G37" s="163" t="s">
        <v>221</v>
      </c>
      <c r="H37" s="163"/>
      <c r="I37" s="164" t="b">
        <v>1</v>
      </c>
      <c r="J37" s="165" t="b">
        <v>1</v>
      </c>
      <c r="K37" s="166"/>
      <c r="L37" s="160" t="b">
        <v>1</v>
      </c>
      <c r="M37" s="165"/>
    </row>
    <row r="38" ht="15.75" customHeight="1">
      <c r="A38" s="156" t="s">
        <v>222</v>
      </c>
      <c r="B38" s="163" t="s">
        <v>121</v>
      </c>
      <c r="C38" s="163" t="s">
        <v>136</v>
      </c>
      <c r="D38" s="163" t="s">
        <v>125</v>
      </c>
      <c r="E38" s="163" t="s">
        <v>127</v>
      </c>
      <c r="F38" s="163" t="s">
        <v>135</v>
      </c>
      <c r="G38" s="163" t="s">
        <v>223</v>
      </c>
      <c r="H38" s="163"/>
      <c r="I38" s="164" t="b">
        <v>1</v>
      </c>
      <c r="J38" s="165" t="b">
        <v>1</v>
      </c>
      <c r="K38" s="166"/>
      <c r="L38" s="160" t="b">
        <v>1</v>
      </c>
      <c r="M38" s="165"/>
    </row>
    <row r="39" ht="15.75" customHeight="1">
      <c r="A39" s="156" t="s">
        <v>224</v>
      </c>
      <c r="B39" s="163" t="s">
        <v>121</v>
      </c>
      <c r="C39" s="163" t="s">
        <v>140</v>
      </c>
      <c r="D39" s="163" t="s">
        <v>125</v>
      </c>
      <c r="E39" s="163" t="s">
        <v>127</v>
      </c>
      <c r="F39" s="163" t="s">
        <v>135</v>
      </c>
      <c r="G39" s="163" t="s">
        <v>225</v>
      </c>
      <c r="H39" s="163"/>
      <c r="I39" s="164" t="b">
        <v>1</v>
      </c>
      <c r="J39" s="165" t="b">
        <v>1</v>
      </c>
      <c r="K39" s="166"/>
      <c r="L39" s="160" t="b">
        <v>1</v>
      </c>
      <c r="M39" s="165"/>
    </row>
    <row r="40" ht="15.75" customHeight="1">
      <c r="A40" s="156" t="s">
        <v>226</v>
      </c>
      <c r="B40" s="163" t="s">
        <v>121</v>
      </c>
      <c r="C40" s="163" t="s">
        <v>143</v>
      </c>
      <c r="D40" s="163" t="s">
        <v>125</v>
      </c>
      <c r="E40" s="163" t="s">
        <v>127</v>
      </c>
      <c r="F40" s="163" t="s">
        <v>135</v>
      </c>
      <c r="G40" s="163" t="s">
        <v>227</v>
      </c>
      <c r="H40" s="163"/>
      <c r="I40" s="164" t="b">
        <v>1</v>
      </c>
      <c r="J40" s="165" t="b">
        <v>1</v>
      </c>
      <c r="K40" s="166"/>
      <c r="L40" s="160" t="b">
        <v>1</v>
      </c>
      <c r="M40" s="165"/>
    </row>
    <row r="41" ht="15.75" customHeight="1">
      <c r="A41" s="156" t="s">
        <v>228</v>
      </c>
      <c r="B41" s="163" t="s">
        <v>121</v>
      </c>
      <c r="C41" s="163" t="s">
        <v>145</v>
      </c>
      <c r="D41" s="163" t="s">
        <v>125</v>
      </c>
      <c r="E41" s="163" t="s">
        <v>127</v>
      </c>
      <c r="F41" s="163" t="s">
        <v>135</v>
      </c>
      <c r="G41" s="163" t="s">
        <v>229</v>
      </c>
      <c r="H41" s="163"/>
      <c r="I41" s="164" t="b">
        <v>1</v>
      </c>
      <c r="J41" s="165" t="b">
        <v>1</v>
      </c>
      <c r="K41" s="166"/>
      <c r="L41" s="160" t="b">
        <v>1</v>
      </c>
      <c r="M41" s="165"/>
    </row>
    <row r="42" ht="15.75" customHeight="1">
      <c r="A42" s="156" t="s">
        <v>230</v>
      </c>
      <c r="B42" s="163" t="s">
        <v>121</v>
      </c>
      <c r="C42" s="163" t="s">
        <v>147</v>
      </c>
      <c r="D42" s="163" t="s">
        <v>125</v>
      </c>
      <c r="E42" s="163" t="s">
        <v>127</v>
      </c>
      <c r="F42" s="163" t="s">
        <v>135</v>
      </c>
      <c r="G42" s="163" t="s">
        <v>231</v>
      </c>
      <c r="H42" s="163"/>
      <c r="I42" s="164" t="b">
        <v>1</v>
      </c>
      <c r="J42" s="165" t="b">
        <v>1</v>
      </c>
      <c r="K42" s="166"/>
      <c r="L42" s="160" t="b">
        <v>1</v>
      </c>
      <c r="M42" s="165"/>
    </row>
    <row r="43" ht="15.75" customHeight="1">
      <c r="A43" s="156" t="s">
        <v>232</v>
      </c>
      <c r="B43" s="163" t="s">
        <v>121</v>
      </c>
      <c r="C43" s="163" t="s">
        <v>149</v>
      </c>
      <c r="D43" s="163" t="s">
        <v>125</v>
      </c>
      <c r="E43" s="163" t="s">
        <v>127</v>
      </c>
      <c r="F43" s="163" t="s">
        <v>135</v>
      </c>
      <c r="G43" s="163" t="s">
        <v>233</v>
      </c>
      <c r="H43" s="163"/>
      <c r="I43" s="164" t="b">
        <v>1</v>
      </c>
      <c r="J43" s="165" t="b">
        <v>1</v>
      </c>
      <c r="K43" s="166"/>
      <c r="L43" s="160" t="b">
        <v>1</v>
      </c>
      <c r="M43" s="165"/>
    </row>
    <row r="44" ht="15.75" customHeight="1">
      <c r="A44" s="156" t="s">
        <v>234</v>
      </c>
      <c r="B44" s="163" t="s">
        <v>121</v>
      </c>
      <c r="C44" s="163" t="s">
        <v>151</v>
      </c>
      <c r="D44" s="163" t="s">
        <v>125</v>
      </c>
      <c r="E44" s="163" t="s">
        <v>127</v>
      </c>
      <c r="F44" s="163" t="s">
        <v>135</v>
      </c>
      <c r="G44" s="163" t="s">
        <v>235</v>
      </c>
      <c r="H44" s="163"/>
      <c r="I44" s="164" t="b">
        <v>1</v>
      </c>
      <c r="J44" s="165" t="b">
        <v>1</v>
      </c>
      <c r="K44" s="166"/>
      <c r="L44" s="160" t="b">
        <v>1</v>
      </c>
      <c r="M44" s="165"/>
    </row>
    <row r="45" ht="15.75" customHeight="1">
      <c r="A45" s="156" t="s">
        <v>236</v>
      </c>
      <c r="B45" s="163" t="s">
        <v>121</v>
      </c>
      <c r="C45" s="163" t="s">
        <v>153</v>
      </c>
      <c r="D45" s="163" t="s">
        <v>125</v>
      </c>
      <c r="E45" s="163" t="s">
        <v>127</v>
      </c>
      <c r="F45" s="163" t="s">
        <v>135</v>
      </c>
      <c r="G45" s="163" t="s">
        <v>237</v>
      </c>
      <c r="H45" s="163"/>
      <c r="I45" s="164" t="b">
        <v>1</v>
      </c>
      <c r="J45" s="165" t="b">
        <v>1</v>
      </c>
      <c r="K45" s="166"/>
      <c r="L45" s="160" t="b">
        <v>1</v>
      </c>
      <c r="M45" s="165"/>
    </row>
    <row r="46" ht="15.75" customHeight="1">
      <c r="A46" s="156" t="s">
        <v>238</v>
      </c>
      <c r="B46" s="163" t="s">
        <v>121</v>
      </c>
      <c r="C46" s="163" t="s">
        <v>123</v>
      </c>
      <c r="D46" s="163" t="s">
        <v>133</v>
      </c>
      <c r="E46" s="163" t="s">
        <v>127</v>
      </c>
      <c r="F46" s="163" t="s">
        <v>135</v>
      </c>
      <c r="G46" s="163" t="s">
        <v>239</v>
      </c>
      <c r="H46" s="163"/>
      <c r="I46" s="164" t="b">
        <v>1</v>
      </c>
      <c r="J46" s="165" t="b">
        <v>1</v>
      </c>
      <c r="K46" s="166"/>
      <c r="L46" s="160" t="b">
        <v>1</v>
      </c>
      <c r="M46" s="165"/>
    </row>
    <row r="47" ht="15.75" customHeight="1">
      <c r="A47" s="156" t="s">
        <v>240</v>
      </c>
      <c r="B47" s="163" t="s">
        <v>121</v>
      </c>
      <c r="C47" s="163" t="s">
        <v>131</v>
      </c>
      <c r="D47" s="163" t="s">
        <v>133</v>
      </c>
      <c r="E47" s="163" t="s">
        <v>127</v>
      </c>
      <c r="F47" s="163" t="s">
        <v>135</v>
      </c>
      <c r="G47" s="163" t="s">
        <v>241</v>
      </c>
      <c r="H47" s="163"/>
      <c r="I47" s="164" t="b">
        <v>1</v>
      </c>
      <c r="J47" s="165" t="b">
        <v>1</v>
      </c>
      <c r="K47" s="166"/>
      <c r="L47" s="160" t="b">
        <v>1</v>
      </c>
      <c r="M47" s="165"/>
    </row>
    <row r="48" ht="15.75" customHeight="1">
      <c r="A48" s="156" t="s">
        <v>242</v>
      </c>
      <c r="B48" s="163" t="s">
        <v>121</v>
      </c>
      <c r="C48" s="163" t="s">
        <v>136</v>
      </c>
      <c r="D48" s="163" t="s">
        <v>133</v>
      </c>
      <c r="E48" s="163" t="s">
        <v>127</v>
      </c>
      <c r="F48" s="163" t="s">
        <v>135</v>
      </c>
      <c r="G48" s="163" t="s">
        <v>243</v>
      </c>
      <c r="H48" s="163"/>
      <c r="I48" s="164" t="b">
        <v>1</v>
      </c>
      <c r="J48" s="165" t="b">
        <v>1</v>
      </c>
      <c r="K48" s="166"/>
      <c r="L48" s="160" t="b">
        <v>1</v>
      </c>
      <c r="M48" s="165"/>
    </row>
    <row r="49" ht="15.75" customHeight="1">
      <c r="A49" s="156" t="s">
        <v>244</v>
      </c>
      <c r="B49" s="163" t="s">
        <v>121</v>
      </c>
      <c r="C49" s="163" t="s">
        <v>140</v>
      </c>
      <c r="D49" s="163" t="s">
        <v>133</v>
      </c>
      <c r="E49" s="163" t="s">
        <v>127</v>
      </c>
      <c r="F49" s="163" t="s">
        <v>135</v>
      </c>
      <c r="G49" s="163" t="s">
        <v>245</v>
      </c>
      <c r="H49" s="163"/>
      <c r="I49" s="164" t="b">
        <v>1</v>
      </c>
      <c r="J49" s="165" t="b">
        <v>1</v>
      </c>
      <c r="K49" s="166"/>
      <c r="L49" s="160" t="b">
        <v>1</v>
      </c>
      <c r="M49" s="165"/>
    </row>
    <row r="50" ht="15.75" customHeight="1">
      <c r="A50" s="156" t="s">
        <v>246</v>
      </c>
      <c r="B50" s="163" t="s">
        <v>121</v>
      </c>
      <c r="C50" s="163" t="s">
        <v>143</v>
      </c>
      <c r="D50" s="163" t="s">
        <v>133</v>
      </c>
      <c r="E50" s="163" t="s">
        <v>127</v>
      </c>
      <c r="F50" s="163" t="s">
        <v>135</v>
      </c>
      <c r="G50" s="163" t="s">
        <v>247</v>
      </c>
      <c r="H50" s="163"/>
      <c r="I50" s="164" t="b">
        <v>1</v>
      </c>
      <c r="J50" s="165" t="b">
        <v>1</v>
      </c>
      <c r="K50" s="166"/>
      <c r="L50" s="160" t="b">
        <v>1</v>
      </c>
      <c r="M50" s="165"/>
    </row>
    <row r="51" ht="15.75" customHeight="1">
      <c r="A51" s="156" t="s">
        <v>248</v>
      </c>
      <c r="B51" s="163" t="s">
        <v>121</v>
      </c>
      <c r="C51" s="163" t="s">
        <v>145</v>
      </c>
      <c r="D51" s="163" t="s">
        <v>133</v>
      </c>
      <c r="E51" s="163" t="s">
        <v>127</v>
      </c>
      <c r="F51" s="163" t="s">
        <v>135</v>
      </c>
      <c r="G51" s="163" t="s">
        <v>249</v>
      </c>
      <c r="H51" s="163"/>
      <c r="I51" s="164" t="b">
        <v>1</v>
      </c>
      <c r="J51" s="165" t="b">
        <v>1</v>
      </c>
      <c r="K51" s="166"/>
      <c r="L51" s="160" t="b">
        <v>1</v>
      </c>
      <c r="M51" s="165"/>
    </row>
    <row r="52" ht="15.75" customHeight="1">
      <c r="A52" s="156" t="s">
        <v>250</v>
      </c>
      <c r="B52" s="163" t="s">
        <v>121</v>
      </c>
      <c r="C52" s="163" t="s">
        <v>147</v>
      </c>
      <c r="D52" s="163" t="s">
        <v>133</v>
      </c>
      <c r="E52" s="163" t="s">
        <v>127</v>
      </c>
      <c r="F52" s="163" t="s">
        <v>135</v>
      </c>
      <c r="G52" s="163" t="s">
        <v>251</v>
      </c>
      <c r="H52" s="163"/>
      <c r="I52" s="164" t="b">
        <v>1</v>
      </c>
      <c r="J52" s="165" t="b">
        <v>1</v>
      </c>
      <c r="K52" s="166"/>
      <c r="L52" s="160" t="b">
        <v>1</v>
      </c>
      <c r="M52" s="165"/>
    </row>
    <row r="53" ht="15.75" customHeight="1">
      <c r="A53" s="156" t="s">
        <v>252</v>
      </c>
      <c r="B53" s="163" t="s">
        <v>121</v>
      </c>
      <c r="C53" s="163" t="s">
        <v>149</v>
      </c>
      <c r="D53" s="163" t="s">
        <v>133</v>
      </c>
      <c r="E53" s="163" t="s">
        <v>127</v>
      </c>
      <c r="F53" s="163" t="s">
        <v>135</v>
      </c>
      <c r="G53" s="163" t="s">
        <v>253</v>
      </c>
      <c r="H53" s="163"/>
      <c r="I53" s="164" t="b">
        <v>1</v>
      </c>
      <c r="J53" s="165" t="b">
        <v>1</v>
      </c>
      <c r="K53" s="166"/>
      <c r="L53" s="160" t="b">
        <v>1</v>
      </c>
      <c r="M53" s="165"/>
    </row>
    <row r="54" ht="15.75" customHeight="1">
      <c r="A54" s="156" t="s">
        <v>254</v>
      </c>
      <c r="B54" s="163" t="s">
        <v>121</v>
      </c>
      <c r="C54" s="163" t="s">
        <v>151</v>
      </c>
      <c r="D54" s="163" t="s">
        <v>133</v>
      </c>
      <c r="E54" s="163" t="s">
        <v>127</v>
      </c>
      <c r="F54" s="163" t="s">
        <v>135</v>
      </c>
      <c r="G54" s="163" t="s">
        <v>255</v>
      </c>
      <c r="H54" s="163"/>
      <c r="I54" s="164" t="b">
        <v>1</v>
      </c>
      <c r="J54" s="165" t="b">
        <v>1</v>
      </c>
      <c r="K54" s="166"/>
      <c r="L54" s="160" t="b">
        <v>1</v>
      </c>
      <c r="M54" s="165"/>
    </row>
    <row r="55" ht="15.75" customHeight="1">
      <c r="A55" s="156" t="s">
        <v>256</v>
      </c>
      <c r="B55" s="163" t="s">
        <v>121</v>
      </c>
      <c r="C55" s="163" t="s">
        <v>153</v>
      </c>
      <c r="D55" s="163" t="s">
        <v>133</v>
      </c>
      <c r="E55" s="163" t="s">
        <v>127</v>
      </c>
      <c r="F55" s="163" t="s">
        <v>135</v>
      </c>
      <c r="G55" s="163" t="s">
        <v>257</v>
      </c>
      <c r="H55" s="163"/>
      <c r="I55" s="164" t="b">
        <v>1</v>
      </c>
      <c r="J55" s="165" t="b">
        <v>1</v>
      </c>
      <c r="K55" s="166"/>
      <c r="L55" s="160" t="b">
        <v>1</v>
      </c>
      <c r="M55" s="165"/>
    </row>
    <row r="56" ht="15.75" customHeight="1">
      <c r="A56" s="156" t="s">
        <v>258</v>
      </c>
      <c r="B56" s="163" t="s">
        <v>121</v>
      </c>
      <c r="C56" s="163" t="s">
        <v>123</v>
      </c>
      <c r="D56" s="163" t="s">
        <v>138</v>
      </c>
      <c r="E56" s="163" t="s">
        <v>127</v>
      </c>
      <c r="F56" s="163" t="s">
        <v>135</v>
      </c>
      <c r="G56" s="163" t="s">
        <v>259</v>
      </c>
      <c r="H56" s="163"/>
      <c r="I56" s="164" t="b">
        <v>1</v>
      </c>
      <c r="J56" s="165" t="b">
        <v>1</v>
      </c>
      <c r="K56" s="166"/>
      <c r="L56" s="160" t="b">
        <v>1</v>
      </c>
      <c r="M56" s="165"/>
    </row>
    <row r="57" ht="15.75" customHeight="1">
      <c r="A57" s="156" t="s">
        <v>260</v>
      </c>
      <c r="B57" s="163" t="s">
        <v>121</v>
      </c>
      <c r="C57" s="163" t="s">
        <v>131</v>
      </c>
      <c r="D57" s="163" t="s">
        <v>138</v>
      </c>
      <c r="E57" s="163" t="s">
        <v>127</v>
      </c>
      <c r="F57" s="163" t="s">
        <v>135</v>
      </c>
      <c r="G57" s="163" t="s">
        <v>261</v>
      </c>
      <c r="H57" s="163"/>
      <c r="I57" s="164" t="b">
        <v>1</v>
      </c>
      <c r="J57" s="165" t="b">
        <v>1</v>
      </c>
      <c r="K57" s="166"/>
      <c r="L57" s="160" t="b">
        <v>1</v>
      </c>
      <c r="M57" s="165"/>
    </row>
    <row r="58" ht="15.75" customHeight="1">
      <c r="A58" s="156" t="s">
        <v>262</v>
      </c>
      <c r="B58" s="163" t="s">
        <v>121</v>
      </c>
      <c r="C58" s="163" t="s">
        <v>136</v>
      </c>
      <c r="D58" s="163" t="s">
        <v>138</v>
      </c>
      <c r="E58" s="163" t="s">
        <v>127</v>
      </c>
      <c r="F58" s="163" t="s">
        <v>135</v>
      </c>
      <c r="G58" s="163" t="s">
        <v>263</v>
      </c>
      <c r="H58" s="163"/>
      <c r="I58" s="164" t="b">
        <v>1</v>
      </c>
      <c r="J58" s="165" t="b">
        <v>1</v>
      </c>
      <c r="K58" s="166"/>
      <c r="L58" s="160" t="b">
        <v>1</v>
      </c>
      <c r="M58" s="165"/>
    </row>
    <row r="59" ht="15.75" customHeight="1">
      <c r="A59" s="156" t="s">
        <v>264</v>
      </c>
      <c r="B59" s="163" t="s">
        <v>121</v>
      </c>
      <c r="C59" s="163" t="s">
        <v>140</v>
      </c>
      <c r="D59" s="163" t="s">
        <v>138</v>
      </c>
      <c r="E59" s="163" t="s">
        <v>127</v>
      </c>
      <c r="F59" s="163" t="s">
        <v>135</v>
      </c>
      <c r="G59" s="163" t="s">
        <v>265</v>
      </c>
      <c r="H59" s="163"/>
      <c r="I59" s="164" t="b">
        <v>1</v>
      </c>
      <c r="J59" s="165" t="b">
        <v>1</v>
      </c>
      <c r="K59" s="166"/>
      <c r="L59" s="160" t="b">
        <v>1</v>
      </c>
      <c r="M59" s="165"/>
    </row>
    <row r="60" ht="15.75" customHeight="1">
      <c r="A60" s="156" t="s">
        <v>266</v>
      </c>
      <c r="B60" s="163" t="s">
        <v>121</v>
      </c>
      <c r="C60" s="163" t="s">
        <v>143</v>
      </c>
      <c r="D60" s="163" t="s">
        <v>138</v>
      </c>
      <c r="E60" s="163" t="s">
        <v>127</v>
      </c>
      <c r="F60" s="163" t="s">
        <v>135</v>
      </c>
      <c r="G60" s="163" t="s">
        <v>267</v>
      </c>
      <c r="H60" s="163"/>
      <c r="I60" s="164" t="b">
        <v>1</v>
      </c>
      <c r="J60" s="165" t="b">
        <v>1</v>
      </c>
      <c r="K60" s="166"/>
      <c r="L60" s="160" t="b">
        <v>1</v>
      </c>
      <c r="M60" s="165"/>
    </row>
    <row r="61" ht="15.75" customHeight="1">
      <c r="A61" s="156" t="s">
        <v>268</v>
      </c>
      <c r="B61" s="163" t="s">
        <v>121</v>
      </c>
      <c r="C61" s="163" t="s">
        <v>145</v>
      </c>
      <c r="D61" s="163" t="s">
        <v>138</v>
      </c>
      <c r="E61" s="163" t="s">
        <v>127</v>
      </c>
      <c r="F61" s="163" t="s">
        <v>135</v>
      </c>
      <c r="G61" s="163" t="s">
        <v>269</v>
      </c>
      <c r="H61" s="163"/>
      <c r="I61" s="164" t="b">
        <v>1</v>
      </c>
      <c r="J61" s="165" t="b">
        <v>1</v>
      </c>
      <c r="K61" s="166"/>
      <c r="L61" s="160" t="b">
        <v>1</v>
      </c>
      <c r="M61" s="165"/>
    </row>
    <row r="62" ht="15.75" customHeight="1">
      <c r="A62" s="156" t="s">
        <v>270</v>
      </c>
      <c r="B62" s="163" t="s">
        <v>121</v>
      </c>
      <c r="C62" s="163" t="s">
        <v>147</v>
      </c>
      <c r="D62" s="163" t="s">
        <v>138</v>
      </c>
      <c r="E62" s="163" t="s">
        <v>127</v>
      </c>
      <c r="F62" s="163" t="s">
        <v>135</v>
      </c>
      <c r="G62" s="163" t="s">
        <v>271</v>
      </c>
      <c r="H62" s="163"/>
      <c r="I62" s="164" t="b">
        <v>1</v>
      </c>
      <c r="J62" s="165" t="b">
        <v>1</v>
      </c>
      <c r="K62" s="166"/>
      <c r="L62" s="160" t="b">
        <v>1</v>
      </c>
      <c r="M62" s="165"/>
    </row>
    <row r="63" ht="15.75" customHeight="1">
      <c r="A63" s="156" t="s">
        <v>272</v>
      </c>
      <c r="B63" s="163" t="s">
        <v>121</v>
      </c>
      <c r="C63" s="163" t="s">
        <v>149</v>
      </c>
      <c r="D63" s="163" t="s">
        <v>138</v>
      </c>
      <c r="E63" s="163" t="s">
        <v>127</v>
      </c>
      <c r="F63" s="163" t="s">
        <v>135</v>
      </c>
      <c r="G63" s="163" t="s">
        <v>273</v>
      </c>
      <c r="H63" s="163"/>
      <c r="I63" s="164" t="b">
        <v>1</v>
      </c>
      <c r="J63" s="165" t="b">
        <v>1</v>
      </c>
      <c r="K63" s="166"/>
      <c r="L63" s="160" t="b">
        <v>1</v>
      </c>
      <c r="M63" s="165"/>
    </row>
    <row r="64" ht="15.75" customHeight="1">
      <c r="A64" s="156" t="s">
        <v>274</v>
      </c>
      <c r="B64" s="163" t="s">
        <v>121</v>
      </c>
      <c r="C64" s="163" t="s">
        <v>151</v>
      </c>
      <c r="D64" s="163" t="s">
        <v>138</v>
      </c>
      <c r="E64" s="163" t="s">
        <v>127</v>
      </c>
      <c r="F64" s="163" t="s">
        <v>135</v>
      </c>
      <c r="G64" s="163" t="s">
        <v>275</v>
      </c>
      <c r="H64" s="163"/>
      <c r="I64" s="164" t="b">
        <v>1</v>
      </c>
      <c r="J64" s="165" t="b">
        <v>1</v>
      </c>
      <c r="K64" s="166"/>
      <c r="L64" s="160" t="b">
        <v>1</v>
      </c>
      <c r="M64" s="165"/>
    </row>
    <row r="65" ht="15.75" customHeight="1">
      <c r="A65" s="156" t="s">
        <v>276</v>
      </c>
      <c r="B65" s="163" t="s">
        <v>121</v>
      </c>
      <c r="C65" s="163" t="s">
        <v>153</v>
      </c>
      <c r="D65" s="163" t="s">
        <v>138</v>
      </c>
      <c r="E65" s="163" t="s">
        <v>127</v>
      </c>
      <c r="F65" s="163" t="s">
        <v>135</v>
      </c>
      <c r="G65" s="163" t="s">
        <v>277</v>
      </c>
      <c r="H65" s="163"/>
      <c r="I65" s="164" t="b">
        <v>1</v>
      </c>
      <c r="J65" s="165" t="b">
        <v>1</v>
      </c>
      <c r="K65" s="166"/>
      <c r="L65" s="160" t="b">
        <v>1</v>
      </c>
      <c r="M65" s="165"/>
    </row>
  </sheetData>
  <customSheetViews>
    <customSheetView guid="{CB3152D3-727F-407A-A280-80A8B15CB631}"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163E15D0-3FF4-4825-8C5F-9F57B3B19FA6}" filter="1" showAutoFilter="1">
      <autoFilter ref="$A$5:$M$15"/>
    </customSheetView>
    <customSheetView guid="{841F4794-075D-46AF-B09B-526789DCE919}"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C77CCAA9-63C6-4D11-AF89-1B05EBDEEE1A}"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67"/>
      <c r="B1" s="168"/>
      <c r="C1" s="168"/>
      <c r="D1" s="168"/>
      <c r="E1" s="168"/>
      <c r="F1" s="168"/>
      <c r="G1" s="168"/>
      <c r="H1" s="168"/>
      <c r="I1" s="169"/>
      <c r="J1" s="169"/>
      <c r="K1" s="169"/>
      <c r="L1" s="169"/>
      <c r="M1" s="169"/>
      <c r="N1" s="169"/>
      <c r="O1" s="169"/>
      <c r="P1" s="169"/>
      <c r="Q1" s="169"/>
      <c r="R1" s="169"/>
      <c r="S1" s="169"/>
    </row>
    <row r="2" ht="15.75" customHeight="1">
      <c r="A2" s="130" t="s">
        <v>287</v>
      </c>
      <c r="B2" s="131"/>
      <c r="C2" s="131"/>
      <c r="D2" s="131"/>
      <c r="E2" s="131"/>
      <c r="F2" s="131"/>
      <c r="G2" s="131"/>
      <c r="H2" s="131"/>
      <c r="I2" s="170"/>
      <c r="J2" s="171"/>
      <c r="K2" s="171"/>
      <c r="L2" s="171"/>
      <c r="M2" s="171"/>
      <c r="N2" s="171"/>
      <c r="O2" s="171"/>
      <c r="P2" s="171"/>
      <c r="Q2" s="171"/>
      <c r="R2" s="171"/>
      <c r="S2" s="171"/>
    </row>
    <row r="3" ht="15.75" customHeight="1">
      <c r="A3" s="131" t="str">
        <f>"Timeframe (years): "&amp;Benefit!B3</f>
        <v>Timeframe (years): 1</v>
      </c>
      <c r="B3" s="131"/>
      <c r="C3" s="131"/>
      <c r="D3" s="131"/>
      <c r="E3" s="131"/>
      <c r="F3" s="131"/>
      <c r="G3" s="131"/>
      <c r="H3" s="131"/>
      <c r="I3" s="172"/>
      <c r="J3" s="173"/>
      <c r="K3" s="173"/>
      <c r="L3" s="173"/>
      <c r="M3" s="173"/>
      <c r="N3" s="173"/>
      <c r="O3" s="173"/>
      <c r="P3" s="173"/>
      <c r="Q3" s="173"/>
      <c r="R3" s="173"/>
      <c r="S3" s="173"/>
    </row>
    <row r="4" ht="15.75" customHeight="1">
      <c r="A4" s="133" t="str">
        <f t="array" ref="A4:G65">Scenarios!A2:G65</f>
        <v>Loss Events</v>
      </c>
      <c r="B4" s="131"/>
      <c r="C4" s="131"/>
      <c r="D4" s="131"/>
      <c r="E4" s="131"/>
      <c r="F4" s="131"/>
      <c r="G4" s="131"/>
      <c r="H4" s="131"/>
      <c r="I4" s="172" t="s">
        <v>279</v>
      </c>
      <c r="J4" s="173"/>
      <c r="K4" s="173"/>
      <c r="L4" s="173"/>
      <c r="M4" s="173"/>
      <c r="N4" s="173"/>
      <c r="O4" s="173"/>
      <c r="P4" s="173"/>
      <c r="Q4" s="173"/>
      <c r="R4" s="173"/>
      <c r="S4" s="173"/>
    </row>
    <row r="5" ht="39.75" customHeight="1">
      <c r="A5" s="134" t="s">
        <v>156</v>
      </c>
      <c r="B5" s="134" t="s">
        <v>114</v>
      </c>
      <c r="C5" s="134" t="s">
        <v>115</v>
      </c>
      <c r="D5" s="134" t="s">
        <v>157</v>
      </c>
      <c r="E5" s="134" t="s">
        <v>117</v>
      </c>
      <c r="F5" s="134" t="s">
        <v>118</v>
      </c>
      <c r="G5" s="134" t="s">
        <v>280</v>
      </c>
      <c r="H5" s="134"/>
      <c r="I5" s="174" t="s">
        <v>288</v>
      </c>
      <c r="J5" s="175" t="s">
        <v>289</v>
      </c>
      <c r="K5" s="175" t="s">
        <v>290</v>
      </c>
      <c r="L5" s="175" t="s">
        <v>291</v>
      </c>
      <c r="M5" s="175" t="s">
        <v>292</v>
      </c>
      <c r="N5" s="175" t="s">
        <v>293</v>
      </c>
      <c r="O5" s="175" t="s">
        <v>294</v>
      </c>
      <c r="P5" s="175" t="s">
        <v>295</v>
      </c>
      <c r="Q5" s="175" t="s">
        <v>284</v>
      </c>
      <c r="R5" s="175" t="s">
        <v>285</v>
      </c>
      <c r="S5" s="176" t="s">
        <v>286</v>
      </c>
    </row>
    <row r="6" ht="15.75" customHeight="1">
      <c r="A6" s="143" t="s">
        <v>158</v>
      </c>
      <c r="B6" s="177" t="s">
        <v>121</v>
      </c>
      <c r="C6" s="177" t="s">
        <v>123</v>
      </c>
      <c r="D6" s="177" t="s">
        <v>125</v>
      </c>
      <c r="E6" s="177" t="s">
        <v>127</v>
      </c>
      <c r="F6" s="177" t="s">
        <v>129</v>
      </c>
      <c r="G6" s="177" t="s">
        <v>159</v>
      </c>
      <c r="H6" s="178"/>
      <c r="I6" s="179" t="b">
        <v>0</v>
      </c>
      <c r="J6" s="180" t="b">
        <v>1</v>
      </c>
      <c r="K6" s="180" t="b">
        <v>0</v>
      </c>
      <c r="L6" s="180" t="b">
        <v>1</v>
      </c>
      <c r="M6" s="180" t="b">
        <v>1</v>
      </c>
      <c r="N6" s="180" t="b">
        <v>1</v>
      </c>
      <c r="O6" s="180" t="b">
        <v>1</v>
      </c>
      <c r="P6" s="180" t="b">
        <v>1</v>
      </c>
      <c r="Q6" s="180" t="b">
        <v>1</v>
      </c>
      <c r="R6" s="180" t="b">
        <v>1</v>
      </c>
      <c r="S6" s="180" t="b">
        <v>1</v>
      </c>
    </row>
    <row r="7" ht="15.75" customHeight="1">
      <c r="A7" s="143" t="s">
        <v>160</v>
      </c>
      <c r="B7" s="181" t="s">
        <v>121</v>
      </c>
      <c r="C7" s="181" t="s">
        <v>131</v>
      </c>
      <c r="D7" s="181" t="s">
        <v>125</v>
      </c>
      <c r="E7" s="181" t="s">
        <v>127</v>
      </c>
      <c r="F7" s="181" t="s">
        <v>129</v>
      </c>
      <c r="G7" s="181" t="s">
        <v>161</v>
      </c>
      <c r="H7" s="182"/>
      <c r="I7" s="179" t="b">
        <v>0</v>
      </c>
      <c r="J7" s="180" t="b">
        <v>1</v>
      </c>
      <c r="K7" s="180" t="b">
        <v>1</v>
      </c>
      <c r="L7" s="180" t="b">
        <v>1</v>
      </c>
      <c r="M7" s="180" t="b">
        <v>1</v>
      </c>
      <c r="N7" s="180" t="b">
        <v>1</v>
      </c>
      <c r="O7" s="180" t="b">
        <v>1</v>
      </c>
      <c r="P7" s="180" t="b">
        <v>1</v>
      </c>
      <c r="Q7" s="180" t="b">
        <v>1</v>
      </c>
      <c r="R7" s="180" t="b">
        <v>1</v>
      </c>
      <c r="S7" s="180" t="b">
        <v>1</v>
      </c>
    </row>
    <row r="8" ht="15.75" customHeight="1">
      <c r="A8" s="143" t="s">
        <v>162</v>
      </c>
      <c r="B8" s="181" t="s">
        <v>121</v>
      </c>
      <c r="C8" s="181" t="s">
        <v>136</v>
      </c>
      <c r="D8" s="181" t="s">
        <v>125</v>
      </c>
      <c r="E8" s="181" t="s">
        <v>127</v>
      </c>
      <c r="F8" s="181" t="s">
        <v>129</v>
      </c>
      <c r="G8" s="181" t="s">
        <v>163</v>
      </c>
      <c r="H8" s="182"/>
      <c r="I8" s="179" t="b">
        <v>0</v>
      </c>
      <c r="J8" s="180" t="b">
        <v>1</v>
      </c>
      <c r="K8" s="180" t="b">
        <v>1</v>
      </c>
      <c r="L8" s="180" t="b">
        <v>1</v>
      </c>
      <c r="M8" s="180" t="b">
        <v>1</v>
      </c>
      <c r="N8" s="180" t="b">
        <v>1</v>
      </c>
      <c r="O8" s="180" t="b">
        <v>1</v>
      </c>
      <c r="P8" s="180" t="b">
        <v>1</v>
      </c>
      <c r="Q8" s="180" t="b">
        <v>1</v>
      </c>
      <c r="R8" s="180" t="b">
        <v>1</v>
      </c>
      <c r="S8" s="180" t="b">
        <v>1</v>
      </c>
    </row>
    <row r="9" ht="15.75" customHeight="1">
      <c r="A9" s="143" t="s">
        <v>164</v>
      </c>
      <c r="B9" s="181" t="s">
        <v>121</v>
      </c>
      <c r="C9" s="181" t="s">
        <v>140</v>
      </c>
      <c r="D9" s="181" t="s">
        <v>125</v>
      </c>
      <c r="E9" s="181" t="s">
        <v>127</v>
      </c>
      <c r="F9" s="181" t="s">
        <v>129</v>
      </c>
      <c r="G9" s="181" t="s">
        <v>165</v>
      </c>
      <c r="H9" s="182"/>
      <c r="I9" s="179" t="b">
        <v>0</v>
      </c>
      <c r="J9" s="180" t="b">
        <v>1</v>
      </c>
      <c r="K9" s="180" t="b">
        <v>1</v>
      </c>
      <c r="L9" s="180" t="b">
        <v>1</v>
      </c>
      <c r="M9" s="180" t="b">
        <v>1</v>
      </c>
      <c r="N9" s="180" t="b">
        <v>1</v>
      </c>
      <c r="O9" s="180" t="b">
        <v>1</v>
      </c>
      <c r="P9" s="180" t="b">
        <v>1</v>
      </c>
      <c r="Q9" s="180" t="b">
        <v>1</v>
      </c>
      <c r="R9" s="180" t="b">
        <v>1</v>
      </c>
      <c r="S9" s="180" t="b">
        <v>1</v>
      </c>
    </row>
    <row r="10" ht="15.75" customHeight="1">
      <c r="A10" s="143" t="s">
        <v>166</v>
      </c>
      <c r="B10" s="181" t="s">
        <v>121</v>
      </c>
      <c r="C10" s="181" t="s">
        <v>143</v>
      </c>
      <c r="D10" s="181" t="s">
        <v>125</v>
      </c>
      <c r="E10" s="181" t="s">
        <v>127</v>
      </c>
      <c r="F10" s="181" t="s">
        <v>129</v>
      </c>
      <c r="G10" s="181" t="s">
        <v>167</v>
      </c>
      <c r="H10" s="182"/>
      <c r="I10" s="179" t="b">
        <v>0</v>
      </c>
      <c r="J10" s="180" t="b">
        <v>1</v>
      </c>
      <c r="K10" s="180" t="b">
        <v>1</v>
      </c>
      <c r="L10" s="180" t="b">
        <v>1</v>
      </c>
      <c r="M10" s="180" t="b">
        <v>1</v>
      </c>
      <c r="N10" s="180" t="b">
        <v>1</v>
      </c>
      <c r="O10" s="180" t="b">
        <v>1</v>
      </c>
      <c r="P10" s="180" t="b">
        <v>1</v>
      </c>
      <c r="Q10" s="180" t="b">
        <v>1</v>
      </c>
      <c r="R10" s="180" t="b">
        <v>1</v>
      </c>
      <c r="S10" s="180" t="b">
        <v>1</v>
      </c>
    </row>
    <row r="11" ht="15.75" customHeight="1">
      <c r="A11" s="143" t="s">
        <v>168</v>
      </c>
      <c r="B11" s="181" t="s">
        <v>121</v>
      </c>
      <c r="C11" s="181" t="s">
        <v>145</v>
      </c>
      <c r="D11" s="181" t="s">
        <v>125</v>
      </c>
      <c r="E11" s="181" t="s">
        <v>127</v>
      </c>
      <c r="F11" s="181" t="s">
        <v>129</v>
      </c>
      <c r="G11" s="181" t="s">
        <v>169</v>
      </c>
      <c r="H11" s="182"/>
      <c r="I11" s="179" t="b">
        <v>0</v>
      </c>
      <c r="J11" s="180" t="b">
        <v>1</v>
      </c>
      <c r="K11" s="180" t="b">
        <v>1</v>
      </c>
      <c r="L11" s="180" t="b">
        <v>1</v>
      </c>
      <c r="M11" s="180" t="b">
        <v>1</v>
      </c>
      <c r="N11" s="180" t="b">
        <v>1</v>
      </c>
      <c r="O11" s="180" t="b">
        <v>1</v>
      </c>
      <c r="P11" s="180" t="b">
        <v>1</v>
      </c>
      <c r="Q11" s="180" t="b">
        <v>1</v>
      </c>
      <c r="R11" s="180" t="b">
        <v>1</v>
      </c>
      <c r="S11" s="180" t="b">
        <v>1</v>
      </c>
    </row>
    <row r="12" ht="15.75" customHeight="1">
      <c r="A12" s="143" t="s">
        <v>170</v>
      </c>
      <c r="B12" s="181" t="s">
        <v>121</v>
      </c>
      <c r="C12" s="181" t="s">
        <v>147</v>
      </c>
      <c r="D12" s="181" t="s">
        <v>125</v>
      </c>
      <c r="E12" s="181" t="s">
        <v>127</v>
      </c>
      <c r="F12" s="181" t="s">
        <v>129</v>
      </c>
      <c r="G12" s="181" t="s">
        <v>171</v>
      </c>
      <c r="H12" s="182"/>
      <c r="I12" s="179" t="b">
        <v>0</v>
      </c>
      <c r="J12" s="180" t="b">
        <v>1</v>
      </c>
      <c r="K12" s="180" t="b">
        <v>0</v>
      </c>
      <c r="L12" s="180" t="b">
        <v>1</v>
      </c>
      <c r="M12" s="180" t="b">
        <v>1</v>
      </c>
      <c r="N12" s="180" t="b">
        <v>1</v>
      </c>
      <c r="O12" s="180" t="b">
        <v>1</v>
      </c>
      <c r="P12" s="180" t="b">
        <v>1</v>
      </c>
      <c r="Q12" s="180" t="b">
        <v>1</v>
      </c>
      <c r="R12" s="180" t="b">
        <v>1</v>
      </c>
      <c r="S12" s="180" t="b">
        <v>1</v>
      </c>
    </row>
    <row r="13" ht="15.75" customHeight="1">
      <c r="A13" s="143" t="s">
        <v>172</v>
      </c>
      <c r="B13" s="181" t="s">
        <v>121</v>
      </c>
      <c r="C13" s="181" t="s">
        <v>149</v>
      </c>
      <c r="D13" s="181" t="s">
        <v>125</v>
      </c>
      <c r="E13" s="181" t="s">
        <v>127</v>
      </c>
      <c r="F13" s="181" t="s">
        <v>129</v>
      </c>
      <c r="G13" s="181" t="s">
        <v>173</v>
      </c>
      <c r="H13" s="182"/>
      <c r="I13" s="179" t="b">
        <v>0</v>
      </c>
      <c r="J13" s="180" t="b">
        <v>1</v>
      </c>
      <c r="K13" s="180" t="b">
        <v>1</v>
      </c>
      <c r="L13" s="180" t="b">
        <v>1</v>
      </c>
      <c r="M13" s="180" t="b">
        <v>1</v>
      </c>
      <c r="N13" s="180" t="b">
        <v>1</v>
      </c>
      <c r="O13" s="180" t="b">
        <v>1</v>
      </c>
      <c r="P13" s="180" t="b">
        <v>1</v>
      </c>
      <c r="Q13" s="180" t="b">
        <v>1</v>
      </c>
      <c r="R13" s="180" t="b">
        <v>1</v>
      </c>
      <c r="S13" s="180" t="b">
        <v>1</v>
      </c>
    </row>
    <row r="14" ht="15.75" customHeight="1">
      <c r="A14" s="143" t="s">
        <v>174</v>
      </c>
      <c r="B14" s="181" t="s">
        <v>121</v>
      </c>
      <c r="C14" s="181" t="s">
        <v>151</v>
      </c>
      <c r="D14" s="181" t="s">
        <v>125</v>
      </c>
      <c r="E14" s="181" t="s">
        <v>127</v>
      </c>
      <c r="F14" s="181" t="s">
        <v>129</v>
      </c>
      <c r="G14" s="181" t="s">
        <v>175</v>
      </c>
      <c r="H14" s="182"/>
      <c r="I14" s="179" t="b">
        <v>0</v>
      </c>
      <c r="J14" s="180" t="b">
        <v>1</v>
      </c>
      <c r="K14" s="180" t="b">
        <v>0</v>
      </c>
      <c r="L14" s="180" t="b">
        <v>1</v>
      </c>
      <c r="M14" s="180" t="b">
        <v>1</v>
      </c>
      <c r="N14" s="180" t="b">
        <v>1</v>
      </c>
      <c r="O14" s="180" t="b">
        <v>1</v>
      </c>
      <c r="P14" s="180" t="b">
        <v>1</v>
      </c>
      <c r="Q14" s="180" t="b">
        <v>1</v>
      </c>
      <c r="R14" s="180" t="b">
        <v>1</v>
      </c>
      <c r="S14" s="180" t="b">
        <v>1</v>
      </c>
    </row>
    <row r="15" ht="15.75" customHeight="1">
      <c r="A15" s="143" t="s">
        <v>176</v>
      </c>
      <c r="B15" s="181" t="s">
        <v>121</v>
      </c>
      <c r="C15" s="181" t="s">
        <v>153</v>
      </c>
      <c r="D15" s="181" t="s">
        <v>125</v>
      </c>
      <c r="E15" s="181" t="s">
        <v>127</v>
      </c>
      <c r="F15" s="181" t="s">
        <v>129</v>
      </c>
      <c r="G15" s="181" t="s">
        <v>177</v>
      </c>
      <c r="H15" s="182"/>
      <c r="I15" s="179" t="b">
        <v>0</v>
      </c>
      <c r="J15" s="180" t="b">
        <v>1</v>
      </c>
      <c r="K15" s="180" t="b">
        <v>0</v>
      </c>
      <c r="L15" s="180" t="b">
        <v>1</v>
      </c>
      <c r="M15" s="180" t="b">
        <v>1</v>
      </c>
      <c r="N15" s="180" t="b">
        <v>1</v>
      </c>
      <c r="O15" s="180" t="b">
        <v>1</v>
      </c>
      <c r="P15" s="180" t="b">
        <v>1</v>
      </c>
      <c r="Q15" s="180" t="b">
        <v>1</v>
      </c>
      <c r="R15" s="180" t="b">
        <v>1</v>
      </c>
      <c r="S15" s="180" t="b">
        <v>1</v>
      </c>
    </row>
    <row r="16" ht="15.75" customHeight="1">
      <c r="A16" s="143" t="s">
        <v>178</v>
      </c>
      <c r="B16" s="183" t="s">
        <v>121</v>
      </c>
      <c r="C16" s="183" t="s">
        <v>123</v>
      </c>
      <c r="D16" s="183" t="s">
        <v>133</v>
      </c>
      <c r="E16" s="183" t="s">
        <v>127</v>
      </c>
      <c r="F16" s="183" t="s">
        <v>129</v>
      </c>
      <c r="G16" s="183" t="s">
        <v>179</v>
      </c>
      <c r="H16" s="183"/>
      <c r="I16" s="179" t="b">
        <v>1</v>
      </c>
      <c r="J16" s="180" t="b">
        <v>1</v>
      </c>
      <c r="K16" s="180" t="b">
        <v>0</v>
      </c>
      <c r="L16" s="180" t="b">
        <v>1</v>
      </c>
      <c r="M16" s="180" t="b">
        <v>1</v>
      </c>
      <c r="N16" s="180" t="b">
        <v>1</v>
      </c>
      <c r="O16" s="180" t="b">
        <v>1</v>
      </c>
      <c r="P16" s="180" t="b">
        <v>1</v>
      </c>
      <c r="Q16" s="180" t="b">
        <v>1</v>
      </c>
      <c r="R16" s="180" t="b">
        <v>1</v>
      </c>
      <c r="S16" s="180" t="b">
        <v>1</v>
      </c>
    </row>
    <row r="17" ht="15.75" customHeight="1">
      <c r="A17" s="143" t="s">
        <v>180</v>
      </c>
      <c r="B17" s="183" t="s">
        <v>121</v>
      </c>
      <c r="C17" s="183" t="s">
        <v>131</v>
      </c>
      <c r="D17" s="183" t="s">
        <v>133</v>
      </c>
      <c r="E17" s="183" t="s">
        <v>127</v>
      </c>
      <c r="F17" s="183" t="s">
        <v>129</v>
      </c>
      <c r="G17" s="183" t="s">
        <v>181</v>
      </c>
      <c r="H17" s="183"/>
      <c r="I17" s="179" t="b">
        <v>1</v>
      </c>
      <c r="J17" s="180" t="b">
        <v>1</v>
      </c>
      <c r="K17" s="180" t="b">
        <v>1</v>
      </c>
      <c r="L17" s="180" t="b">
        <v>1</v>
      </c>
      <c r="M17" s="180" t="b">
        <v>1</v>
      </c>
      <c r="N17" s="180" t="b">
        <v>1</v>
      </c>
      <c r="O17" s="180" t="b">
        <v>1</v>
      </c>
      <c r="P17" s="180" t="b">
        <v>1</v>
      </c>
      <c r="Q17" s="180" t="b">
        <v>1</v>
      </c>
      <c r="R17" s="180" t="b">
        <v>1</v>
      </c>
      <c r="S17" s="180" t="b">
        <v>1</v>
      </c>
    </row>
    <row r="18" ht="15.75" customHeight="1">
      <c r="A18" s="143" t="s">
        <v>182</v>
      </c>
      <c r="B18" s="183" t="s">
        <v>121</v>
      </c>
      <c r="C18" s="183" t="s">
        <v>136</v>
      </c>
      <c r="D18" s="183" t="s">
        <v>133</v>
      </c>
      <c r="E18" s="183" t="s">
        <v>127</v>
      </c>
      <c r="F18" s="183" t="s">
        <v>129</v>
      </c>
      <c r="G18" s="183" t="s">
        <v>183</v>
      </c>
      <c r="H18" s="183"/>
      <c r="I18" s="179" t="b">
        <v>1</v>
      </c>
      <c r="J18" s="180" t="b">
        <v>1</v>
      </c>
      <c r="K18" s="180" t="b">
        <v>1</v>
      </c>
      <c r="L18" s="180" t="b">
        <v>1</v>
      </c>
      <c r="M18" s="180" t="b">
        <v>1</v>
      </c>
      <c r="N18" s="180" t="b">
        <v>1</v>
      </c>
      <c r="O18" s="180" t="b">
        <v>1</v>
      </c>
      <c r="P18" s="180" t="b">
        <v>1</v>
      </c>
      <c r="Q18" s="180" t="b">
        <v>1</v>
      </c>
      <c r="R18" s="180" t="b">
        <v>1</v>
      </c>
      <c r="S18" s="180" t="b">
        <v>1</v>
      </c>
    </row>
    <row r="19" ht="15.75" customHeight="1">
      <c r="A19" s="143" t="s">
        <v>184</v>
      </c>
      <c r="B19" s="183" t="s">
        <v>121</v>
      </c>
      <c r="C19" s="183" t="s">
        <v>140</v>
      </c>
      <c r="D19" s="183" t="s">
        <v>133</v>
      </c>
      <c r="E19" s="183" t="s">
        <v>127</v>
      </c>
      <c r="F19" s="183" t="s">
        <v>129</v>
      </c>
      <c r="G19" s="183" t="s">
        <v>185</v>
      </c>
      <c r="H19" s="183"/>
      <c r="I19" s="179" t="b">
        <v>1</v>
      </c>
      <c r="J19" s="180" t="b">
        <v>1</v>
      </c>
      <c r="K19" s="180" t="b">
        <v>1</v>
      </c>
      <c r="L19" s="180" t="b">
        <v>1</v>
      </c>
      <c r="M19" s="180" t="b">
        <v>1</v>
      </c>
      <c r="N19" s="180" t="b">
        <v>1</v>
      </c>
      <c r="O19" s="180" t="b">
        <v>1</v>
      </c>
      <c r="P19" s="180" t="b">
        <v>1</v>
      </c>
      <c r="Q19" s="180" t="b">
        <v>1</v>
      </c>
      <c r="R19" s="180" t="b">
        <v>1</v>
      </c>
      <c r="S19" s="180" t="b">
        <v>1</v>
      </c>
    </row>
    <row r="20" ht="15.75" customHeight="1">
      <c r="A20" s="143" t="s">
        <v>186</v>
      </c>
      <c r="B20" s="183" t="s">
        <v>121</v>
      </c>
      <c r="C20" s="183" t="s">
        <v>143</v>
      </c>
      <c r="D20" s="183" t="s">
        <v>133</v>
      </c>
      <c r="E20" s="183" t="s">
        <v>127</v>
      </c>
      <c r="F20" s="183" t="s">
        <v>129</v>
      </c>
      <c r="G20" s="183" t="s">
        <v>187</v>
      </c>
      <c r="H20" s="183"/>
      <c r="I20" s="179" t="b">
        <v>1</v>
      </c>
      <c r="J20" s="180" t="b">
        <v>1</v>
      </c>
      <c r="K20" s="180" t="b">
        <v>1</v>
      </c>
      <c r="L20" s="180" t="b">
        <v>1</v>
      </c>
      <c r="M20" s="180" t="b">
        <v>1</v>
      </c>
      <c r="N20" s="180" t="b">
        <v>1</v>
      </c>
      <c r="O20" s="180" t="b">
        <v>1</v>
      </c>
      <c r="P20" s="180" t="b">
        <v>1</v>
      </c>
      <c r="Q20" s="180" t="b">
        <v>1</v>
      </c>
      <c r="R20" s="180" t="b">
        <v>1</v>
      </c>
      <c r="S20" s="180" t="b">
        <v>1</v>
      </c>
    </row>
    <row r="21" ht="15.75" customHeight="1">
      <c r="A21" s="143" t="s">
        <v>188</v>
      </c>
      <c r="B21" s="183" t="s">
        <v>121</v>
      </c>
      <c r="C21" s="183" t="s">
        <v>145</v>
      </c>
      <c r="D21" s="183" t="s">
        <v>133</v>
      </c>
      <c r="E21" s="183" t="s">
        <v>127</v>
      </c>
      <c r="F21" s="183" t="s">
        <v>129</v>
      </c>
      <c r="G21" s="183" t="s">
        <v>189</v>
      </c>
      <c r="H21" s="183"/>
      <c r="I21" s="179" t="b">
        <v>1</v>
      </c>
      <c r="J21" s="180" t="b">
        <v>1</v>
      </c>
      <c r="K21" s="180" t="b">
        <v>1</v>
      </c>
      <c r="L21" s="180" t="b">
        <v>1</v>
      </c>
      <c r="M21" s="180" t="b">
        <v>1</v>
      </c>
      <c r="N21" s="180" t="b">
        <v>1</v>
      </c>
      <c r="O21" s="180" t="b">
        <v>1</v>
      </c>
      <c r="P21" s="180" t="b">
        <v>1</v>
      </c>
      <c r="Q21" s="180" t="b">
        <v>1</v>
      </c>
      <c r="R21" s="180" t="b">
        <v>1</v>
      </c>
      <c r="S21" s="180" t="b">
        <v>1</v>
      </c>
    </row>
    <row r="22" ht="15.75" customHeight="1">
      <c r="A22" s="143" t="s">
        <v>190</v>
      </c>
      <c r="B22" s="183" t="s">
        <v>121</v>
      </c>
      <c r="C22" s="183" t="s">
        <v>147</v>
      </c>
      <c r="D22" s="183" t="s">
        <v>133</v>
      </c>
      <c r="E22" s="183" t="s">
        <v>127</v>
      </c>
      <c r="F22" s="183" t="s">
        <v>129</v>
      </c>
      <c r="G22" s="183" t="s">
        <v>191</v>
      </c>
      <c r="H22" s="183"/>
      <c r="I22" s="179" t="b">
        <v>1</v>
      </c>
      <c r="J22" s="180" t="b">
        <v>1</v>
      </c>
      <c r="K22" s="180" t="b">
        <v>0</v>
      </c>
      <c r="L22" s="180" t="b">
        <v>1</v>
      </c>
      <c r="M22" s="180" t="b">
        <v>1</v>
      </c>
      <c r="N22" s="180" t="b">
        <v>1</v>
      </c>
      <c r="O22" s="180" t="b">
        <v>1</v>
      </c>
      <c r="P22" s="180" t="b">
        <v>1</v>
      </c>
      <c r="Q22" s="180" t="b">
        <v>1</v>
      </c>
      <c r="R22" s="180" t="b">
        <v>1</v>
      </c>
      <c r="S22" s="180" t="b">
        <v>1</v>
      </c>
    </row>
    <row r="23" ht="15.75" customHeight="1">
      <c r="A23" s="143" t="s">
        <v>192</v>
      </c>
      <c r="B23" s="183" t="s">
        <v>121</v>
      </c>
      <c r="C23" s="183" t="s">
        <v>149</v>
      </c>
      <c r="D23" s="183" t="s">
        <v>133</v>
      </c>
      <c r="E23" s="183" t="s">
        <v>127</v>
      </c>
      <c r="F23" s="183" t="s">
        <v>129</v>
      </c>
      <c r="G23" s="183" t="s">
        <v>193</v>
      </c>
      <c r="H23" s="183"/>
      <c r="I23" s="179" t="b">
        <v>1</v>
      </c>
      <c r="J23" s="180" t="b">
        <v>1</v>
      </c>
      <c r="K23" s="180" t="b">
        <v>1</v>
      </c>
      <c r="L23" s="180" t="b">
        <v>1</v>
      </c>
      <c r="M23" s="180" t="b">
        <v>1</v>
      </c>
      <c r="N23" s="180" t="b">
        <v>1</v>
      </c>
      <c r="O23" s="180" t="b">
        <v>1</v>
      </c>
      <c r="P23" s="180" t="b">
        <v>1</v>
      </c>
      <c r="Q23" s="180" t="b">
        <v>1</v>
      </c>
      <c r="R23" s="180" t="b">
        <v>1</v>
      </c>
      <c r="S23" s="180" t="b">
        <v>1</v>
      </c>
    </row>
    <row r="24" ht="15.75" customHeight="1">
      <c r="A24" s="143" t="s">
        <v>194</v>
      </c>
      <c r="B24" s="183" t="s">
        <v>121</v>
      </c>
      <c r="C24" s="183" t="s">
        <v>151</v>
      </c>
      <c r="D24" s="183" t="s">
        <v>133</v>
      </c>
      <c r="E24" s="183" t="s">
        <v>127</v>
      </c>
      <c r="F24" s="183" t="s">
        <v>129</v>
      </c>
      <c r="G24" s="183" t="s">
        <v>195</v>
      </c>
      <c r="H24" s="183"/>
      <c r="I24" s="179" t="b">
        <v>1</v>
      </c>
      <c r="J24" s="180" t="b">
        <v>1</v>
      </c>
      <c r="K24" s="180" t="b">
        <v>0</v>
      </c>
      <c r="L24" s="180" t="b">
        <v>1</v>
      </c>
      <c r="M24" s="180" t="b">
        <v>1</v>
      </c>
      <c r="N24" s="180" t="b">
        <v>1</v>
      </c>
      <c r="O24" s="180" t="b">
        <v>1</v>
      </c>
      <c r="P24" s="180" t="b">
        <v>1</v>
      </c>
      <c r="Q24" s="180" t="b">
        <v>1</v>
      </c>
      <c r="R24" s="180" t="b">
        <v>1</v>
      </c>
      <c r="S24" s="180" t="b">
        <v>1</v>
      </c>
    </row>
    <row r="25" ht="15.75" customHeight="1">
      <c r="A25" s="143" t="s">
        <v>196</v>
      </c>
      <c r="B25" s="183" t="s">
        <v>121</v>
      </c>
      <c r="C25" s="183" t="s">
        <v>153</v>
      </c>
      <c r="D25" s="183" t="s">
        <v>133</v>
      </c>
      <c r="E25" s="183" t="s">
        <v>127</v>
      </c>
      <c r="F25" s="183" t="s">
        <v>129</v>
      </c>
      <c r="G25" s="183" t="s">
        <v>197</v>
      </c>
      <c r="H25" s="183"/>
      <c r="I25" s="179" t="b">
        <v>1</v>
      </c>
      <c r="J25" s="180" t="b">
        <v>1</v>
      </c>
      <c r="K25" s="180" t="b">
        <v>0</v>
      </c>
      <c r="L25" s="180" t="b">
        <v>1</v>
      </c>
      <c r="M25" s="180" t="b">
        <v>1</v>
      </c>
      <c r="N25" s="180" t="b">
        <v>1</v>
      </c>
      <c r="O25" s="180" t="b">
        <v>1</v>
      </c>
      <c r="P25" s="180" t="b">
        <v>1</v>
      </c>
      <c r="Q25" s="180" t="b">
        <v>1</v>
      </c>
      <c r="R25" s="180" t="b">
        <v>1</v>
      </c>
      <c r="S25" s="180" t="b">
        <v>1</v>
      </c>
    </row>
    <row r="26" ht="15.75" customHeight="1">
      <c r="A26" s="143" t="s">
        <v>198</v>
      </c>
      <c r="B26" s="183" t="s">
        <v>121</v>
      </c>
      <c r="C26" s="183" t="s">
        <v>123</v>
      </c>
      <c r="D26" s="183" t="s">
        <v>138</v>
      </c>
      <c r="E26" s="183" t="s">
        <v>127</v>
      </c>
      <c r="F26" s="183" t="s">
        <v>129</v>
      </c>
      <c r="G26" s="183" t="s">
        <v>199</v>
      </c>
      <c r="H26" s="183"/>
      <c r="I26" s="179" t="b">
        <v>1</v>
      </c>
      <c r="J26" s="180" t="b">
        <v>1</v>
      </c>
      <c r="K26" s="180" t="b">
        <v>0</v>
      </c>
      <c r="L26" s="180" t="b">
        <v>1</v>
      </c>
      <c r="M26" s="180" t="b">
        <v>1</v>
      </c>
      <c r="N26" s="180" t="b">
        <v>1</v>
      </c>
      <c r="O26" s="180" t="b">
        <v>1</v>
      </c>
      <c r="P26" s="180" t="b">
        <v>1</v>
      </c>
      <c r="Q26" s="180" t="b">
        <v>1</v>
      </c>
      <c r="R26" s="180" t="b">
        <v>1</v>
      </c>
      <c r="S26" s="180" t="b">
        <v>1</v>
      </c>
    </row>
    <row r="27" ht="15.75" customHeight="1">
      <c r="A27" s="143" t="s">
        <v>200</v>
      </c>
      <c r="B27" s="183" t="s">
        <v>121</v>
      </c>
      <c r="C27" s="183" t="s">
        <v>131</v>
      </c>
      <c r="D27" s="183" t="s">
        <v>138</v>
      </c>
      <c r="E27" s="183" t="s">
        <v>127</v>
      </c>
      <c r="F27" s="183" t="s">
        <v>129</v>
      </c>
      <c r="G27" s="183" t="s">
        <v>201</v>
      </c>
      <c r="H27" s="183"/>
      <c r="I27" s="179" t="b">
        <v>1</v>
      </c>
      <c r="J27" s="180" t="b">
        <v>1</v>
      </c>
      <c r="K27" s="180" t="b">
        <v>1</v>
      </c>
      <c r="L27" s="180" t="b">
        <v>1</v>
      </c>
      <c r="M27" s="180" t="b">
        <v>1</v>
      </c>
      <c r="N27" s="180" t="b">
        <v>1</v>
      </c>
      <c r="O27" s="180" t="b">
        <v>1</v>
      </c>
      <c r="P27" s="180" t="b">
        <v>1</v>
      </c>
      <c r="Q27" s="180" t="b">
        <v>1</v>
      </c>
      <c r="R27" s="180" t="b">
        <v>1</v>
      </c>
      <c r="S27" s="180" t="b">
        <v>1</v>
      </c>
    </row>
    <row r="28" ht="15.75" customHeight="1">
      <c r="A28" s="143" t="s">
        <v>202</v>
      </c>
      <c r="B28" s="183" t="s">
        <v>121</v>
      </c>
      <c r="C28" s="183" t="s">
        <v>136</v>
      </c>
      <c r="D28" s="183" t="s">
        <v>138</v>
      </c>
      <c r="E28" s="183" t="s">
        <v>127</v>
      </c>
      <c r="F28" s="183" t="s">
        <v>129</v>
      </c>
      <c r="G28" s="183" t="s">
        <v>203</v>
      </c>
      <c r="H28" s="183"/>
      <c r="I28" s="179" t="b">
        <v>1</v>
      </c>
      <c r="J28" s="180" t="b">
        <v>1</v>
      </c>
      <c r="K28" s="180" t="b">
        <v>1</v>
      </c>
      <c r="L28" s="180" t="b">
        <v>1</v>
      </c>
      <c r="M28" s="180" t="b">
        <v>1</v>
      </c>
      <c r="N28" s="180" t="b">
        <v>1</v>
      </c>
      <c r="O28" s="180" t="b">
        <v>1</v>
      </c>
      <c r="P28" s="180" t="b">
        <v>1</v>
      </c>
      <c r="Q28" s="180" t="b">
        <v>1</v>
      </c>
      <c r="R28" s="180" t="b">
        <v>1</v>
      </c>
      <c r="S28" s="180" t="b">
        <v>1</v>
      </c>
    </row>
    <row r="29" ht="15.75" customHeight="1">
      <c r="A29" s="143" t="s">
        <v>204</v>
      </c>
      <c r="B29" s="183" t="s">
        <v>121</v>
      </c>
      <c r="C29" s="183" t="s">
        <v>140</v>
      </c>
      <c r="D29" s="183" t="s">
        <v>138</v>
      </c>
      <c r="E29" s="183" t="s">
        <v>127</v>
      </c>
      <c r="F29" s="183" t="s">
        <v>129</v>
      </c>
      <c r="G29" s="183" t="s">
        <v>205</v>
      </c>
      <c r="H29" s="183"/>
      <c r="I29" s="179" t="b">
        <v>1</v>
      </c>
      <c r="J29" s="180" t="b">
        <v>1</v>
      </c>
      <c r="K29" s="180" t="b">
        <v>1</v>
      </c>
      <c r="L29" s="180" t="b">
        <v>1</v>
      </c>
      <c r="M29" s="180" t="b">
        <v>1</v>
      </c>
      <c r="N29" s="180" t="b">
        <v>1</v>
      </c>
      <c r="O29" s="180" t="b">
        <v>1</v>
      </c>
      <c r="P29" s="180" t="b">
        <v>1</v>
      </c>
      <c r="Q29" s="180" t="b">
        <v>1</v>
      </c>
      <c r="R29" s="180" t="b">
        <v>1</v>
      </c>
      <c r="S29" s="180" t="b">
        <v>1</v>
      </c>
    </row>
    <row r="30" ht="15.75" customHeight="1">
      <c r="A30" s="143" t="s">
        <v>206</v>
      </c>
      <c r="B30" s="183" t="s">
        <v>121</v>
      </c>
      <c r="C30" s="183" t="s">
        <v>143</v>
      </c>
      <c r="D30" s="183" t="s">
        <v>138</v>
      </c>
      <c r="E30" s="183" t="s">
        <v>127</v>
      </c>
      <c r="F30" s="183" t="s">
        <v>129</v>
      </c>
      <c r="G30" s="183" t="s">
        <v>207</v>
      </c>
      <c r="H30" s="183"/>
      <c r="I30" s="179" t="b">
        <v>1</v>
      </c>
      <c r="J30" s="180" t="b">
        <v>1</v>
      </c>
      <c r="K30" s="180" t="b">
        <v>1</v>
      </c>
      <c r="L30" s="180" t="b">
        <v>1</v>
      </c>
      <c r="M30" s="180" t="b">
        <v>1</v>
      </c>
      <c r="N30" s="180" t="b">
        <v>1</v>
      </c>
      <c r="O30" s="180" t="b">
        <v>1</v>
      </c>
      <c r="P30" s="180" t="b">
        <v>1</v>
      </c>
      <c r="Q30" s="180" t="b">
        <v>1</v>
      </c>
      <c r="R30" s="180" t="b">
        <v>1</v>
      </c>
      <c r="S30" s="180" t="b">
        <v>1</v>
      </c>
    </row>
    <row r="31" ht="15.75" customHeight="1">
      <c r="A31" s="143" t="s">
        <v>208</v>
      </c>
      <c r="B31" s="183" t="s">
        <v>121</v>
      </c>
      <c r="C31" s="183" t="s">
        <v>145</v>
      </c>
      <c r="D31" s="183" t="s">
        <v>138</v>
      </c>
      <c r="E31" s="183" t="s">
        <v>127</v>
      </c>
      <c r="F31" s="183" t="s">
        <v>129</v>
      </c>
      <c r="G31" s="183" t="s">
        <v>209</v>
      </c>
      <c r="H31" s="183"/>
      <c r="I31" s="179" t="b">
        <v>1</v>
      </c>
      <c r="J31" s="180" t="b">
        <v>1</v>
      </c>
      <c r="K31" s="180" t="b">
        <v>1</v>
      </c>
      <c r="L31" s="180" t="b">
        <v>1</v>
      </c>
      <c r="M31" s="180" t="b">
        <v>1</v>
      </c>
      <c r="N31" s="180" t="b">
        <v>1</v>
      </c>
      <c r="O31" s="180" t="b">
        <v>1</v>
      </c>
      <c r="P31" s="180" t="b">
        <v>1</v>
      </c>
      <c r="Q31" s="180" t="b">
        <v>1</v>
      </c>
      <c r="R31" s="180" t="b">
        <v>1</v>
      </c>
      <c r="S31" s="180" t="b">
        <v>1</v>
      </c>
    </row>
    <row r="32" ht="15.75" customHeight="1">
      <c r="A32" s="143" t="s">
        <v>210</v>
      </c>
      <c r="B32" s="183" t="s">
        <v>121</v>
      </c>
      <c r="C32" s="183" t="s">
        <v>147</v>
      </c>
      <c r="D32" s="183" t="s">
        <v>138</v>
      </c>
      <c r="E32" s="183" t="s">
        <v>127</v>
      </c>
      <c r="F32" s="183" t="s">
        <v>129</v>
      </c>
      <c r="G32" s="183" t="s">
        <v>211</v>
      </c>
      <c r="H32" s="183"/>
      <c r="I32" s="179" t="b">
        <v>1</v>
      </c>
      <c r="J32" s="180" t="b">
        <v>1</v>
      </c>
      <c r="K32" s="180" t="b">
        <v>0</v>
      </c>
      <c r="L32" s="180" t="b">
        <v>1</v>
      </c>
      <c r="M32" s="180" t="b">
        <v>1</v>
      </c>
      <c r="N32" s="180" t="b">
        <v>1</v>
      </c>
      <c r="O32" s="180" t="b">
        <v>1</v>
      </c>
      <c r="P32" s="180" t="b">
        <v>1</v>
      </c>
      <c r="Q32" s="180" t="b">
        <v>1</v>
      </c>
      <c r="R32" s="180" t="b">
        <v>1</v>
      </c>
      <c r="S32" s="180" t="b">
        <v>1</v>
      </c>
    </row>
    <row r="33" ht="15.75" customHeight="1">
      <c r="A33" s="143" t="s">
        <v>212</v>
      </c>
      <c r="B33" s="183" t="s">
        <v>121</v>
      </c>
      <c r="C33" s="183" t="s">
        <v>149</v>
      </c>
      <c r="D33" s="183" t="s">
        <v>138</v>
      </c>
      <c r="E33" s="183" t="s">
        <v>127</v>
      </c>
      <c r="F33" s="183" t="s">
        <v>129</v>
      </c>
      <c r="G33" s="183" t="s">
        <v>213</v>
      </c>
      <c r="H33" s="183"/>
      <c r="I33" s="179" t="b">
        <v>1</v>
      </c>
      <c r="J33" s="180" t="b">
        <v>1</v>
      </c>
      <c r="K33" s="180" t="b">
        <v>1</v>
      </c>
      <c r="L33" s="180" t="b">
        <v>1</v>
      </c>
      <c r="M33" s="180" t="b">
        <v>1</v>
      </c>
      <c r="N33" s="180" t="b">
        <v>1</v>
      </c>
      <c r="O33" s="180" t="b">
        <v>1</v>
      </c>
      <c r="P33" s="180" t="b">
        <v>1</v>
      </c>
      <c r="Q33" s="180" t="b">
        <v>1</v>
      </c>
      <c r="R33" s="180" t="b">
        <v>1</v>
      </c>
      <c r="S33" s="180" t="b">
        <v>1</v>
      </c>
    </row>
    <row r="34" ht="15.75" customHeight="1">
      <c r="A34" s="143" t="s">
        <v>214</v>
      </c>
      <c r="B34" s="183" t="s">
        <v>121</v>
      </c>
      <c r="C34" s="183" t="s">
        <v>151</v>
      </c>
      <c r="D34" s="183" t="s">
        <v>138</v>
      </c>
      <c r="E34" s="183" t="s">
        <v>127</v>
      </c>
      <c r="F34" s="183" t="s">
        <v>129</v>
      </c>
      <c r="G34" s="183" t="s">
        <v>215</v>
      </c>
      <c r="H34" s="183"/>
      <c r="I34" s="179" t="b">
        <v>1</v>
      </c>
      <c r="J34" s="180" t="b">
        <v>1</v>
      </c>
      <c r="K34" s="180" t="b">
        <v>0</v>
      </c>
      <c r="L34" s="180" t="b">
        <v>1</v>
      </c>
      <c r="M34" s="180" t="b">
        <v>1</v>
      </c>
      <c r="N34" s="180" t="b">
        <v>1</v>
      </c>
      <c r="O34" s="180" t="b">
        <v>1</v>
      </c>
      <c r="P34" s="180" t="b">
        <v>1</v>
      </c>
      <c r="Q34" s="180" t="b">
        <v>1</v>
      </c>
      <c r="R34" s="180" t="b">
        <v>1</v>
      </c>
      <c r="S34" s="180" t="b">
        <v>1</v>
      </c>
    </row>
    <row r="35" ht="15.75" customHeight="1">
      <c r="A35" s="143" t="s">
        <v>216</v>
      </c>
      <c r="B35" s="183" t="s">
        <v>121</v>
      </c>
      <c r="C35" s="183" t="s">
        <v>153</v>
      </c>
      <c r="D35" s="183" t="s">
        <v>138</v>
      </c>
      <c r="E35" s="183" t="s">
        <v>127</v>
      </c>
      <c r="F35" s="183" t="s">
        <v>129</v>
      </c>
      <c r="G35" s="183" t="s">
        <v>217</v>
      </c>
      <c r="H35" s="183"/>
      <c r="I35" s="179" t="b">
        <v>1</v>
      </c>
      <c r="J35" s="180" t="b">
        <v>1</v>
      </c>
      <c r="K35" s="180" t="b">
        <v>0</v>
      </c>
      <c r="L35" s="180" t="b">
        <v>1</v>
      </c>
      <c r="M35" s="180" t="b">
        <v>1</v>
      </c>
      <c r="N35" s="180" t="b">
        <v>1</v>
      </c>
      <c r="O35" s="180" t="b">
        <v>1</v>
      </c>
      <c r="P35" s="180" t="b">
        <v>1</v>
      </c>
      <c r="Q35" s="180" t="b">
        <v>1</v>
      </c>
      <c r="R35" s="180" t="b">
        <v>1</v>
      </c>
      <c r="S35" s="180" t="b">
        <v>1</v>
      </c>
    </row>
    <row r="36" ht="15.75" customHeight="1">
      <c r="A36" s="143" t="s">
        <v>218</v>
      </c>
      <c r="B36" s="183" t="s">
        <v>121</v>
      </c>
      <c r="C36" s="183" t="s">
        <v>123</v>
      </c>
      <c r="D36" s="183" t="s">
        <v>125</v>
      </c>
      <c r="E36" s="183" t="s">
        <v>127</v>
      </c>
      <c r="F36" s="183" t="s">
        <v>135</v>
      </c>
      <c r="G36" s="183" t="s">
        <v>219</v>
      </c>
      <c r="H36" s="183"/>
      <c r="I36" s="179" t="b">
        <v>1</v>
      </c>
      <c r="J36" s="180" t="b">
        <v>1</v>
      </c>
      <c r="K36" s="180"/>
      <c r="L36" s="180" t="b">
        <v>1</v>
      </c>
      <c r="M36" s="180" t="b">
        <v>1</v>
      </c>
      <c r="N36" s="180" t="b">
        <v>1</v>
      </c>
      <c r="O36" s="180" t="b">
        <v>1</v>
      </c>
      <c r="P36" s="180" t="b">
        <v>1</v>
      </c>
      <c r="Q36" s="180"/>
      <c r="R36" s="180" t="b">
        <v>1</v>
      </c>
      <c r="S36" s="180"/>
    </row>
    <row r="37" ht="15.75" customHeight="1">
      <c r="A37" s="143" t="s">
        <v>220</v>
      </c>
      <c r="B37" s="183" t="s">
        <v>121</v>
      </c>
      <c r="C37" s="183" t="s">
        <v>131</v>
      </c>
      <c r="D37" s="183" t="s">
        <v>125</v>
      </c>
      <c r="E37" s="183" t="s">
        <v>127</v>
      </c>
      <c r="F37" s="183" t="s">
        <v>135</v>
      </c>
      <c r="G37" s="183" t="s">
        <v>221</v>
      </c>
      <c r="H37" s="183"/>
      <c r="I37" s="179" t="b">
        <v>1</v>
      </c>
      <c r="J37" s="180" t="b">
        <v>1</v>
      </c>
      <c r="K37" s="180" t="b">
        <v>1</v>
      </c>
      <c r="L37" s="180" t="b">
        <v>1</v>
      </c>
      <c r="M37" s="180" t="b">
        <v>1</v>
      </c>
      <c r="N37" s="180" t="b">
        <v>1</v>
      </c>
      <c r="O37" s="180" t="b">
        <v>1</v>
      </c>
      <c r="P37" s="180" t="b">
        <v>1</v>
      </c>
      <c r="Q37" s="180"/>
      <c r="R37" s="180" t="b">
        <v>1</v>
      </c>
      <c r="S37" s="180"/>
    </row>
    <row r="38" ht="15.75" customHeight="1">
      <c r="A38" s="143" t="s">
        <v>222</v>
      </c>
      <c r="B38" s="183" t="s">
        <v>121</v>
      </c>
      <c r="C38" s="183" t="s">
        <v>136</v>
      </c>
      <c r="D38" s="183" t="s">
        <v>125</v>
      </c>
      <c r="E38" s="183" t="s">
        <v>127</v>
      </c>
      <c r="F38" s="183" t="s">
        <v>135</v>
      </c>
      <c r="G38" s="183" t="s">
        <v>223</v>
      </c>
      <c r="H38" s="183"/>
      <c r="I38" s="179" t="b">
        <v>1</v>
      </c>
      <c r="J38" s="180" t="b">
        <v>1</v>
      </c>
      <c r="K38" s="180" t="b">
        <v>1</v>
      </c>
      <c r="L38" s="180" t="b">
        <v>1</v>
      </c>
      <c r="M38" s="180" t="b">
        <v>1</v>
      </c>
      <c r="N38" s="180" t="b">
        <v>1</v>
      </c>
      <c r="O38" s="180" t="b">
        <v>1</v>
      </c>
      <c r="P38" s="180" t="b">
        <v>1</v>
      </c>
      <c r="Q38" s="180"/>
      <c r="R38" s="180" t="b">
        <v>1</v>
      </c>
      <c r="S38" s="180"/>
    </row>
    <row r="39" ht="15.75" customHeight="1">
      <c r="A39" s="143" t="s">
        <v>224</v>
      </c>
      <c r="B39" s="183" t="s">
        <v>121</v>
      </c>
      <c r="C39" s="183" t="s">
        <v>140</v>
      </c>
      <c r="D39" s="183" t="s">
        <v>125</v>
      </c>
      <c r="E39" s="183" t="s">
        <v>127</v>
      </c>
      <c r="F39" s="183" t="s">
        <v>135</v>
      </c>
      <c r="G39" s="183" t="s">
        <v>225</v>
      </c>
      <c r="H39" s="183"/>
      <c r="I39" s="179" t="b">
        <v>1</v>
      </c>
      <c r="J39" s="180" t="b">
        <v>1</v>
      </c>
      <c r="K39" s="180" t="b">
        <v>1</v>
      </c>
      <c r="L39" s="180" t="b">
        <v>1</v>
      </c>
      <c r="M39" s="180" t="b">
        <v>1</v>
      </c>
      <c r="N39" s="180" t="b">
        <v>1</v>
      </c>
      <c r="O39" s="180" t="b">
        <v>1</v>
      </c>
      <c r="P39" s="180" t="b">
        <v>1</v>
      </c>
      <c r="Q39" s="180"/>
      <c r="R39" s="180" t="b">
        <v>1</v>
      </c>
      <c r="S39" s="180"/>
    </row>
    <row r="40" ht="15.75" customHeight="1">
      <c r="A40" s="143" t="s">
        <v>226</v>
      </c>
      <c r="B40" s="183" t="s">
        <v>121</v>
      </c>
      <c r="C40" s="183" t="s">
        <v>143</v>
      </c>
      <c r="D40" s="183" t="s">
        <v>125</v>
      </c>
      <c r="E40" s="183" t="s">
        <v>127</v>
      </c>
      <c r="F40" s="183" t="s">
        <v>135</v>
      </c>
      <c r="G40" s="183" t="s">
        <v>227</v>
      </c>
      <c r="H40" s="183"/>
      <c r="I40" s="179" t="b">
        <v>1</v>
      </c>
      <c r="J40" s="180" t="b">
        <v>1</v>
      </c>
      <c r="K40" s="180" t="b">
        <v>1</v>
      </c>
      <c r="L40" s="180" t="b">
        <v>1</v>
      </c>
      <c r="M40" s="180" t="b">
        <v>1</v>
      </c>
      <c r="N40" s="180" t="b">
        <v>1</v>
      </c>
      <c r="O40" s="180" t="b">
        <v>1</v>
      </c>
      <c r="P40" s="180" t="b">
        <v>1</v>
      </c>
      <c r="Q40" s="180"/>
      <c r="R40" s="180" t="b">
        <v>1</v>
      </c>
      <c r="S40" s="180"/>
    </row>
    <row r="41" ht="15.75" customHeight="1">
      <c r="A41" s="143" t="s">
        <v>228</v>
      </c>
      <c r="B41" s="183" t="s">
        <v>121</v>
      </c>
      <c r="C41" s="183" t="s">
        <v>145</v>
      </c>
      <c r="D41" s="183" t="s">
        <v>125</v>
      </c>
      <c r="E41" s="183" t="s">
        <v>127</v>
      </c>
      <c r="F41" s="183" t="s">
        <v>135</v>
      </c>
      <c r="G41" s="183" t="s">
        <v>229</v>
      </c>
      <c r="H41" s="183"/>
      <c r="I41" s="179" t="b">
        <v>1</v>
      </c>
      <c r="J41" s="180" t="b">
        <v>1</v>
      </c>
      <c r="K41" s="180" t="b">
        <v>1</v>
      </c>
      <c r="L41" s="180" t="b">
        <v>1</v>
      </c>
      <c r="M41" s="180" t="b">
        <v>1</v>
      </c>
      <c r="N41" s="180" t="b">
        <v>1</v>
      </c>
      <c r="O41" s="180" t="b">
        <v>1</v>
      </c>
      <c r="P41" s="180" t="b">
        <v>1</v>
      </c>
      <c r="Q41" s="180"/>
      <c r="R41" s="180" t="b">
        <v>1</v>
      </c>
      <c r="S41" s="180"/>
    </row>
    <row r="42" ht="15.75" customHeight="1">
      <c r="A42" s="143" t="s">
        <v>230</v>
      </c>
      <c r="B42" s="183" t="s">
        <v>121</v>
      </c>
      <c r="C42" s="183" t="s">
        <v>147</v>
      </c>
      <c r="D42" s="183" t="s">
        <v>125</v>
      </c>
      <c r="E42" s="183" t="s">
        <v>127</v>
      </c>
      <c r="F42" s="183" t="s">
        <v>135</v>
      </c>
      <c r="G42" s="183" t="s">
        <v>231</v>
      </c>
      <c r="H42" s="183"/>
      <c r="I42" s="179" t="b">
        <v>1</v>
      </c>
      <c r="J42" s="180" t="b">
        <v>1</v>
      </c>
      <c r="K42" s="180"/>
      <c r="L42" s="180" t="b">
        <v>1</v>
      </c>
      <c r="M42" s="180" t="b">
        <v>1</v>
      </c>
      <c r="N42" s="180" t="b">
        <v>1</v>
      </c>
      <c r="O42" s="180" t="b">
        <v>1</v>
      </c>
      <c r="P42" s="180" t="b">
        <v>1</v>
      </c>
      <c r="Q42" s="180"/>
      <c r="R42" s="180" t="b">
        <v>1</v>
      </c>
      <c r="S42" s="180"/>
    </row>
    <row r="43" ht="15.75" customHeight="1">
      <c r="A43" s="143" t="s">
        <v>232</v>
      </c>
      <c r="B43" s="183" t="s">
        <v>121</v>
      </c>
      <c r="C43" s="183" t="s">
        <v>149</v>
      </c>
      <c r="D43" s="183" t="s">
        <v>125</v>
      </c>
      <c r="E43" s="183" t="s">
        <v>127</v>
      </c>
      <c r="F43" s="183" t="s">
        <v>135</v>
      </c>
      <c r="G43" s="183" t="s">
        <v>233</v>
      </c>
      <c r="H43" s="183"/>
      <c r="I43" s="179" t="b">
        <v>1</v>
      </c>
      <c r="J43" s="180" t="b">
        <v>1</v>
      </c>
      <c r="K43" s="180" t="b">
        <v>1</v>
      </c>
      <c r="L43" s="180" t="b">
        <v>1</v>
      </c>
      <c r="M43" s="180" t="b">
        <v>1</v>
      </c>
      <c r="N43" s="180" t="b">
        <v>1</v>
      </c>
      <c r="O43" s="180" t="b">
        <v>1</v>
      </c>
      <c r="P43" s="180" t="b">
        <v>1</v>
      </c>
      <c r="Q43" s="180"/>
      <c r="R43" s="180" t="b">
        <v>1</v>
      </c>
      <c r="S43" s="180"/>
    </row>
    <row r="44" ht="15.75" customHeight="1">
      <c r="A44" s="143" t="s">
        <v>234</v>
      </c>
      <c r="B44" s="183" t="s">
        <v>121</v>
      </c>
      <c r="C44" s="183" t="s">
        <v>151</v>
      </c>
      <c r="D44" s="183" t="s">
        <v>125</v>
      </c>
      <c r="E44" s="183" t="s">
        <v>127</v>
      </c>
      <c r="F44" s="183" t="s">
        <v>135</v>
      </c>
      <c r="G44" s="183" t="s">
        <v>235</v>
      </c>
      <c r="H44" s="183"/>
      <c r="I44" s="179" t="b">
        <v>1</v>
      </c>
      <c r="J44" s="180" t="b">
        <v>1</v>
      </c>
      <c r="K44" s="180"/>
      <c r="L44" s="180" t="b">
        <v>1</v>
      </c>
      <c r="M44" s="180" t="b">
        <v>1</v>
      </c>
      <c r="N44" s="180" t="b">
        <v>1</v>
      </c>
      <c r="O44" s="180" t="b">
        <v>1</v>
      </c>
      <c r="P44" s="180" t="b">
        <v>1</v>
      </c>
      <c r="Q44" s="180"/>
      <c r="R44" s="180" t="b">
        <v>1</v>
      </c>
      <c r="S44" s="180"/>
    </row>
    <row r="45" ht="15.75" customHeight="1">
      <c r="A45" s="143" t="s">
        <v>236</v>
      </c>
      <c r="B45" s="183" t="s">
        <v>121</v>
      </c>
      <c r="C45" s="183" t="s">
        <v>153</v>
      </c>
      <c r="D45" s="183" t="s">
        <v>125</v>
      </c>
      <c r="E45" s="183" t="s">
        <v>127</v>
      </c>
      <c r="F45" s="183" t="s">
        <v>135</v>
      </c>
      <c r="G45" s="183" t="s">
        <v>237</v>
      </c>
      <c r="H45" s="183"/>
      <c r="I45" s="179" t="b">
        <v>1</v>
      </c>
      <c r="J45" s="180" t="b">
        <v>1</v>
      </c>
      <c r="K45" s="180"/>
      <c r="L45" s="180" t="b">
        <v>1</v>
      </c>
      <c r="M45" s="180" t="b">
        <v>1</v>
      </c>
      <c r="N45" s="180" t="b">
        <v>1</v>
      </c>
      <c r="O45" s="180" t="b">
        <v>1</v>
      </c>
      <c r="P45" s="180" t="b">
        <v>1</v>
      </c>
      <c r="Q45" s="180"/>
      <c r="R45" s="180" t="b">
        <v>1</v>
      </c>
      <c r="S45" s="180"/>
    </row>
    <row r="46" ht="15.75" customHeight="1">
      <c r="A46" s="143" t="s">
        <v>238</v>
      </c>
      <c r="B46" s="183" t="s">
        <v>121</v>
      </c>
      <c r="C46" s="183" t="s">
        <v>123</v>
      </c>
      <c r="D46" s="183" t="s">
        <v>133</v>
      </c>
      <c r="E46" s="183" t="s">
        <v>127</v>
      </c>
      <c r="F46" s="183" t="s">
        <v>135</v>
      </c>
      <c r="G46" s="183" t="s">
        <v>239</v>
      </c>
      <c r="H46" s="183"/>
      <c r="I46" s="179" t="b">
        <v>1</v>
      </c>
      <c r="J46" s="180" t="b">
        <v>1</v>
      </c>
      <c r="K46" s="180"/>
      <c r="L46" s="180" t="b">
        <v>1</v>
      </c>
      <c r="M46" s="180" t="b">
        <v>1</v>
      </c>
      <c r="N46" s="180" t="b">
        <v>1</v>
      </c>
      <c r="O46" s="180" t="b">
        <v>1</v>
      </c>
      <c r="P46" s="180" t="b">
        <v>1</v>
      </c>
      <c r="Q46" s="180"/>
      <c r="R46" s="180" t="b">
        <v>1</v>
      </c>
      <c r="S46" s="180"/>
    </row>
    <row r="47" ht="15.75" customHeight="1">
      <c r="A47" s="143" t="s">
        <v>240</v>
      </c>
      <c r="B47" s="183" t="s">
        <v>121</v>
      </c>
      <c r="C47" s="183" t="s">
        <v>131</v>
      </c>
      <c r="D47" s="183" t="s">
        <v>133</v>
      </c>
      <c r="E47" s="183" t="s">
        <v>127</v>
      </c>
      <c r="F47" s="183" t="s">
        <v>135</v>
      </c>
      <c r="G47" s="183" t="s">
        <v>241</v>
      </c>
      <c r="H47" s="183"/>
      <c r="I47" s="179" t="b">
        <v>1</v>
      </c>
      <c r="J47" s="180" t="b">
        <v>1</v>
      </c>
      <c r="K47" s="180" t="b">
        <v>1</v>
      </c>
      <c r="L47" s="180" t="b">
        <v>1</v>
      </c>
      <c r="M47" s="180" t="b">
        <v>1</v>
      </c>
      <c r="N47" s="180" t="b">
        <v>1</v>
      </c>
      <c r="O47" s="180" t="b">
        <v>1</v>
      </c>
      <c r="P47" s="180" t="b">
        <v>1</v>
      </c>
      <c r="Q47" s="180"/>
      <c r="R47" s="180" t="b">
        <v>1</v>
      </c>
      <c r="S47" s="180"/>
    </row>
    <row r="48" ht="15.75" customHeight="1">
      <c r="A48" s="143" t="s">
        <v>242</v>
      </c>
      <c r="B48" s="183" t="s">
        <v>121</v>
      </c>
      <c r="C48" s="183" t="s">
        <v>136</v>
      </c>
      <c r="D48" s="183" t="s">
        <v>133</v>
      </c>
      <c r="E48" s="183" t="s">
        <v>127</v>
      </c>
      <c r="F48" s="183" t="s">
        <v>135</v>
      </c>
      <c r="G48" s="183" t="s">
        <v>243</v>
      </c>
      <c r="H48" s="183"/>
      <c r="I48" s="179" t="b">
        <v>1</v>
      </c>
      <c r="J48" s="180" t="b">
        <v>1</v>
      </c>
      <c r="K48" s="180" t="b">
        <v>1</v>
      </c>
      <c r="L48" s="180" t="b">
        <v>1</v>
      </c>
      <c r="M48" s="180" t="b">
        <v>1</v>
      </c>
      <c r="N48" s="180" t="b">
        <v>1</v>
      </c>
      <c r="O48" s="180" t="b">
        <v>1</v>
      </c>
      <c r="P48" s="180" t="b">
        <v>1</v>
      </c>
      <c r="Q48" s="180"/>
      <c r="R48" s="180" t="b">
        <v>1</v>
      </c>
      <c r="S48" s="180"/>
    </row>
    <row r="49" ht="15.75" customHeight="1">
      <c r="A49" s="143" t="s">
        <v>244</v>
      </c>
      <c r="B49" s="183" t="s">
        <v>121</v>
      </c>
      <c r="C49" s="183" t="s">
        <v>140</v>
      </c>
      <c r="D49" s="183" t="s">
        <v>133</v>
      </c>
      <c r="E49" s="183" t="s">
        <v>127</v>
      </c>
      <c r="F49" s="183" t="s">
        <v>135</v>
      </c>
      <c r="G49" s="183" t="s">
        <v>245</v>
      </c>
      <c r="H49" s="183"/>
      <c r="I49" s="179" t="b">
        <v>1</v>
      </c>
      <c r="J49" s="180" t="b">
        <v>1</v>
      </c>
      <c r="K49" s="180" t="b">
        <v>1</v>
      </c>
      <c r="L49" s="180" t="b">
        <v>1</v>
      </c>
      <c r="M49" s="180" t="b">
        <v>1</v>
      </c>
      <c r="N49" s="180" t="b">
        <v>1</v>
      </c>
      <c r="O49" s="180" t="b">
        <v>1</v>
      </c>
      <c r="P49" s="180" t="b">
        <v>1</v>
      </c>
      <c r="Q49" s="180"/>
      <c r="R49" s="180" t="b">
        <v>1</v>
      </c>
      <c r="S49" s="180"/>
    </row>
    <row r="50" ht="15.75" customHeight="1">
      <c r="A50" s="143" t="s">
        <v>246</v>
      </c>
      <c r="B50" s="183" t="s">
        <v>121</v>
      </c>
      <c r="C50" s="183" t="s">
        <v>143</v>
      </c>
      <c r="D50" s="183" t="s">
        <v>133</v>
      </c>
      <c r="E50" s="183" t="s">
        <v>127</v>
      </c>
      <c r="F50" s="183" t="s">
        <v>135</v>
      </c>
      <c r="G50" s="183" t="s">
        <v>247</v>
      </c>
      <c r="H50" s="183"/>
      <c r="I50" s="179" t="b">
        <v>1</v>
      </c>
      <c r="J50" s="180" t="b">
        <v>1</v>
      </c>
      <c r="K50" s="180" t="b">
        <v>1</v>
      </c>
      <c r="L50" s="180" t="b">
        <v>1</v>
      </c>
      <c r="M50" s="180" t="b">
        <v>1</v>
      </c>
      <c r="N50" s="180" t="b">
        <v>1</v>
      </c>
      <c r="O50" s="180" t="b">
        <v>1</v>
      </c>
      <c r="P50" s="180" t="b">
        <v>1</v>
      </c>
      <c r="Q50" s="180"/>
      <c r="R50" s="180" t="b">
        <v>1</v>
      </c>
      <c r="S50" s="180"/>
    </row>
    <row r="51" ht="15.75" customHeight="1">
      <c r="A51" s="143" t="s">
        <v>248</v>
      </c>
      <c r="B51" s="183" t="s">
        <v>121</v>
      </c>
      <c r="C51" s="183" t="s">
        <v>145</v>
      </c>
      <c r="D51" s="183" t="s">
        <v>133</v>
      </c>
      <c r="E51" s="183" t="s">
        <v>127</v>
      </c>
      <c r="F51" s="183" t="s">
        <v>135</v>
      </c>
      <c r="G51" s="183" t="s">
        <v>249</v>
      </c>
      <c r="H51" s="183"/>
      <c r="I51" s="179" t="b">
        <v>1</v>
      </c>
      <c r="J51" s="180" t="b">
        <v>1</v>
      </c>
      <c r="K51" s="180" t="b">
        <v>1</v>
      </c>
      <c r="L51" s="180" t="b">
        <v>1</v>
      </c>
      <c r="M51" s="180" t="b">
        <v>1</v>
      </c>
      <c r="N51" s="180" t="b">
        <v>1</v>
      </c>
      <c r="O51" s="180" t="b">
        <v>1</v>
      </c>
      <c r="P51" s="180" t="b">
        <v>1</v>
      </c>
      <c r="Q51" s="180"/>
      <c r="R51" s="180" t="b">
        <v>1</v>
      </c>
      <c r="S51" s="180"/>
    </row>
    <row r="52" ht="15.75" customHeight="1">
      <c r="A52" s="143" t="s">
        <v>250</v>
      </c>
      <c r="B52" s="183" t="s">
        <v>121</v>
      </c>
      <c r="C52" s="183" t="s">
        <v>147</v>
      </c>
      <c r="D52" s="183" t="s">
        <v>133</v>
      </c>
      <c r="E52" s="183" t="s">
        <v>127</v>
      </c>
      <c r="F52" s="183" t="s">
        <v>135</v>
      </c>
      <c r="G52" s="183" t="s">
        <v>251</v>
      </c>
      <c r="H52" s="183"/>
      <c r="I52" s="179" t="b">
        <v>1</v>
      </c>
      <c r="J52" s="180" t="b">
        <v>1</v>
      </c>
      <c r="K52" s="180"/>
      <c r="L52" s="180" t="b">
        <v>1</v>
      </c>
      <c r="M52" s="180" t="b">
        <v>1</v>
      </c>
      <c r="N52" s="180" t="b">
        <v>1</v>
      </c>
      <c r="O52" s="180" t="b">
        <v>1</v>
      </c>
      <c r="P52" s="180" t="b">
        <v>1</v>
      </c>
      <c r="Q52" s="180"/>
      <c r="R52" s="180" t="b">
        <v>1</v>
      </c>
      <c r="S52" s="180"/>
    </row>
    <row r="53" ht="15.75" customHeight="1">
      <c r="A53" s="143" t="s">
        <v>252</v>
      </c>
      <c r="B53" s="183" t="s">
        <v>121</v>
      </c>
      <c r="C53" s="183" t="s">
        <v>149</v>
      </c>
      <c r="D53" s="183" t="s">
        <v>133</v>
      </c>
      <c r="E53" s="183" t="s">
        <v>127</v>
      </c>
      <c r="F53" s="183" t="s">
        <v>135</v>
      </c>
      <c r="G53" s="183" t="s">
        <v>253</v>
      </c>
      <c r="H53" s="183"/>
      <c r="I53" s="179" t="b">
        <v>1</v>
      </c>
      <c r="J53" s="180" t="b">
        <v>1</v>
      </c>
      <c r="K53" s="180" t="b">
        <v>1</v>
      </c>
      <c r="L53" s="180" t="b">
        <v>1</v>
      </c>
      <c r="M53" s="180" t="b">
        <v>1</v>
      </c>
      <c r="N53" s="180" t="b">
        <v>1</v>
      </c>
      <c r="O53" s="180" t="b">
        <v>1</v>
      </c>
      <c r="P53" s="180" t="b">
        <v>1</v>
      </c>
      <c r="Q53" s="180"/>
      <c r="R53" s="180" t="b">
        <v>1</v>
      </c>
      <c r="S53" s="180"/>
    </row>
    <row r="54" ht="15.75" customHeight="1">
      <c r="A54" s="143" t="s">
        <v>254</v>
      </c>
      <c r="B54" s="183" t="s">
        <v>121</v>
      </c>
      <c r="C54" s="183" t="s">
        <v>151</v>
      </c>
      <c r="D54" s="183" t="s">
        <v>133</v>
      </c>
      <c r="E54" s="183" t="s">
        <v>127</v>
      </c>
      <c r="F54" s="183" t="s">
        <v>135</v>
      </c>
      <c r="G54" s="183" t="s">
        <v>255</v>
      </c>
      <c r="H54" s="183"/>
      <c r="I54" s="179" t="b">
        <v>1</v>
      </c>
      <c r="J54" s="180" t="b">
        <v>1</v>
      </c>
      <c r="K54" s="180"/>
      <c r="L54" s="180" t="b">
        <v>1</v>
      </c>
      <c r="M54" s="180" t="b">
        <v>1</v>
      </c>
      <c r="N54" s="180" t="b">
        <v>1</v>
      </c>
      <c r="O54" s="180" t="b">
        <v>1</v>
      </c>
      <c r="P54" s="180" t="b">
        <v>1</v>
      </c>
      <c r="Q54" s="180"/>
      <c r="R54" s="180" t="b">
        <v>1</v>
      </c>
      <c r="S54" s="180"/>
    </row>
    <row r="55" ht="15.75" customHeight="1">
      <c r="A55" s="143" t="s">
        <v>256</v>
      </c>
      <c r="B55" s="183" t="s">
        <v>121</v>
      </c>
      <c r="C55" s="183" t="s">
        <v>153</v>
      </c>
      <c r="D55" s="183" t="s">
        <v>133</v>
      </c>
      <c r="E55" s="183" t="s">
        <v>127</v>
      </c>
      <c r="F55" s="183" t="s">
        <v>135</v>
      </c>
      <c r="G55" s="183" t="s">
        <v>257</v>
      </c>
      <c r="H55" s="183"/>
      <c r="I55" s="179" t="b">
        <v>1</v>
      </c>
      <c r="J55" s="180" t="b">
        <v>1</v>
      </c>
      <c r="K55" s="180"/>
      <c r="L55" s="180" t="b">
        <v>1</v>
      </c>
      <c r="M55" s="180" t="b">
        <v>1</v>
      </c>
      <c r="N55" s="180" t="b">
        <v>1</v>
      </c>
      <c r="O55" s="180" t="b">
        <v>1</v>
      </c>
      <c r="P55" s="180" t="b">
        <v>1</v>
      </c>
      <c r="Q55" s="180"/>
      <c r="R55" s="180" t="b">
        <v>1</v>
      </c>
      <c r="S55" s="180"/>
    </row>
    <row r="56" ht="15.75" customHeight="1">
      <c r="A56" s="143" t="s">
        <v>258</v>
      </c>
      <c r="B56" s="183" t="s">
        <v>121</v>
      </c>
      <c r="C56" s="183" t="s">
        <v>123</v>
      </c>
      <c r="D56" s="183" t="s">
        <v>138</v>
      </c>
      <c r="E56" s="183" t="s">
        <v>127</v>
      </c>
      <c r="F56" s="183" t="s">
        <v>135</v>
      </c>
      <c r="G56" s="183" t="s">
        <v>259</v>
      </c>
      <c r="H56" s="183"/>
      <c r="I56" s="179" t="b">
        <v>1</v>
      </c>
      <c r="J56" s="180" t="b">
        <v>1</v>
      </c>
      <c r="K56" s="180"/>
      <c r="L56" s="180" t="b">
        <v>1</v>
      </c>
      <c r="M56" s="180" t="b">
        <v>1</v>
      </c>
      <c r="N56" s="180" t="b">
        <v>1</v>
      </c>
      <c r="O56" s="180" t="b">
        <v>1</v>
      </c>
      <c r="P56" s="180" t="b">
        <v>1</v>
      </c>
      <c r="Q56" s="180"/>
      <c r="R56" s="180" t="b">
        <v>1</v>
      </c>
      <c r="S56" s="180"/>
    </row>
    <row r="57" ht="15.75" customHeight="1">
      <c r="A57" s="143" t="s">
        <v>260</v>
      </c>
      <c r="B57" s="183" t="s">
        <v>121</v>
      </c>
      <c r="C57" s="183" t="s">
        <v>131</v>
      </c>
      <c r="D57" s="183" t="s">
        <v>138</v>
      </c>
      <c r="E57" s="183" t="s">
        <v>127</v>
      </c>
      <c r="F57" s="183" t="s">
        <v>135</v>
      </c>
      <c r="G57" s="183" t="s">
        <v>261</v>
      </c>
      <c r="H57" s="183"/>
      <c r="I57" s="179" t="b">
        <v>1</v>
      </c>
      <c r="J57" s="180" t="b">
        <v>1</v>
      </c>
      <c r="K57" s="180" t="b">
        <v>1</v>
      </c>
      <c r="L57" s="180" t="b">
        <v>1</v>
      </c>
      <c r="M57" s="180" t="b">
        <v>1</v>
      </c>
      <c r="N57" s="180" t="b">
        <v>1</v>
      </c>
      <c r="O57" s="180" t="b">
        <v>1</v>
      </c>
      <c r="P57" s="180" t="b">
        <v>1</v>
      </c>
      <c r="Q57" s="180"/>
      <c r="R57" s="180" t="b">
        <v>1</v>
      </c>
      <c r="S57" s="180"/>
    </row>
    <row r="58" ht="15.75" customHeight="1">
      <c r="A58" s="143" t="s">
        <v>262</v>
      </c>
      <c r="B58" s="183" t="s">
        <v>121</v>
      </c>
      <c r="C58" s="183" t="s">
        <v>136</v>
      </c>
      <c r="D58" s="183" t="s">
        <v>138</v>
      </c>
      <c r="E58" s="183" t="s">
        <v>127</v>
      </c>
      <c r="F58" s="183" t="s">
        <v>135</v>
      </c>
      <c r="G58" s="183" t="s">
        <v>263</v>
      </c>
      <c r="H58" s="183"/>
      <c r="I58" s="179" t="b">
        <v>1</v>
      </c>
      <c r="J58" s="180" t="b">
        <v>1</v>
      </c>
      <c r="K58" s="180" t="b">
        <v>1</v>
      </c>
      <c r="L58" s="180" t="b">
        <v>1</v>
      </c>
      <c r="M58" s="180" t="b">
        <v>1</v>
      </c>
      <c r="N58" s="180" t="b">
        <v>1</v>
      </c>
      <c r="O58" s="180" t="b">
        <v>1</v>
      </c>
      <c r="P58" s="180" t="b">
        <v>1</v>
      </c>
      <c r="Q58" s="180"/>
      <c r="R58" s="180" t="b">
        <v>1</v>
      </c>
      <c r="S58" s="180"/>
    </row>
    <row r="59" ht="15.75" customHeight="1">
      <c r="A59" s="143" t="s">
        <v>264</v>
      </c>
      <c r="B59" s="183" t="s">
        <v>121</v>
      </c>
      <c r="C59" s="183" t="s">
        <v>140</v>
      </c>
      <c r="D59" s="183" t="s">
        <v>138</v>
      </c>
      <c r="E59" s="183" t="s">
        <v>127</v>
      </c>
      <c r="F59" s="183" t="s">
        <v>135</v>
      </c>
      <c r="G59" s="183" t="s">
        <v>265</v>
      </c>
      <c r="H59" s="183"/>
      <c r="I59" s="179" t="b">
        <v>1</v>
      </c>
      <c r="J59" s="180" t="b">
        <v>1</v>
      </c>
      <c r="K59" s="180" t="b">
        <v>1</v>
      </c>
      <c r="L59" s="180" t="b">
        <v>1</v>
      </c>
      <c r="M59" s="180" t="b">
        <v>1</v>
      </c>
      <c r="N59" s="180" t="b">
        <v>1</v>
      </c>
      <c r="O59" s="180" t="b">
        <v>1</v>
      </c>
      <c r="P59" s="180" t="b">
        <v>1</v>
      </c>
      <c r="Q59" s="180"/>
      <c r="R59" s="180" t="b">
        <v>1</v>
      </c>
      <c r="S59" s="180"/>
    </row>
    <row r="60" ht="15.75" customHeight="1">
      <c r="A60" s="143" t="s">
        <v>266</v>
      </c>
      <c r="B60" s="183" t="s">
        <v>121</v>
      </c>
      <c r="C60" s="183" t="s">
        <v>143</v>
      </c>
      <c r="D60" s="183" t="s">
        <v>138</v>
      </c>
      <c r="E60" s="183" t="s">
        <v>127</v>
      </c>
      <c r="F60" s="183" t="s">
        <v>135</v>
      </c>
      <c r="G60" s="183" t="s">
        <v>267</v>
      </c>
      <c r="H60" s="183"/>
      <c r="I60" s="179" t="b">
        <v>1</v>
      </c>
      <c r="J60" s="180" t="b">
        <v>1</v>
      </c>
      <c r="K60" s="180" t="b">
        <v>1</v>
      </c>
      <c r="L60" s="180" t="b">
        <v>1</v>
      </c>
      <c r="M60" s="180" t="b">
        <v>1</v>
      </c>
      <c r="N60" s="180" t="b">
        <v>1</v>
      </c>
      <c r="O60" s="180" t="b">
        <v>1</v>
      </c>
      <c r="P60" s="180" t="b">
        <v>1</v>
      </c>
      <c r="Q60" s="180"/>
      <c r="R60" s="180" t="b">
        <v>1</v>
      </c>
      <c r="S60" s="180"/>
    </row>
    <row r="61" ht="15.75" customHeight="1">
      <c r="A61" s="143" t="s">
        <v>268</v>
      </c>
      <c r="B61" s="183" t="s">
        <v>121</v>
      </c>
      <c r="C61" s="183" t="s">
        <v>145</v>
      </c>
      <c r="D61" s="183" t="s">
        <v>138</v>
      </c>
      <c r="E61" s="183" t="s">
        <v>127</v>
      </c>
      <c r="F61" s="183" t="s">
        <v>135</v>
      </c>
      <c r="G61" s="183" t="s">
        <v>269</v>
      </c>
      <c r="H61" s="183"/>
      <c r="I61" s="179" t="b">
        <v>1</v>
      </c>
      <c r="J61" s="180" t="b">
        <v>1</v>
      </c>
      <c r="K61" s="180" t="b">
        <v>1</v>
      </c>
      <c r="L61" s="180" t="b">
        <v>1</v>
      </c>
      <c r="M61" s="180" t="b">
        <v>1</v>
      </c>
      <c r="N61" s="180" t="b">
        <v>1</v>
      </c>
      <c r="O61" s="180" t="b">
        <v>1</v>
      </c>
      <c r="P61" s="180" t="b">
        <v>1</v>
      </c>
      <c r="Q61" s="180"/>
      <c r="R61" s="180" t="b">
        <v>1</v>
      </c>
      <c r="S61" s="180"/>
    </row>
    <row r="62" ht="15.75" customHeight="1">
      <c r="A62" s="143" t="s">
        <v>270</v>
      </c>
      <c r="B62" s="183" t="s">
        <v>121</v>
      </c>
      <c r="C62" s="183" t="s">
        <v>147</v>
      </c>
      <c r="D62" s="183" t="s">
        <v>138</v>
      </c>
      <c r="E62" s="183" t="s">
        <v>127</v>
      </c>
      <c r="F62" s="183" t="s">
        <v>135</v>
      </c>
      <c r="G62" s="183" t="s">
        <v>271</v>
      </c>
      <c r="H62" s="183"/>
      <c r="I62" s="179" t="b">
        <v>1</v>
      </c>
      <c r="J62" s="180" t="b">
        <v>1</v>
      </c>
      <c r="K62" s="180"/>
      <c r="L62" s="180" t="b">
        <v>1</v>
      </c>
      <c r="M62" s="180" t="b">
        <v>1</v>
      </c>
      <c r="N62" s="180" t="b">
        <v>1</v>
      </c>
      <c r="O62" s="180" t="b">
        <v>1</v>
      </c>
      <c r="P62" s="180" t="b">
        <v>1</v>
      </c>
      <c r="Q62" s="180"/>
      <c r="R62" s="180" t="b">
        <v>1</v>
      </c>
      <c r="S62" s="180"/>
    </row>
    <row r="63" ht="15.75" customHeight="1">
      <c r="A63" s="143" t="s">
        <v>272</v>
      </c>
      <c r="B63" s="183" t="s">
        <v>121</v>
      </c>
      <c r="C63" s="183" t="s">
        <v>149</v>
      </c>
      <c r="D63" s="183" t="s">
        <v>138</v>
      </c>
      <c r="E63" s="183" t="s">
        <v>127</v>
      </c>
      <c r="F63" s="183" t="s">
        <v>135</v>
      </c>
      <c r="G63" s="183" t="s">
        <v>273</v>
      </c>
      <c r="H63" s="183"/>
      <c r="I63" s="179" t="b">
        <v>1</v>
      </c>
      <c r="J63" s="180" t="b">
        <v>1</v>
      </c>
      <c r="K63" s="180" t="b">
        <v>1</v>
      </c>
      <c r="L63" s="180" t="b">
        <v>1</v>
      </c>
      <c r="M63" s="180" t="b">
        <v>1</v>
      </c>
      <c r="N63" s="180" t="b">
        <v>1</v>
      </c>
      <c r="O63" s="180" t="b">
        <v>1</v>
      </c>
      <c r="P63" s="180" t="b">
        <v>1</v>
      </c>
      <c r="Q63" s="180"/>
      <c r="R63" s="180" t="b">
        <v>1</v>
      </c>
      <c r="S63" s="180"/>
    </row>
    <row r="64" ht="15.75" customHeight="1">
      <c r="A64" s="143" t="s">
        <v>274</v>
      </c>
      <c r="B64" s="183" t="s">
        <v>121</v>
      </c>
      <c r="C64" s="183" t="s">
        <v>151</v>
      </c>
      <c r="D64" s="183" t="s">
        <v>138</v>
      </c>
      <c r="E64" s="183" t="s">
        <v>127</v>
      </c>
      <c r="F64" s="183" t="s">
        <v>135</v>
      </c>
      <c r="G64" s="183" t="s">
        <v>275</v>
      </c>
      <c r="H64" s="183"/>
      <c r="I64" s="179" t="b">
        <v>1</v>
      </c>
      <c r="J64" s="180" t="b">
        <v>1</v>
      </c>
      <c r="K64" s="180"/>
      <c r="L64" s="180" t="b">
        <v>1</v>
      </c>
      <c r="M64" s="180" t="b">
        <v>1</v>
      </c>
      <c r="N64" s="180" t="b">
        <v>1</v>
      </c>
      <c r="O64" s="180" t="b">
        <v>1</v>
      </c>
      <c r="P64" s="180" t="b">
        <v>1</v>
      </c>
      <c r="Q64" s="180"/>
      <c r="R64" s="180" t="b">
        <v>1</v>
      </c>
      <c r="S64" s="180"/>
    </row>
    <row r="65" ht="15.75" customHeight="1">
      <c r="A65" s="143" t="s">
        <v>276</v>
      </c>
      <c r="B65" s="183" t="s">
        <v>121</v>
      </c>
      <c r="C65" s="183" t="s">
        <v>153</v>
      </c>
      <c r="D65" s="183" t="s">
        <v>138</v>
      </c>
      <c r="E65" s="183" t="s">
        <v>127</v>
      </c>
      <c r="F65" s="183" t="s">
        <v>135</v>
      </c>
      <c r="G65" s="183" t="s">
        <v>277</v>
      </c>
      <c r="H65" s="183"/>
      <c r="I65" s="179" t="b">
        <v>1</v>
      </c>
      <c r="J65" s="180" t="b">
        <v>1</v>
      </c>
      <c r="K65" s="180"/>
      <c r="L65" s="180" t="b">
        <v>1</v>
      </c>
      <c r="M65" s="180" t="b">
        <v>1</v>
      </c>
      <c r="N65" s="180" t="b">
        <v>1</v>
      </c>
      <c r="O65" s="180" t="b">
        <v>1</v>
      </c>
      <c r="P65" s="180" t="b">
        <v>1</v>
      </c>
      <c r="Q65" s="180"/>
      <c r="R65" s="180" t="b">
        <v>1</v>
      </c>
      <c r="S65" s="180"/>
    </row>
  </sheetData>
  <customSheetViews>
    <customSheetView guid="{CB3152D3-727F-407A-A280-80A8B15CB631}" filter="1" showAutoFilter="1">
      <autoFilter ref="$A$5:$S$15"/>
    </customSheetView>
    <customSheetView guid="{841F4794-075D-46AF-B09B-526789DCE919}"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C77CCAA9-63C6-4D11-AF89-1B05EBDEEE1A}" filter="1" showAutoFilter="1">
      <autoFilter ref="$A$5:$M$15">
        <filterColumn colId="3">
          <filters>
            <filter val="privileged insiders (DerpCorp &amp; Vendors)"/>
          </filters>
        </filterColumn>
      </autoFilter>
    </customSheetView>
  </customSheetView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min="20" max="20" width="6.43"/>
    <col customWidth="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84"/>
      <c r="B1" s="185"/>
      <c r="C1" s="185"/>
      <c r="D1" s="185"/>
      <c r="E1" s="185"/>
      <c r="F1" s="185"/>
      <c r="G1" s="185"/>
      <c r="H1" s="184"/>
      <c r="I1" s="186"/>
      <c r="J1" s="186"/>
      <c r="K1" s="186"/>
      <c r="L1" s="186"/>
      <c r="M1" s="186"/>
      <c r="N1" s="186"/>
      <c r="O1" s="186"/>
      <c r="P1" s="187"/>
      <c r="Q1" s="188"/>
      <c r="R1" s="188"/>
      <c r="S1" s="188"/>
      <c r="T1" s="188"/>
      <c r="U1" s="189"/>
      <c r="V1" s="189"/>
      <c r="W1" s="189"/>
      <c r="X1" s="189"/>
      <c r="Y1" s="189"/>
      <c r="Z1" s="189"/>
      <c r="AA1" s="189"/>
      <c r="AB1" s="189"/>
      <c r="AC1" s="189"/>
      <c r="AD1" s="189"/>
      <c r="AE1" s="189"/>
      <c r="AF1" s="189"/>
      <c r="AG1" s="189"/>
      <c r="AH1" s="189"/>
      <c r="AI1" s="189"/>
      <c r="AJ1" s="189"/>
      <c r="AK1" s="189"/>
      <c r="AL1" s="189"/>
      <c r="AM1" s="189"/>
      <c r="AN1" s="189"/>
      <c r="AO1" s="189"/>
      <c r="AP1" s="189"/>
      <c r="AQ1" s="189"/>
      <c r="AR1" s="189"/>
    </row>
    <row r="2" ht="15.75" customHeight="1">
      <c r="B2" s="190"/>
      <c r="C2" s="190"/>
      <c r="D2" s="190"/>
      <c r="E2" s="190"/>
      <c r="F2" s="190"/>
      <c r="G2" s="190"/>
      <c r="H2" s="191" t="s">
        <v>278</v>
      </c>
      <c r="I2" s="192"/>
      <c r="J2" s="192"/>
      <c r="K2" s="192"/>
      <c r="L2" s="192"/>
      <c r="M2" s="192"/>
      <c r="N2" s="192"/>
      <c r="O2" s="192"/>
      <c r="P2" s="193"/>
      <c r="Q2" s="194"/>
      <c r="R2" s="194"/>
      <c r="S2" s="194"/>
      <c r="T2" s="194"/>
      <c r="U2" s="192"/>
      <c r="V2" s="192"/>
      <c r="W2" s="192"/>
      <c r="X2" s="192"/>
      <c r="Y2" s="192"/>
      <c r="Z2" s="192"/>
      <c r="AA2" s="192"/>
      <c r="AB2" s="192"/>
      <c r="AC2" s="192"/>
      <c r="AD2" s="192"/>
      <c r="AE2" s="192"/>
      <c r="AF2" s="192"/>
      <c r="AG2" s="192"/>
      <c r="AH2" s="192"/>
      <c r="AI2" s="192"/>
      <c r="AJ2" s="192"/>
      <c r="AK2" s="192"/>
      <c r="AL2" s="192"/>
      <c r="AM2" s="192"/>
      <c r="AN2" s="192"/>
      <c r="AO2" s="192"/>
      <c r="AP2" s="192"/>
      <c r="AQ2" s="192"/>
      <c r="AR2" s="192"/>
    </row>
    <row r="3" ht="15.75" customHeight="1">
      <c r="A3" s="131"/>
      <c r="B3" s="190"/>
      <c r="C3" s="190"/>
      <c r="D3" s="190"/>
      <c r="E3" s="190"/>
      <c r="F3" s="190"/>
      <c r="G3" s="190"/>
      <c r="H3" s="195" t="s">
        <v>296</v>
      </c>
      <c r="I3" s="196"/>
      <c r="J3" s="196"/>
      <c r="K3" s="196"/>
      <c r="L3" s="197"/>
      <c r="M3" s="198"/>
      <c r="N3" s="198"/>
      <c r="O3" s="198"/>
      <c r="P3" s="199"/>
      <c r="Q3" s="200" t="s">
        <v>297</v>
      </c>
      <c r="T3" s="201"/>
      <c r="U3" s="202" t="s">
        <v>298</v>
      </c>
      <c r="V3" s="203"/>
      <c r="W3" s="203"/>
      <c r="X3" s="203"/>
      <c r="Y3" s="203"/>
      <c r="Z3" s="203"/>
      <c r="AA3" s="203"/>
      <c r="AB3" s="203"/>
      <c r="AC3" s="203"/>
      <c r="AD3" s="203"/>
      <c r="AE3" s="203"/>
      <c r="AF3" s="203"/>
      <c r="AG3" s="203"/>
      <c r="AH3" s="203"/>
      <c r="AI3" s="203"/>
      <c r="AJ3" s="203"/>
      <c r="AK3" s="203"/>
      <c r="AL3" s="203"/>
      <c r="AM3" s="203"/>
      <c r="AN3" s="203"/>
      <c r="AO3" s="203"/>
      <c r="AP3" s="203"/>
      <c r="AQ3" s="203"/>
      <c r="AR3" s="204"/>
    </row>
    <row r="4" ht="15.75" customHeight="1">
      <c r="B4" s="190"/>
      <c r="C4" s="190"/>
      <c r="D4" s="190"/>
      <c r="E4" s="190"/>
      <c r="F4" s="190"/>
      <c r="G4" s="190"/>
      <c r="H4" s="205"/>
      <c r="I4" s="206"/>
      <c r="J4" s="206"/>
      <c r="K4" s="206"/>
      <c r="L4" s="207"/>
      <c r="M4" s="208"/>
      <c r="N4" s="208"/>
      <c r="O4" s="208"/>
      <c r="P4" s="209"/>
      <c r="T4" s="201"/>
      <c r="U4" s="27"/>
      <c r="V4" s="27"/>
      <c r="W4" s="27"/>
      <c r="X4" s="27"/>
      <c r="Y4" s="27"/>
      <c r="Z4" s="27"/>
      <c r="AA4" s="27"/>
      <c r="AB4" s="27"/>
      <c r="AC4" s="27"/>
      <c r="AD4" s="27"/>
      <c r="AE4" s="27"/>
      <c r="AF4" s="27"/>
      <c r="AG4" s="27"/>
      <c r="AH4" s="27"/>
      <c r="AI4" s="27"/>
      <c r="AJ4" s="27"/>
      <c r="AK4" s="27"/>
      <c r="AL4" s="27"/>
      <c r="AM4" s="27"/>
      <c r="AN4" s="27"/>
      <c r="AO4" s="27"/>
      <c r="AP4" s="27"/>
      <c r="AQ4" s="27"/>
      <c r="AR4" s="29"/>
    </row>
    <row r="5" ht="15.75" customHeight="1">
      <c r="A5" s="131"/>
      <c r="B5" s="190"/>
      <c r="C5" s="190"/>
      <c r="D5" s="190"/>
      <c r="E5" s="190"/>
      <c r="F5" s="190"/>
      <c r="G5" s="190"/>
      <c r="H5" s="210"/>
      <c r="I5" s="206" t="s">
        <v>299</v>
      </c>
      <c r="J5" s="206"/>
      <c r="K5" s="206"/>
      <c r="L5" s="207"/>
      <c r="M5" s="211" t="s">
        <v>300</v>
      </c>
      <c r="N5" s="208"/>
      <c r="O5" s="208"/>
      <c r="P5" s="209"/>
      <c r="Q5" s="212"/>
      <c r="R5" s="212"/>
      <c r="S5" s="212"/>
      <c r="T5" s="213"/>
      <c r="U5" s="214" t="s">
        <v>301</v>
      </c>
      <c r="V5" s="215"/>
      <c r="W5" s="215"/>
      <c r="X5" s="216"/>
      <c r="Y5" s="217" t="s">
        <v>302</v>
      </c>
      <c r="Z5" s="215"/>
      <c r="AA5" s="215"/>
      <c r="AB5" s="215"/>
      <c r="AC5" s="218" t="s">
        <v>303</v>
      </c>
      <c r="AD5" s="215"/>
      <c r="AE5" s="215"/>
      <c r="AF5" s="216"/>
      <c r="AG5" s="218" t="s">
        <v>304</v>
      </c>
      <c r="AH5" s="215"/>
      <c r="AI5" s="215"/>
      <c r="AJ5" s="216"/>
      <c r="AK5" s="218" t="s">
        <v>305</v>
      </c>
      <c r="AL5" s="215"/>
      <c r="AM5" s="215"/>
      <c r="AN5" s="216"/>
      <c r="AO5" s="218" t="s">
        <v>306</v>
      </c>
      <c r="AP5" s="215"/>
      <c r="AQ5" s="215"/>
      <c r="AR5" s="216"/>
    </row>
    <row r="6" ht="15.75" customHeight="1">
      <c r="A6" s="219" t="str">
        <f t="array" ref="A6:G67">Scenarios!A2:G67</f>
        <v>Loss Events</v>
      </c>
      <c r="B6" s="190"/>
      <c r="C6" s="190"/>
      <c r="D6" s="190"/>
      <c r="E6" s="190"/>
      <c r="F6" s="190"/>
      <c r="G6" s="190"/>
      <c r="H6" s="220"/>
      <c r="I6" s="221"/>
      <c r="J6" s="222"/>
      <c r="K6" s="222"/>
      <c r="L6" s="222"/>
      <c r="M6" s="223" t="s">
        <v>307</v>
      </c>
      <c r="N6" s="222"/>
      <c r="O6" s="222"/>
      <c r="P6" s="224"/>
      <c r="Q6" s="225"/>
      <c r="R6" s="226"/>
      <c r="S6" s="226"/>
      <c r="T6" s="227"/>
      <c r="U6" s="228"/>
      <c r="V6" s="229"/>
      <c r="W6" s="229"/>
      <c r="X6" s="229"/>
      <c r="Y6" s="228"/>
      <c r="Z6" s="229"/>
      <c r="AA6" s="229"/>
      <c r="AB6" s="229"/>
      <c r="AC6" s="228"/>
      <c r="AD6" s="229"/>
      <c r="AE6" s="229"/>
      <c r="AF6" s="230"/>
      <c r="AG6" s="228"/>
      <c r="AH6" s="229"/>
      <c r="AI6" s="229"/>
      <c r="AJ6" s="229"/>
      <c r="AK6" s="228"/>
      <c r="AL6" s="229"/>
      <c r="AM6" s="229"/>
      <c r="AN6" s="229"/>
      <c r="AO6" s="228"/>
      <c r="AP6" s="229"/>
      <c r="AQ6" s="229"/>
      <c r="AR6" s="229"/>
    </row>
    <row r="7" ht="15.75" customHeight="1">
      <c r="A7" s="134" t="s">
        <v>156</v>
      </c>
      <c r="B7" s="134" t="s">
        <v>114</v>
      </c>
      <c r="C7" s="134" t="s">
        <v>115</v>
      </c>
      <c r="D7" s="134" t="s">
        <v>157</v>
      </c>
      <c r="E7" s="134" t="s">
        <v>117</v>
      </c>
      <c r="F7" s="134" t="s">
        <v>118</v>
      </c>
      <c r="G7" s="134" t="s">
        <v>280</v>
      </c>
      <c r="H7" s="231" t="s">
        <v>296</v>
      </c>
      <c r="I7" s="232" t="s">
        <v>73</v>
      </c>
      <c r="J7" s="233" t="s">
        <v>74</v>
      </c>
      <c r="K7" s="233" t="s">
        <v>76</v>
      </c>
      <c r="L7" s="234" t="s">
        <v>77</v>
      </c>
      <c r="M7" s="232" t="s">
        <v>73</v>
      </c>
      <c r="N7" s="233" t="s">
        <v>74</v>
      </c>
      <c r="O7" s="233" t="s">
        <v>76</v>
      </c>
      <c r="P7" s="233" t="s">
        <v>77</v>
      </c>
      <c r="Q7" s="235" t="s">
        <v>73</v>
      </c>
      <c r="R7" s="236" t="s">
        <v>74</v>
      </c>
      <c r="S7" s="236" t="s">
        <v>76</v>
      </c>
      <c r="T7" s="237" t="s">
        <v>77</v>
      </c>
      <c r="U7" s="238" t="s">
        <v>73</v>
      </c>
      <c r="V7" s="239" t="s">
        <v>74</v>
      </c>
      <c r="W7" s="239" t="s">
        <v>76</v>
      </c>
      <c r="X7" s="240" t="s">
        <v>77</v>
      </c>
      <c r="Y7" s="238" t="s">
        <v>73</v>
      </c>
      <c r="Z7" s="239" t="s">
        <v>74</v>
      </c>
      <c r="AA7" s="239" t="s">
        <v>76</v>
      </c>
      <c r="AB7" s="240" t="s">
        <v>77</v>
      </c>
      <c r="AC7" s="238" t="s">
        <v>73</v>
      </c>
      <c r="AD7" s="239" t="s">
        <v>74</v>
      </c>
      <c r="AE7" s="239" t="s">
        <v>76</v>
      </c>
      <c r="AF7" s="239" t="s">
        <v>77</v>
      </c>
      <c r="AG7" s="238" t="s">
        <v>73</v>
      </c>
      <c r="AH7" s="239" t="s">
        <v>74</v>
      </c>
      <c r="AI7" s="239" t="s">
        <v>76</v>
      </c>
      <c r="AJ7" s="240" t="s">
        <v>77</v>
      </c>
      <c r="AK7" s="241" t="s">
        <v>73</v>
      </c>
      <c r="AL7" s="242" t="s">
        <v>74</v>
      </c>
      <c r="AM7" s="242" t="s">
        <v>76</v>
      </c>
      <c r="AN7" s="243" t="s">
        <v>77</v>
      </c>
      <c r="AO7" s="238" t="s">
        <v>73</v>
      </c>
      <c r="AP7" s="239" t="s">
        <v>74</v>
      </c>
      <c r="AQ7" s="239" t="s">
        <v>76</v>
      </c>
      <c r="AR7" s="240" t="s">
        <v>77</v>
      </c>
    </row>
    <row r="8" ht="15.75" customHeight="1">
      <c r="A8" s="244" t="s">
        <v>158</v>
      </c>
      <c r="B8" s="245" t="s">
        <v>121</v>
      </c>
      <c r="C8" s="245" t="s">
        <v>123</v>
      </c>
      <c r="D8" s="245" t="s">
        <v>125</v>
      </c>
      <c r="E8" s="245" t="s">
        <v>127</v>
      </c>
      <c r="F8" s="245" t="s">
        <v>129</v>
      </c>
      <c r="G8" s="246" t="s">
        <v>159</v>
      </c>
      <c r="H8" s="247"/>
      <c r="I8" s="248">
        <v>0.0</v>
      </c>
      <c r="J8" s="248">
        <v>0.0</v>
      </c>
      <c r="K8" s="248">
        <v>0.0</v>
      </c>
      <c r="L8" s="249"/>
      <c r="M8" s="248">
        <v>0.0</v>
      </c>
      <c r="N8" s="248">
        <v>0.0</v>
      </c>
      <c r="O8" s="248">
        <v>0.0</v>
      </c>
      <c r="P8" s="250"/>
      <c r="Q8" s="251" t="s">
        <v>308</v>
      </c>
      <c r="R8" s="252" t="s">
        <v>309</v>
      </c>
      <c r="S8" s="252" t="s">
        <v>310</v>
      </c>
      <c r="T8" s="253"/>
      <c r="U8" s="254" t="s">
        <v>311</v>
      </c>
      <c r="V8" s="255" t="s">
        <v>311</v>
      </c>
      <c r="W8" s="256" t="s">
        <v>311</v>
      </c>
      <c r="X8" s="257"/>
      <c r="Y8" s="254" t="s">
        <v>311</v>
      </c>
      <c r="Z8" s="255" t="s">
        <v>311</v>
      </c>
      <c r="AA8" s="256" t="s">
        <v>311</v>
      </c>
      <c r="AB8" s="257"/>
      <c r="AC8" s="254" t="s">
        <v>311</v>
      </c>
      <c r="AD8" s="255" t="s">
        <v>311</v>
      </c>
      <c r="AE8" s="256" t="s">
        <v>311</v>
      </c>
      <c r="AF8" s="258"/>
      <c r="AG8" s="254" t="s">
        <v>311</v>
      </c>
      <c r="AH8" s="255" t="s">
        <v>311</v>
      </c>
      <c r="AI8" s="256" t="s">
        <v>311</v>
      </c>
      <c r="AJ8" s="259"/>
      <c r="AK8" s="260">
        <v>750000.0</v>
      </c>
      <c r="AL8" s="261">
        <v>3000000.0</v>
      </c>
      <c r="AM8" s="262">
        <v>1.0E7</v>
      </c>
      <c r="AN8" s="263"/>
      <c r="AO8" s="254" t="s">
        <v>311</v>
      </c>
      <c r="AP8" s="255" t="s">
        <v>311</v>
      </c>
      <c r="AQ8" s="256" t="s">
        <v>311</v>
      </c>
      <c r="AR8" s="264"/>
    </row>
    <row r="9" ht="15.75" customHeight="1">
      <c r="A9" s="244" t="s">
        <v>160</v>
      </c>
      <c r="B9" s="245" t="s">
        <v>121</v>
      </c>
      <c r="C9" s="245" t="s">
        <v>131</v>
      </c>
      <c r="D9" s="245" t="s">
        <v>125</v>
      </c>
      <c r="E9" s="245" t="s">
        <v>127</v>
      </c>
      <c r="F9" s="245" t="s">
        <v>129</v>
      </c>
      <c r="G9" s="246" t="s">
        <v>161</v>
      </c>
      <c r="H9" s="247"/>
      <c r="I9" s="265">
        <v>0.0</v>
      </c>
      <c r="J9" s="265">
        <v>0.0</v>
      </c>
      <c r="K9" s="265">
        <v>0.0</v>
      </c>
      <c r="L9" s="266"/>
      <c r="M9" s="265">
        <v>0.0</v>
      </c>
      <c r="N9" s="265">
        <v>0.0</v>
      </c>
      <c r="O9" s="265">
        <v>0.0</v>
      </c>
      <c r="P9" s="267"/>
      <c r="Q9" s="268" t="s">
        <v>308</v>
      </c>
      <c r="R9" s="269" t="s">
        <v>309</v>
      </c>
      <c r="S9" s="269" t="s">
        <v>310</v>
      </c>
      <c r="T9" s="253"/>
      <c r="U9" s="254" t="s">
        <v>311</v>
      </c>
      <c r="V9" s="255" t="s">
        <v>311</v>
      </c>
      <c r="W9" s="256" t="s">
        <v>311</v>
      </c>
      <c r="X9" s="257"/>
      <c r="Y9" s="254" t="s">
        <v>311</v>
      </c>
      <c r="Z9" s="255" t="s">
        <v>311</v>
      </c>
      <c r="AA9" s="256" t="s">
        <v>311</v>
      </c>
      <c r="AB9" s="257"/>
      <c r="AC9" s="254" t="s">
        <v>311</v>
      </c>
      <c r="AD9" s="255" t="s">
        <v>311</v>
      </c>
      <c r="AE9" s="256" t="s">
        <v>311</v>
      </c>
      <c r="AF9" s="258"/>
      <c r="AG9" s="254" t="s">
        <v>311</v>
      </c>
      <c r="AH9" s="255" t="s">
        <v>311</v>
      </c>
      <c r="AI9" s="256" t="s">
        <v>311</v>
      </c>
      <c r="AJ9" s="259"/>
      <c r="AK9" s="270">
        <v>750000.0</v>
      </c>
      <c r="AL9" s="271">
        <v>3000000.0</v>
      </c>
      <c r="AM9" s="272">
        <v>1.0E7</v>
      </c>
      <c r="AN9" s="263"/>
      <c r="AO9" s="254" t="s">
        <v>311</v>
      </c>
      <c r="AP9" s="255" t="s">
        <v>311</v>
      </c>
      <c r="AQ9" s="256" t="s">
        <v>311</v>
      </c>
      <c r="AR9" s="264"/>
    </row>
    <row r="10" ht="15.75" customHeight="1">
      <c r="A10" s="244" t="s">
        <v>162</v>
      </c>
      <c r="B10" s="245" t="s">
        <v>121</v>
      </c>
      <c r="C10" s="245" t="s">
        <v>136</v>
      </c>
      <c r="D10" s="245" t="s">
        <v>125</v>
      </c>
      <c r="E10" s="245" t="s">
        <v>127</v>
      </c>
      <c r="F10" s="245" t="s">
        <v>129</v>
      </c>
      <c r="G10" s="246" t="s">
        <v>163</v>
      </c>
      <c r="H10" s="247"/>
      <c r="I10" s="265">
        <v>0.0</v>
      </c>
      <c r="J10" s="265">
        <v>0.0</v>
      </c>
      <c r="K10" s="265">
        <v>0.0</v>
      </c>
      <c r="L10" s="266"/>
      <c r="M10" s="265">
        <v>0.0</v>
      </c>
      <c r="N10" s="265">
        <v>0.0</v>
      </c>
      <c r="O10" s="265">
        <v>0.0</v>
      </c>
      <c r="P10" s="267"/>
      <c r="Q10" s="268" t="s">
        <v>308</v>
      </c>
      <c r="R10" s="269" t="s">
        <v>309</v>
      </c>
      <c r="S10" s="269" t="s">
        <v>310</v>
      </c>
      <c r="T10" s="253"/>
      <c r="U10" s="254" t="s">
        <v>311</v>
      </c>
      <c r="V10" s="255" t="s">
        <v>311</v>
      </c>
      <c r="W10" s="256" t="s">
        <v>311</v>
      </c>
      <c r="X10" s="257"/>
      <c r="Y10" s="254" t="s">
        <v>311</v>
      </c>
      <c r="Z10" s="255" t="s">
        <v>311</v>
      </c>
      <c r="AA10" s="256" t="s">
        <v>311</v>
      </c>
      <c r="AB10" s="257"/>
      <c r="AC10" s="254" t="s">
        <v>311</v>
      </c>
      <c r="AD10" s="255" t="s">
        <v>311</v>
      </c>
      <c r="AE10" s="256" t="s">
        <v>311</v>
      </c>
      <c r="AF10" s="258"/>
      <c r="AG10" s="254" t="s">
        <v>311</v>
      </c>
      <c r="AH10" s="255" t="s">
        <v>311</v>
      </c>
      <c r="AI10" s="256" t="s">
        <v>311</v>
      </c>
      <c r="AJ10" s="259"/>
      <c r="AK10" s="270">
        <v>750000.0</v>
      </c>
      <c r="AL10" s="271">
        <v>3000000.0</v>
      </c>
      <c r="AM10" s="272">
        <v>1.0E7</v>
      </c>
      <c r="AN10" s="263"/>
      <c r="AO10" s="254" t="s">
        <v>311</v>
      </c>
      <c r="AP10" s="255" t="s">
        <v>311</v>
      </c>
      <c r="AQ10" s="256" t="s">
        <v>311</v>
      </c>
      <c r="AR10" s="264"/>
    </row>
    <row r="11" ht="15.75" customHeight="1">
      <c r="A11" s="244" t="s">
        <v>164</v>
      </c>
      <c r="B11" s="245" t="s">
        <v>121</v>
      </c>
      <c r="C11" s="245" t="s">
        <v>140</v>
      </c>
      <c r="D11" s="245" t="s">
        <v>125</v>
      </c>
      <c r="E11" s="245" t="s">
        <v>127</v>
      </c>
      <c r="F11" s="245" t="s">
        <v>129</v>
      </c>
      <c r="G11" s="246" t="s">
        <v>165</v>
      </c>
      <c r="H11" s="247"/>
      <c r="I11" s="265">
        <v>0.0</v>
      </c>
      <c r="J11" s="265">
        <v>0.0</v>
      </c>
      <c r="K11" s="265">
        <v>0.0</v>
      </c>
      <c r="L11" s="266"/>
      <c r="M11" s="265">
        <v>0.0</v>
      </c>
      <c r="N11" s="265">
        <v>0.0</v>
      </c>
      <c r="O11" s="265">
        <v>0.0</v>
      </c>
      <c r="P11" s="267"/>
      <c r="Q11" s="268" t="s">
        <v>308</v>
      </c>
      <c r="R11" s="269" t="s">
        <v>309</v>
      </c>
      <c r="S11" s="269" t="s">
        <v>310</v>
      </c>
      <c r="T11" s="253"/>
      <c r="U11" s="254" t="s">
        <v>311</v>
      </c>
      <c r="V11" s="255" t="s">
        <v>311</v>
      </c>
      <c r="W11" s="256" t="s">
        <v>311</v>
      </c>
      <c r="X11" s="257"/>
      <c r="Y11" s="254" t="s">
        <v>311</v>
      </c>
      <c r="Z11" s="255" t="s">
        <v>311</v>
      </c>
      <c r="AA11" s="256" t="s">
        <v>311</v>
      </c>
      <c r="AB11" s="257"/>
      <c r="AC11" s="254" t="s">
        <v>311</v>
      </c>
      <c r="AD11" s="255" t="s">
        <v>311</v>
      </c>
      <c r="AE11" s="256" t="s">
        <v>311</v>
      </c>
      <c r="AF11" s="258"/>
      <c r="AG11" s="254" t="s">
        <v>311</v>
      </c>
      <c r="AH11" s="255" t="s">
        <v>311</v>
      </c>
      <c r="AI11" s="256" t="s">
        <v>311</v>
      </c>
      <c r="AJ11" s="259"/>
      <c r="AK11" s="270">
        <v>750000.0</v>
      </c>
      <c r="AL11" s="271">
        <v>3000000.0</v>
      </c>
      <c r="AM11" s="272">
        <v>1.0E7</v>
      </c>
      <c r="AN11" s="263"/>
      <c r="AO11" s="254" t="s">
        <v>311</v>
      </c>
      <c r="AP11" s="255" t="s">
        <v>311</v>
      </c>
      <c r="AQ11" s="256" t="s">
        <v>311</v>
      </c>
      <c r="AR11" s="264"/>
    </row>
    <row r="12" ht="15.75" customHeight="1">
      <c r="A12" s="244" t="s">
        <v>166</v>
      </c>
      <c r="B12" s="245" t="s">
        <v>121</v>
      </c>
      <c r="C12" s="245" t="s">
        <v>143</v>
      </c>
      <c r="D12" s="245" t="s">
        <v>125</v>
      </c>
      <c r="E12" s="245" t="s">
        <v>127</v>
      </c>
      <c r="F12" s="245" t="s">
        <v>129</v>
      </c>
      <c r="G12" s="246" t="s">
        <v>167</v>
      </c>
      <c r="H12" s="247"/>
      <c r="I12" s="265">
        <v>0.0</v>
      </c>
      <c r="J12" s="265">
        <v>0.0</v>
      </c>
      <c r="K12" s="265">
        <v>0.0</v>
      </c>
      <c r="L12" s="266"/>
      <c r="M12" s="265">
        <v>0.0</v>
      </c>
      <c r="N12" s="265">
        <v>0.0</v>
      </c>
      <c r="O12" s="265">
        <v>0.0</v>
      </c>
      <c r="P12" s="267"/>
      <c r="Q12" s="268" t="s">
        <v>308</v>
      </c>
      <c r="R12" s="269" t="s">
        <v>309</v>
      </c>
      <c r="S12" s="269" t="s">
        <v>310</v>
      </c>
      <c r="T12" s="253"/>
      <c r="U12" s="254" t="s">
        <v>311</v>
      </c>
      <c r="V12" s="255" t="s">
        <v>311</v>
      </c>
      <c r="W12" s="256" t="s">
        <v>311</v>
      </c>
      <c r="X12" s="257"/>
      <c r="Y12" s="254" t="s">
        <v>311</v>
      </c>
      <c r="Z12" s="255" t="s">
        <v>311</v>
      </c>
      <c r="AA12" s="256" t="s">
        <v>311</v>
      </c>
      <c r="AB12" s="257"/>
      <c r="AC12" s="254" t="s">
        <v>311</v>
      </c>
      <c r="AD12" s="255" t="s">
        <v>311</v>
      </c>
      <c r="AE12" s="256" t="s">
        <v>311</v>
      </c>
      <c r="AF12" s="258"/>
      <c r="AG12" s="254" t="s">
        <v>311</v>
      </c>
      <c r="AH12" s="255" t="s">
        <v>311</v>
      </c>
      <c r="AI12" s="256" t="s">
        <v>311</v>
      </c>
      <c r="AJ12" s="259"/>
      <c r="AK12" s="270">
        <v>750000.0</v>
      </c>
      <c r="AL12" s="271">
        <v>3000000.0</v>
      </c>
      <c r="AM12" s="272">
        <v>1.0E7</v>
      </c>
      <c r="AN12" s="263"/>
      <c r="AO12" s="254" t="s">
        <v>311</v>
      </c>
      <c r="AP12" s="255" t="s">
        <v>311</v>
      </c>
      <c r="AQ12" s="256" t="s">
        <v>311</v>
      </c>
      <c r="AR12" s="264"/>
    </row>
    <row r="13" ht="15.75" customHeight="1">
      <c r="A13" s="244" t="s">
        <v>168</v>
      </c>
      <c r="B13" s="245" t="s">
        <v>121</v>
      </c>
      <c r="C13" s="245" t="s">
        <v>145</v>
      </c>
      <c r="D13" s="245" t="s">
        <v>125</v>
      </c>
      <c r="E13" s="245" t="s">
        <v>127</v>
      </c>
      <c r="F13" s="245" t="s">
        <v>129</v>
      </c>
      <c r="G13" s="246" t="s">
        <v>169</v>
      </c>
      <c r="H13" s="247"/>
      <c r="I13" s="265">
        <v>0.0</v>
      </c>
      <c r="J13" s="265">
        <v>0.0</v>
      </c>
      <c r="K13" s="265">
        <v>0.0</v>
      </c>
      <c r="L13" s="266"/>
      <c r="M13" s="265">
        <v>0.0</v>
      </c>
      <c r="N13" s="265">
        <v>0.0</v>
      </c>
      <c r="O13" s="265">
        <v>0.0</v>
      </c>
      <c r="P13" s="267"/>
      <c r="Q13" s="268" t="s">
        <v>308</v>
      </c>
      <c r="R13" s="269" t="s">
        <v>309</v>
      </c>
      <c r="S13" s="269" t="s">
        <v>310</v>
      </c>
      <c r="T13" s="253"/>
      <c r="U13" s="254" t="s">
        <v>311</v>
      </c>
      <c r="V13" s="255" t="s">
        <v>311</v>
      </c>
      <c r="W13" s="256" t="s">
        <v>311</v>
      </c>
      <c r="X13" s="257"/>
      <c r="Y13" s="254" t="s">
        <v>311</v>
      </c>
      <c r="Z13" s="255" t="s">
        <v>311</v>
      </c>
      <c r="AA13" s="256" t="s">
        <v>311</v>
      </c>
      <c r="AB13" s="257"/>
      <c r="AC13" s="254" t="s">
        <v>311</v>
      </c>
      <c r="AD13" s="255" t="s">
        <v>311</v>
      </c>
      <c r="AE13" s="256" t="s">
        <v>311</v>
      </c>
      <c r="AF13" s="258"/>
      <c r="AG13" s="254" t="s">
        <v>311</v>
      </c>
      <c r="AH13" s="255" t="s">
        <v>311</v>
      </c>
      <c r="AI13" s="256" t="s">
        <v>311</v>
      </c>
      <c r="AJ13" s="259"/>
      <c r="AK13" s="270">
        <v>750000.0</v>
      </c>
      <c r="AL13" s="271">
        <v>3000000.0</v>
      </c>
      <c r="AM13" s="272">
        <v>1.0E7</v>
      </c>
      <c r="AN13" s="263"/>
      <c r="AO13" s="254" t="s">
        <v>311</v>
      </c>
      <c r="AP13" s="255" t="s">
        <v>311</v>
      </c>
      <c r="AQ13" s="256" t="s">
        <v>311</v>
      </c>
      <c r="AR13" s="264"/>
    </row>
    <row r="14" ht="15.75" customHeight="1">
      <c r="A14" s="244" t="s">
        <v>170</v>
      </c>
      <c r="B14" s="245" t="s">
        <v>121</v>
      </c>
      <c r="C14" s="245" t="s">
        <v>147</v>
      </c>
      <c r="D14" s="245" t="s">
        <v>125</v>
      </c>
      <c r="E14" s="245" t="s">
        <v>127</v>
      </c>
      <c r="F14" s="245" t="s">
        <v>129</v>
      </c>
      <c r="G14" s="246" t="s">
        <v>171</v>
      </c>
      <c r="H14" s="247"/>
      <c r="I14" s="265">
        <v>0.0</v>
      </c>
      <c r="J14" s="265">
        <v>0.0</v>
      </c>
      <c r="K14" s="265">
        <v>0.0</v>
      </c>
      <c r="L14" s="266"/>
      <c r="M14" s="265">
        <v>0.0</v>
      </c>
      <c r="N14" s="265">
        <v>0.0</v>
      </c>
      <c r="O14" s="265">
        <v>0.0</v>
      </c>
      <c r="P14" s="267"/>
      <c r="Q14" s="268" t="s">
        <v>308</v>
      </c>
      <c r="R14" s="269" t="s">
        <v>309</v>
      </c>
      <c r="S14" s="269" t="s">
        <v>310</v>
      </c>
      <c r="T14" s="253"/>
      <c r="U14" s="254" t="s">
        <v>311</v>
      </c>
      <c r="V14" s="255" t="s">
        <v>311</v>
      </c>
      <c r="W14" s="256" t="s">
        <v>311</v>
      </c>
      <c r="X14" s="257"/>
      <c r="Y14" s="254" t="s">
        <v>311</v>
      </c>
      <c r="Z14" s="255" t="s">
        <v>311</v>
      </c>
      <c r="AA14" s="256" t="s">
        <v>311</v>
      </c>
      <c r="AB14" s="257"/>
      <c r="AC14" s="254" t="s">
        <v>311</v>
      </c>
      <c r="AD14" s="255" t="s">
        <v>311</v>
      </c>
      <c r="AE14" s="256" t="s">
        <v>311</v>
      </c>
      <c r="AF14" s="258"/>
      <c r="AG14" s="254" t="s">
        <v>311</v>
      </c>
      <c r="AH14" s="255" t="s">
        <v>311</v>
      </c>
      <c r="AI14" s="256" t="s">
        <v>311</v>
      </c>
      <c r="AJ14" s="259"/>
      <c r="AK14" s="270">
        <v>750000.0</v>
      </c>
      <c r="AL14" s="271">
        <v>3000000.0</v>
      </c>
      <c r="AM14" s="272">
        <v>1.0E7</v>
      </c>
      <c r="AN14" s="263"/>
      <c r="AO14" s="254" t="s">
        <v>311</v>
      </c>
      <c r="AP14" s="255" t="s">
        <v>311</v>
      </c>
      <c r="AQ14" s="256" t="s">
        <v>311</v>
      </c>
      <c r="AR14" s="264"/>
    </row>
    <row r="15" ht="15.75" customHeight="1">
      <c r="A15" s="244" t="s">
        <v>172</v>
      </c>
      <c r="B15" s="245" t="s">
        <v>121</v>
      </c>
      <c r="C15" s="245" t="s">
        <v>149</v>
      </c>
      <c r="D15" s="245" t="s">
        <v>125</v>
      </c>
      <c r="E15" s="245" t="s">
        <v>127</v>
      </c>
      <c r="F15" s="245" t="s">
        <v>129</v>
      </c>
      <c r="G15" s="246" t="s">
        <v>173</v>
      </c>
      <c r="H15" s="247"/>
      <c r="I15" s="265">
        <v>0.0</v>
      </c>
      <c r="J15" s="265">
        <v>0.0</v>
      </c>
      <c r="K15" s="265">
        <v>0.0</v>
      </c>
      <c r="L15" s="266"/>
      <c r="M15" s="265">
        <v>0.0</v>
      </c>
      <c r="N15" s="265">
        <v>0.0</v>
      </c>
      <c r="O15" s="265">
        <v>0.0</v>
      </c>
      <c r="P15" s="267"/>
      <c r="Q15" s="268" t="s">
        <v>308</v>
      </c>
      <c r="R15" s="269" t="s">
        <v>309</v>
      </c>
      <c r="S15" s="269" t="s">
        <v>310</v>
      </c>
      <c r="T15" s="253"/>
      <c r="U15" s="254" t="s">
        <v>311</v>
      </c>
      <c r="V15" s="255" t="s">
        <v>311</v>
      </c>
      <c r="W15" s="256" t="s">
        <v>311</v>
      </c>
      <c r="X15" s="257"/>
      <c r="Y15" s="254" t="s">
        <v>311</v>
      </c>
      <c r="Z15" s="255" t="s">
        <v>311</v>
      </c>
      <c r="AA15" s="256" t="s">
        <v>311</v>
      </c>
      <c r="AB15" s="257"/>
      <c r="AC15" s="254" t="s">
        <v>311</v>
      </c>
      <c r="AD15" s="255" t="s">
        <v>311</v>
      </c>
      <c r="AE15" s="256" t="s">
        <v>311</v>
      </c>
      <c r="AF15" s="258"/>
      <c r="AG15" s="254" t="s">
        <v>311</v>
      </c>
      <c r="AH15" s="255" t="s">
        <v>311</v>
      </c>
      <c r="AI15" s="256" t="s">
        <v>311</v>
      </c>
      <c r="AJ15" s="259"/>
      <c r="AK15" s="270">
        <v>750000.0</v>
      </c>
      <c r="AL15" s="271">
        <v>3000000.0</v>
      </c>
      <c r="AM15" s="272">
        <v>1.0E7</v>
      </c>
      <c r="AN15" s="263"/>
      <c r="AO15" s="254" t="s">
        <v>311</v>
      </c>
      <c r="AP15" s="255" t="s">
        <v>311</v>
      </c>
      <c r="AQ15" s="256" t="s">
        <v>311</v>
      </c>
      <c r="AR15" s="264"/>
    </row>
    <row r="16" ht="15.75" customHeight="1">
      <c r="A16" s="244" t="s">
        <v>174</v>
      </c>
      <c r="B16" s="245" t="s">
        <v>121</v>
      </c>
      <c r="C16" s="245" t="s">
        <v>151</v>
      </c>
      <c r="D16" s="245" t="s">
        <v>125</v>
      </c>
      <c r="E16" s="245" t="s">
        <v>127</v>
      </c>
      <c r="F16" s="245" t="s">
        <v>129</v>
      </c>
      <c r="G16" s="246" t="s">
        <v>175</v>
      </c>
      <c r="H16" s="247"/>
      <c r="I16" s="265">
        <v>0.0</v>
      </c>
      <c r="J16" s="265">
        <v>0.0</v>
      </c>
      <c r="K16" s="265">
        <v>0.0</v>
      </c>
      <c r="L16" s="266"/>
      <c r="M16" s="265">
        <v>0.0</v>
      </c>
      <c r="N16" s="265">
        <v>0.0</v>
      </c>
      <c r="O16" s="265">
        <v>0.0</v>
      </c>
      <c r="P16" s="267"/>
      <c r="Q16" s="268" t="s">
        <v>308</v>
      </c>
      <c r="R16" s="269" t="s">
        <v>309</v>
      </c>
      <c r="S16" s="269" t="s">
        <v>310</v>
      </c>
      <c r="T16" s="253"/>
      <c r="U16" s="254" t="s">
        <v>311</v>
      </c>
      <c r="V16" s="255" t="s">
        <v>311</v>
      </c>
      <c r="W16" s="256" t="s">
        <v>311</v>
      </c>
      <c r="X16" s="257"/>
      <c r="Y16" s="254" t="s">
        <v>311</v>
      </c>
      <c r="Z16" s="255" t="s">
        <v>311</v>
      </c>
      <c r="AA16" s="256" t="s">
        <v>311</v>
      </c>
      <c r="AB16" s="257"/>
      <c r="AC16" s="254" t="s">
        <v>311</v>
      </c>
      <c r="AD16" s="255" t="s">
        <v>311</v>
      </c>
      <c r="AE16" s="256" t="s">
        <v>311</v>
      </c>
      <c r="AF16" s="258"/>
      <c r="AG16" s="254" t="s">
        <v>311</v>
      </c>
      <c r="AH16" s="255" t="s">
        <v>311</v>
      </c>
      <c r="AI16" s="256" t="s">
        <v>311</v>
      </c>
      <c r="AJ16" s="259"/>
      <c r="AK16" s="270">
        <v>750000.0</v>
      </c>
      <c r="AL16" s="271">
        <v>3000000.0</v>
      </c>
      <c r="AM16" s="272">
        <v>1.0E7</v>
      </c>
      <c r="AN16" s="263"/>
      <c r="AO16" s="254" t="s">
        <v>311</v>
      </c>
      <c r="AP16" s="255" t="s">
        <v>311</v>
      </c>
      <c r="AQ16" s="256" t="s">
        <v>311</v>
      </c>
      <c r="AR16" s="264"/>
    </row>
    <row r="17" ht="15.75" customHeight="1">
      <c r="A17" s="244" t="s">
        <v>176</v>
      </c>
      <c r="B17" s="245" t="s">
        <v>121</v>
      </c>
      <c r="C17" s="245" t="s">
        <v>153</v>
      </c>
      <c r="D17" s="245" t="s">
        <v>125</v>
      </c>
      <c r="E17" s="245" t="s">
        <v>127</v>
      </c>
      <c r="F17" s="245" t="s">
        <v>129</v>
      </c>
      <c r="G17" s="246" t="s">
        <v>177</v>
      </c>
      <c r="H17" s="247"/>
      <c r="I17" s="265">
        <v>0.0</v>
      </c>
      <c r="J17" s="265">
        <v>0.0</v>
      </c>
      <c r="K17" s="265">
        <v>0.0</v>
      </c>
      <c r="L17" s="266"/>
      <c r="M17" s="265">
        <v>0.0</v>
      </c>
      <c r="N17" s="265">
        <v>0.0</v>
      </c>
      <c r="O17" s="265">
        <v>0.0</v>
      </c>
      <c r="P17" s="267"/>
      <c r="Q17" s="268" t="s">
        <v>308</v>
      </c>
      <c r="R17" s="269" t="s">
        <v>309</v>
      </c>
      <c r="S17" s="269" t="s">
        <v>310</v>
      </c>
      <c r="T17" s="253"/>
      <c r="U17" s="254" t="s">
        <v>311</v>
      </c>
      <c r="V17" s="255" t="s">
        <v>311</v>
      </c>
      <c r="W17" s="256" t="s">
        <v>311</v>
      </c>
      <c r="X17" s="257"/>
      <c r="Y17" s="254" t="s">
        <v>311</v>
      </c>
      <c r="Z17" s="255" t="s">
        <v>311</v>
      </c>
      <c r="AA17" s="256" t="s">
        <v>311</v>
      </c>
      <c r="AB17" s="257"/>
      <c r="AC17" s="254" t="s">
        <v>311</v>
      </c>
      <c r="AD17" s="255" t="s">
        <v>311</v>
      </c>
      <c r="AE17" s="256" t="s">
        <v>311</v>
      </c>
      <c r="AF17" s="258"/>
      <c r="AG17" s="254" t="s">
        <v>311</v>
      </c>
      <c r="AH17" s="255" t="s">
        <v>311</v>
      </c>
      <c r="AI17" s="256" t="s">
        <v>311</v>
      </c>
      <c r="AJ17" s="259"/>
      <c r="AK17" s="270">
        <v>750000.0</v>
      </c>
      <c r="AL17" s="271">
        <v>3000000.0</v>
      </c>
      <c r="AM17" s="272">
        <v>1.0E7</v>
      </c>
      <c r="AN17" s="263"/>
      <c r="AO17" s="254" t="s">
        <v>311</v>
      </c>
      <c r="AP17" s="255" t="s">
        <v>311</v>
      </c>
      <c r="AQ17" s="256" t="s">
        <v>311</v>
      </c>
      <c r="AR17" s="264"/>
    </row>
    <row r="18" ht="15.75" customHeight="1">
      <c r="A18" s="143" t="s">
        <v>178</v>
      </c>
      <c r="B18" s="273" t="s">
        <v>121</v>
      </c>
      <c r="C18" s="273" t="s">
        <v>123</v>
      </c>
      <c r="D18" s="273" t="s">
        <v>133</v>
      </c>
      <c r="E18" s="273" t="s">
        <v>127</v>
      </c>
      <c r="F18" s="273" t="s">
        <v>129</v>
      </c>
      <c r="G18" s="273" t="s">
        <v>179</v>
      </c>
      <c r="H18" s="247"/>
      <c r="I18" s="265">
        <v>0.0</v>
      </c>
      <c r="J18" s="265">
        <v>0.0</v>
      </c>
      <c r="K18" s="265">
        <v>0.0</v>
      </c>
      <c r="L18" s="266"/>
      <c r="M18" s="265">
        <v>0.0</v>
      </c>
      <c r="N18" s="265">
        <v>0.0</v>
      </c>
      <c r="O18" s="265">
        <v>0.0</v>
      </c>
      <c r="P18" s="267"/>
      <c r="Q18" s="268" t="s">
        <v>308</v>
      </c>
      <c r="R18" s="269" t="s">
        <v>312</v>
      </c>
      <c r="S18" s="269" t="s">
        <v>310</v>
      </c>
      <c r="T18" s="253"/>
      <c r="U18" s="254" t="s">
        <v>311</v>
      </c>
      <c r="V18" s="255" t="s">
        <v>311</v>
      </c>
      <c r="W18" s="256" t="s">
        <v>311</v>
      </c>
      <c r="X18" s="257"/>
      <c r="Y18" s="254" t="s">
        <v>311</v>
      </c>
      <c r="Z18" s="255" t="s">
        <v>311</v>
      </c>
      <c r="AA18" s="256" t="s">
        <v>311</v>
      </c>
      <c r="AB18" s="257"/>
      <c r="AC18" s="254" t="s">
        <v>311</v>
      </c>
      <c r="AD18" s="255" t="s">
        <v>311</v>
      </c>
      <c r="AE18" s="256" t="s">
        <v>311</v>
      </c>
      <c r="AF18" s="258"/>
      <c r="AG18" s="254" t="s">
        <v>311</v>
      </c>
      <c r="AH18" s="255" t="s">
        <v>311</v>
      </c>
      <c r="AI18" s="256" t="s">
        <v>311</v>
      </c>
      <c r="AJ18" s="259"/>
      <c r="AK18" s="270">
        <v>2000.0</v>
      </c>
      <c r="AL18" s="271">
        <v>200000.0</v>
      </c>
      <c r="AM18" s="272">
        <v>1.0E7</v>
      </c>
      <c r="AN18" s="263"/>
      <c r="AO18" s="254" t="s">
        <v>311</v>
      </c>
      <c r="AP18" s="255" t="s">
        <v>311</v>
      </c>
      <c r="AQ18" s="256" t="s">
        <v>311</v>
      </c>
      <c r="AR18" s="264"/>
    </row>
    <row r="19" ht="15.75" customHeight="1">
      <c r="A19" s="143" t="s">
        <v>180</v>
      </c>
      <c r="B19" s="273" t="s">
        <v>121</v>
      </c>
      <c r="C19" s="273" t="s">
        <v>131</v>
      </c>
      <c r="D19" s="273" t="s">
        <v>133</v>
      </c>
      <c r="E19" s="273" t="s">
        <v>127</v>
      </c>
      <c r="F19" s="273" t="s">
        <v>129</v>
      </c>
      <c r="G19" s="273" t="s">
        <v>181</v>
      </c>
      <c r="H19" s="247"/>
      <c r="I19" s="265">
        <v>0.0</v>
      </c>
      <c r="J19" s="265">
        <v>0.0</v>
      </c>
      <c r="K19" s="265">
        <v>0.0</v>
      </c>
      <c r="L19" s="266"/>
      <c r="M19" s="265">
        <v>0.0</v>
      </c>
      <c r="N19" s="265">
        <v>0.0</v>
      </c>
      <c r="O19" s="265">
        <v>0.0</v>
      </c>
      <c r="P19" s="267"/>
      <c r="Q19" s="268" t="s">
        <v>308</v>
      </c>
      <c r="R19" s="269" t="s">
        <v>312</v>
      </c>
      <c r="S19" s="269" t="s">
        <v>310</v>
      </c>
      <c r="T19" s="253"/>
      <c r="U19" s="254" t="s">
        <v>311</v>
      </c>
      <c r="V19" s="255" t="s">
        <v>311</v>
      </c>
      <c r="W19" s="256" t="s">
        <v>311</v>
      </c>
      <c r="X19" s="257"/>
      <c r="Y19" s="254" t="s">
        <v>311</v>
      </c>
      <c r="Z19" s="255" t="s">
        <v>311</v>
      </c>
      <c r="AA19" s="256" t="s">
        <v>311</v>
      </c>
      <c r="AB19" s="257"/>
      <c r="AC19" s="254" t="s">
        <v>311</v>
      </c>
      <c r="AD19" s="255" t="s">
        <v>311</v>
      </c>
      <c r="AE19" s="256" t="s">
        <v>311</v>
      </c>
      <c r="AF19" s="258"/>
      <c r="AG19" s="254" t="s">
        <v>311</v>
      </c>
      <c r="AH19" s="255" t="s">
        <v>311</v>
      </c>
      <c r="AI19" s="256" t="s">
        <v>311</v>
      </c>
      <c r="AJ19" s="259"/>
      <c r="AK19" s="270">
        <v>2000.0</v>
      </c>
      <c r="AL19" s="271">
        <v>200000.0</v>
      </c>
      <c r="AM19" s="272">
        <v>1.0E7</v>
      </c>
      <c r="AN19" s="263"/>
      <c r="AO19" s="254" t="s">
        <v>311</v>
      </c>
      <c r="AP19" s="255" t="s">
        <v>311</v>
      </c>
      <c r="AQ19" s="256" t="s">
        <v>311</v>
      </c>
      <c r="AR19" s="264"/>
    </row>
    <row r="20" ht="15.75" customHeight="1">
      <c r="A20" s="143" t="s">
        <v>182</v>
      </c>
      <c r="B20" s="273" t="s">
        <v>121</v>
      </c>
      <c r="C20" s="273" t="s">
        <v>136</v>
      </c>
      <c r="D20" s="273" t="s">
        <v>133</v>
      </c>
      <c r="E20" s="273" t="s">
        <v>127</v>
      </c>
      <c r="F20" s="273" t="s">
        <v>129</v>
      </c>
      <c r="G20" s="273" t="s">
        <v>183</v>
      </c>
      <c r="H20" s="247"/>
      <c r="I20" s="265">
        <v>0.0</v>
      </c>
      <c r="J20" s="265">
        <v>0.0</v>
      </c>
      <c r="K20" s="265">
        <v>0.0</v>
      </c>
      <c r="L20" s="266"/>
      <c r="M20" s="265">
        <v>0.0</v>
      </c>
      <c r="N20" s="265">
        <v>0.0</v>
      </c>
      <c r="O20" s="265">
        <v>0.0</v>
      </c>
      <c r="P20" s="267"/>
      <c r="Q20" s="268" t="s">
        <v>308</v>
      </c>
      <c r="R20" s="269" t="s">
        <v>312</v>
      </c>
      <c r="S20" s="269" t="s">
        <v>310</v>
      </c>
      <c r="T20" s="253"/>
      <c r="U20" s="254" t="s">
        <v>311</v>
      </c>
      <c r="V20" s="255" t="s">
        <v>311</v>
      </c>
      <c r="W20" s="256" t="s">
        <v>311</v>
      </c>
      <c r="X20" s="257"/>
      <c r="Y20" s="254" t="s">
        <v>311</v>
      </c>
      <c r="Z20" s="255" t="s">
        <v>311</v>
      </c>
      <c r="AA20" s="256" t="s">
        <v>311</v>
      </c>
      <c r="AB20" s="257"/>
      <c r="AC20" s="254" t="s">
        <v>311</v>
      </c>
      <c r="AD20" s="255" t="s">
        <v>311</v>
      </c>
      <c r="AE20" s="256" t="s">
        <v>311</v>
      </c>
      <c r="AF20" s="258"/>
      <c r="AG20" s="254" t="s">
        <v>311</v>
      </c>
      <c r="AH20" s="255" t="s">
        <v>311</v>
      </c>
      <c r="AI20" s="256" t="s">
        <v>311</v>
      </c>
      <c r="AJ20" s="259"/>
      <c r="AK20" s="270">
        <v>2000.0</v>
      </c>
      <c r="AL20" s="271">
        <v>200000.0</v>
      </c>
      <c r="AM20" s="272">
        <v>1.0E7</v>
      </c>
      <c r="AN20" s="263"/>
      <c r="AO20" s="254" t="s">
        <v>311</v>
      </c>
      <c r="AP20" s="255" t="s">
        <v>311</v>
      </c>
      <c r="AQ20" s="256" t="s">
        <v>311</v>
      </c>
      <c r="AR20" s="264"/>
    </row>
    <row r="21" ht="15.75" customHeight="1">
      <c r="A21" s="143" t="s">
        <v>184</v>
      </c>
      <c r="B21" s="273" t="s">
        <v>121</v>
      </c>
      <c r="C21" s="273" t="s">
        <v>140</v>
      </c>
      <c r="D21" s="273" t="s">
        <v>133</v>
      </c>
      <c r="E21" s="273" t="s">
        <v>127</v>
      </c>
      <c r="F21" s="273" t="s">
        <v>129</v>
      </c>
      <c r="G21" s="273" t="s">
        <v>185</v>
      </c>
      <c r="H21" s="247"/>
      <c r="I21" s="265">
        <v>0.0</v>
      </c>
      <c r="J21" s="265">
        <v>0.0</v>
      </c>
      <c r="K21" s="265">
        <v>0.0</v>
      </c>
      <c r="L21" s="266"/>
      <c r="M21" s="265">
        <v>0.0</v>
      </c>
      <c r="N21" s="265">
        <v>0.0</v>
      </c>
      <c r="O21" s="265">
        <v>0.0</v>
      </c>
      <c r="P21" s="267"/>
      <c r="Q21" s="268" t="s">
        <v>308</v>
      </c>
      <c r="R21" s="269" t="s">
        <v>312</v>
      </c>
      <c r="S21" s="269" t="s">
        <v>310</v>
      </c>
      <c r="T21" s="253"/>
      <c r="U21" s="254" t="s">
        <v>311</v>
      </c>
      <c r="V21" s="255" t="s">
        <v>311</v>
      </c>
      <c r="W21" s="256" t="s">
        <v>311</v>
      </c>
      <c r="X21" s="257"/>
      <c r="Y21" s="254" t="s">
        <v>311</v>
      </c>
      <c r="Z21" s="255" t="s">
        <v>311</v>
      </c>
      <c r="AA21" s="256" t="s">
        <v>311</v>
      </c>
      <c r="AB21" s="257"/>
      <c r="AC21" s="254" t="s">
        <v>311</v>
      </c>
      <c r="AD21" s="255" t="s">
        <v>311</v>
      </c>
      <c r="AE21" s="256" t="s">
        <v>311</v>
      </c>
      <c r="AF21" s="258"/>
      <c r="AG21" s="254" t="s">
        <v>311</v>
      </c>
      <c r="AH21" s="255" t="s">
        <v>311</v>
      </c>
      <c r="AI21" s="256" t="s">
        <v>311</v>
      </c>
      <c r="AJ21" s="259"/>
      <c r="AK21" s="270">
        <v>2000.0</v>
      </c>
      <c r="AL21" s="271">
        <v>200000.0</v>
      </c>
      <c r="AM21" s="272">
        <v>1.0E7</v>
      </c>
      <c r="AN21" s="263"/>
      <c r="AO21" s="254" t="s">
        <v>311</v>
      </c>
      <c r="AP21" s="255" t="s">
        <v>311</v>
      </c>
      <c r="AQ21" s="256" t="s">
        <v>311</v>
      </c>
      <c r="AR21" s="264"/>
    </row>
    <row r="22" ht="15.75" customHeight="1">
      <c r="A22" s="143" t="s">
        <v>186</v>
      </c>
      <c r="B22" s="273" t="s">
        <v>121</v>
      </c>
      <c r="C22" s="273" t="s">
        <v>143</v>
      </c>
      <c r="D22" s="273" t="s">
        <v>133</v>
      </c>
      <c r="E22" s="273" t="s">
        <v>127</v>
      </c>
      <c r="F22" s="273" t="s">
        <v>129</v>
      </c>
      <c r="G22" s="273" t="s">
        <v>187</v>
      </c>
      <c r="H22" s="247"/>
      <c r="I22" s="265">
        <v>0.0</v>
      </c>
      <c r="J22" s="265">
        <v>0.0</v>
      </c>
      <c r="K22" s="265">
        <v>0.0</v>
      </c>
      <c r="L22" s="266"/>
      <c r="M22" s="265">
        <v>0.0</v>
      </c>
      <c r="N22" s="265">
        <v>0.0</v>
      </c>
      <c r="O22" s="265">
        <v>0.0</v>
      </c>
      <c r="P22" s="267"/>
      <c r="Q22" s="268" t="s">
        <v>308</v>
      </c>
      <c r="R22" s="269" t="s">
        <v>312</v>
      </c>
      <c r="S22" s="269" t="s">
        <v>310</v>
      </c>
      <c r="T22" s="253"/>
      <c r="U22" s="254" t="s">
        <v>311</v>
      </c>
      <c r="V22" s="255" t="s">
        <v>311</v>
      </c>
      <c r="W22" s="256" t="s">
        <v>311</v>
      </c>
      <c r="X22" s="257"/>
      <c r="Y22" s="254" t="s">
        <v>311</v>
      </c>
      <c r="Z22" s="255" t="s">
        <v>311</v>
      </c>
      <c r="AA22" s="256" t="s">
        <v>311</v>
      </c>
      <c r="AB22" s="257"/>
      <c r="AC22" s="254" t="s">
        <v>311</v>
      </c>
      <c r="AD22" s="255" t="s">
        <v>311</v>
      </c>
      <c r="AE22" s="256" t="s">
        <v>311</v>
      </c>
      <c r="AF22" s="258"/>
      <c r="AG22" s="254" t="s">
        <v>311</v>
      </c>
      <c r="AH22" s="255" t="s">
        <v>311</v>
      </c>
      <c r="AI22" s="256" t="s">
        <v>311</v>
      </c>
      <c r="AJ22" s="259"/>
      <c r="AK22" s="270">
        <v>2000.0</v>
      </c>
      <c r="AL22" s="271">
        <v>200000.0</v>
      </c>
      <c r="AM22" s="272">
        <v>1.0E7</v>
      </c>
      <c r="AN22" s="263"/>
      <c r="AO22" s="254" t="s">
        <v>311</v>
      </c>
      <c r="AP22" s="255" t="s">
        <v>311</v>
      </c>
      <c r="AQ22" s="256" t="s">
        <v>311</v>
      </c>
      <c r="AR22" s="264"/>
    </row>
    <row r="23" ht="15.75" customHeight="1">
      <c r="A23" s="143" t="s">
        <v>188</v>
      </c>
      <c r="B23" s="273" t="s">
        <v>121</v>
      </c>
      <c r="C23" s="273" t="s">
        <v>145</v>
      </c>
      <c r="D23" s="273" t="s">
        <v>133</v>
      </c>
      <c r="E23" s="273" t="s">
        <v>127</v>
      </c>
      <c r="F23" s="273" t="s">
        <v>129</v>
      </c>
      <c r="G23" s="273" t="s">
        <v>189</v>
      </c>
      <c r="H23" s="247"/>
      <c r="I23" s="265">
        <v>0.0</v>
      </c>
      <c r="J23" s="265">
        <v>0.0</v>
      </c>
      <c r="K23" s="265">
        <v>0.0</v>
      </c>
      <c r="L23" s="266"/>
      <c r="M23" s="265">
        <v>0.0</v>
      </c>
      <c r="N23" s="265">
        <v>0.0</v>
      </c>
      <c r="O23" s="265">
        <v>0.0</v>
      </c>
      <c r="P23" s="267"/>
      <c r="Q23" s="268" t="s">
        <v>308</v>
      </c>
      <c r="R23" s="269" t="s">
        <v>312</v>
      </c>
      <c r="S23" s="269" t="s">
        <v>310</v>
      </c>
      <c r="T23" s="253"/>
      <c r="U23" s="254" t="s">
        <v>311</v>
      </c>
      <c r="V23" s="255" t="s">
        <v>311</v>
      </c>
      <c r="W23" s="256" t="s">
        <v>311</v>
      </c>
      <c r="X23" s="257"/>
      <c r="Y23" s="254" t="s">
        <v>311</v>
      </c>
      <c r="Z23" s="255" t="s">
        <v>311</v>
      </c>
      <c r="AA23" s="256" t="s">
        <v>311</v>
      </c>
      <c r="AB23" s="257"/>
      <c r="AC23" s="254" t="s">
        <v>311</v>
      </c>
      <c r="AD23" s="255" t="s">
        <v>311</v>
      </c>
      <c r="AE23" s="256" t="s">
        <v>311</v>
      </c>
      <c r="AF23" s="258"/>
      <c r="AG23" s="254" t="s">
        <v>311</v>
      </c>
      <c r="AH23" s="255" t="s">
        <v>311</v>
      </c>
      <c r="AI23" s="256" t="s">
        <v>311</v>
      </c>
      <c r="AJ23" s="259"/>
      <c r="AK23" s="270">
        <v>2000.0</v>
      </c>
      <c r="AL23" s="271">
        <v>200000.0</v>
      </c>
      <c r="AM23" s="272">
        <v>1.0E7</v>
      </c>
      <c r="AN23" s="263"/>
      <c r="AO23" s="254" t="s">
        <v>311</v>
      </c>
      <c r="AP23" s="255" t="s">
        <v>311</v>
      </c>
      <c r="AQ23" s="256" t="s">
        <v>311</v>
      </c>
      <c r="AR23" s="264"/>
    </row>
    <row r="24" ht="15.75" customHeight="1">
      <c r="A24" s="143" t="s">
        <v>190</v>
      </c>
      <c r="B24" s="273" t="s">
        <v>121</v>
      </c>
      <c r="C24" s="273" t="s">
        <v>147</v>
      </c>
      <c r="D24" s="273" t="s">
        <v>133</v>
      </c>
      <c r="E24" s="273" t="s">
        <v>127</v>
      </c>
      <c r="F24" s="273" t="s">
        <v>129</v>
      </c>
      <c r="G24" s="273" t="s">
        <v>191</v>
      </c>
      <c r="H24" s="247"/>
      <c r="I24" s="265">
        <v>0.0</v>
      </c>
      <c r="J24" s="265">
        <v>0.0</v>
      </c>
      <c r="K24" s="265">
        <v>0.0</v>
      </c>
      <c r="L24" s="266"/>
      <c r="M24" s="265">
        <v>0.0</v>
      </c>
      <c r="N24" s="265">
        <v>0.0</v>
      </c>
      <c r="O24" s="265">
        <v>0.0</v>
      </c>
      <c r="P24" s="267"/>
      <c r="Q24" s="268" t="s">
        <v>308</v>
      </c>
      <c r="R24" s="269" t="s">
        <v>312</v>
      </c>
      <c r="S24" s="269" t="s">
        <v>310</v>
      </c>
      <c r="T24" s="253"/>
      <c r="U24" s="254" t="s">
        <v>311</v>
      </c>
      <c r="V24" s="255" t="s">
        <v>311</v>
      </c>
      <c r="W24" s="256" t="s">
        <v>311</v>
      </c>
      <c r="X24" s="257"/>
      <c r="Y24" s="254" t="s">
        <v>311</v>
      </c>
      <c r="Z24" s="255" t="s">
        <v>311</v>
      </c>
      <c r="AA24" s="256" t="s">
        <v>311</v>
      </c>
      <c r="AB24" s="257"/>
      <c r="AC24" s="254" t="s">
        <v>311</v>
      </c>
      <c r="AD24" s="255" t="s">
        <v>311</v>
      </c>
      <c r="AE24" s="256" t="s">
        <v>311</v>
      </c>
      <c r="AF24" s="258"/>
      <c r="AG24" s="254" t="s">
        <v>311</v>
      </c>
      <c r="AH24" s="255" t="s">
        <v>311</v>
      </c>
      <c r="AI24" s="256" t="s">
        <v>311</v>
      </c>
      <c r="AJ24" s="259"/>
      <c r="AK24" s="270">
        <v>2000.0</v>
      </c>
      <c r="AL24" s="271">
        <v>200000.0</v>
      </c>
      <c r="AM24" s="272">
        <v>1.0E7</v>
      </c>
      <c r="AN24" s="263"/>
      <c r="AO24" s="254" t="s">
        <v>311</v>
      </c>
      <c r="AP24" s="255" t="s">
        <v>311</v>
      </c>
      <c r="AQ24" s="256" t="s">
        <v>311</v>
      </c>
      <c r="AR24" s="264"/>
    </row>
    <row r="25" ht="15.75" customHeight="1">
      <c r="A25" s="143" t="s">
        <v>192</v>
      </c>
      <c r="B25" s="273" t="s">
        <v>121</v>
      </c>
      <c r="C25" s="273" t="s">
        <v>149</v>
      </c>
      <c r="D25" s="273" t="s">
        <v>133</v>
      </c>
      <c r="E25" s="273" t="s">
        <v>127</v>
      </c>
      <c r="F25" s="273" t="s">
        <v>129</v>
      </c>
      <c r="G25" s="273" t="s">
        <v>193</v>
      </c>
      <c r="H25" s="247"/>
      <c r="I25" s="265">
        <v>0.0</v>
      </c>
      <c r="J25" s="265">
        <v>0.0</v>
      </c>
      <c r="K25" s="265">
        <v>0.0</v>
      </c>
      <c r="L25" s="266"/>
      <c r="M25" s="265">
        <v>0.0</v>
      </c>
      <c r="N25" s="265">
        <v>0.0</v>
      </c>
      <c r="O25" s="265">
        <v>0.0</v>
      </c>
      <c r="P25" s="267"/>
      <c r="Q25" s="268" t="s">
        <v>308</v>
      </c>
      <c r="R25" s="269" t="s">
        <v>312</v>
      </c>
      <c r="S25" s="269" t="s">
        <v>310</v>
      </c>
      <c r="T25" s="253"/>
      <c r="U25" s="254" t="s">
        <v>311</v>
      </c>
      <c r="V25" s="255" t="s">
        <v>311</v>
      </c>
      <c r="W25" s="256" t="s">
        <v>311</v>
      </c>
      <c r="X25" s="257"/>
      <c r="Y25" s="254" t="s">
        <v>311</v>
      </c>
      <c r="Z25" s="255" t="s">
        <v>311</v>
      </c>
      <c r="AA25" s="256" t="s">
        <v>311</v>
      </c>
      <c r="AB25" s="257"/>
      <c r="AC25" s="254" t="s">
        <v>311</v>
      </c>
      <c r="AD25" s="255" t="s">
        <v>311</v>
      </c>
      <c r="AE25" s="256" t="s">
        <v>311</v>
      </c>
      <c r="AF25" s="258"/>
      <c r="AG25" s="254" t="s">
        <v>311</v>
      </c>
      <c r="AH25" s="255" t="s">
        <v>311</v>
      </c>
      <c r="AI25" s="256" t="s">
        <v>311</v>
      </c>
      <c r="AJ25" s="259"/>
      <c r="AK25" s="270">
        <v>2000.0</v>
      </c>
      <c r="AL25" s="271">
        <v>200000.0</v>
      </c>
      <c r="AM25" s="272">
        <v>1.0E7</v>
      </c>
      <c r="AN25" s="263"/>
      <c r="AO25" s="254" t="s">
        <v>311</v>
      </c>
      <c r="AP25" s="255" t="s">
        <v>311</v>
      </c>
      <c r="AQ25" s="256" t="s">
        <v>311</v>
      </c>
      <c r="AR25" s="264"/>
    </row>
    <row r="26" ht="15.75" customHeight="1">
      <c r="A26" s="143" t="s">
        <v>194</v>
      </c>
      <c r="B26" s="273" t="s">
        <v>121</v>
      </c>
      <c r="C26" s="273" t="s">
        <v>151</v>
      </c>
      <c r="D26" s="273" t="s">
        <v>133</v>
      </c>
      <c r="E26" s="273" t="s">
        <v>127</v>
      </c>
      <c r="F26" s="273" t="s">
        <v>129</v>
      </c>
      <c r="G26" s="273" t="s">
        <v>195</v>
      </c>
      <c r="H26" s="247"/>
      <c r="I26" s="265">
        <v>0.0</v>
      </c>
      <c r="J26" s="265">
        <v>0.0</v>
      </c>
      <c r="K26" s="265">
        <v>0.0</v>
      </c>
      <c r="L26" s="266"/>
      <c r="M26" s="265">
        <v>0.0</v>
      </c>
      <c r="N26" s="265">
        <v>0.0</v>
      </c>
      <c r="O26" s="265">
        <v>0.0</v>
      </c>
      <c r="P26" s="267"/>
      <c r="Q26" s="268" t="s">
        <v>308</v>
      </c>
      <c r="R26" s="269" t="s">
        <v>312</v>
      </c>
      <c r="S26" s="269" t="s">
        <v>310</v>
      </c>
      <c r="T26" s="253"/>
      <c r="U26" s="254" t="s">
        <v>311</v>
      </c>
      <c r="V26" s="255" t="s">
        <v>311</v>
      </c>
      <c r="W26" s="256" t="s">
        <v>311</v>
      </c>
      <c r="X26" s="257"/>
      <c r="Y26" s="254" t="s">
        <v>311</v>
      </c>
      <c r="Z26" s="255" t="s">
        <v>311</v>
      </c>
      <c r="AA26" s="256" t="s">
        <v>311</v>
      </c>
      <c r="AB26" s="257"/>
      <c r="AC26" s="254" t="s">
        <v>311</v>
      </c>
      <c r="AD26" s="255" t="s">
        <v>311</v>
      </c>
      <c r="AE26" s="256" t="s">
        <v>311</v>
      </c>
      <c r="AF26" s="258"/>
      <c r="AG26" s="254" t="s">
        <v>311</v>
      </c>
      <c r="AH26" s="255" t="s">
        <v>311</v>
      </c>
      <c r="AI26" s="256" t="s">
        <v>311</v>
      </c>
      <c r="AJ26" s="259"/>
      <c r="AK26" s="270">
        <v>2000.0</v>
      </c>
      <c r="AL26" s="271">
        <v>200000.0</v>
      </c>
      <c r="AM26" s="272">
        <v>1.0E7</v>
      </c>
      <c r="AN26" s="263"/>
      <c r="AO26" s="254" t="s">
        <v>311</v>
      </c>
      <c r="AP26" s="255" t="s">
        <v>311</v>
      </c>
      <c r="AQ26" s="256" t="s">
        <v>311</v>
      </c>
      <c r="AR26" s="264"/>
    </row>
    <row r="27" ht="15.75" customHeight="1">
      <c r="A27" s="143" t="s">
        <v>196</v>
      </c>
      <c r="B27" s="273" t="s">
        <v>121</v>
      </c>
      <c r="C27" s="273" t="s">
        <v>153</v>
      </c>
      <c r="D27" s="273" t="s">
        <v>133</v>
      </c>
      <c r="E27" s="273" t="s">
        <v>127</v>
      </c>
      <c r="F27" s="273" t="s">
        <v>129</v>
      </c>
      <c r="G27" s="273" t="s">
        <v>197</v>
      </c>
      <c r="H27" s="247"/>
      <c r="I27" s="265">
        <v>0.0</v>
      </c>
      <c r="J27" s="265">
        <v>0.0</v>
      </c>
      <c r="K27" s="265">
        <v>0.0</v>
      </c>
      <c r="L27" s="266"/>
      <c r="M27" s="265">
        <v>0.0</v>
      </c>
      <c r="N27" s="265">
        <v>0.0</v>
      </c>
      <c r="O27" s="265">
        <v>0.0</v>
      </c>
      <c r="P27" s="267"/>
      <c r="Q27" s="268" t="s">
        <v>308</v>
      </c>
      <c r="R27" s="269" t="s">
        <v>312</v>
      </c>
      <c r="S27" s="269" t="s">
        <v>310</v>
      </c>
      <c r="T27" s="253"/>
      <c r="U27" s="254" t="s">
        <v>311</v>
      </c>
      <c r="V27" s="255" t="s">
        <v>311</v>
      </c>
      <c r="W27" s="256" t="s">
        <v>311</v>
      </c>
      <c r="X27" s="257"/>
      <c r="Y27" s="254" t="s">
        <v>311</v>
      </c>
      <c r="Z27" s="255" t="s">
        <v>311</v>
      </c>
      <c r="AA27" s="256" t="s">
        <v>311</v>
      </c>
      <c r="AB27" s="257"/>
      <c r="AC27" s="254" t="s">
        <v>311</v>
      </c>
      <c r="AD27" s="255" t="s">
        <v>311</v>
      </c>
      <c r="AE27" s="256" t="s">
        <v>311</v>
      </c>
      <c r="AF27" s="258"/>
      <c r="AG27" s="254" t="s">
        <v>311</v>
      </c>
      <c r="AH27" s="255" t="s">
        <v>311</v>
      </c>
      <c r="AI27" s="256" t="s">
        <v>311</v>
      </c>
      <c r="AJ27" s="259"/>
      <c r="AK27" s="270">
        <v>2000.0</v>
      </c>
      <c r="AL27" s="271">
        <v>200000.0</v>
      </c>
      <c r="AM27" s="272">
        <v>1.0E7</v>
      </c>
      <c r="AN27" s="263"/>
      <c r="AO27" s="254" t="s">
        <v>311</v>
      </c>
      <c r="AP27" s="255" t="s">
        <v>311</v>
      </c>
      <c r="AQ27" s="256" t="s">
        <v>311</v>
      </c>
      <c r="AR27" s="264"/>
    </row>
    <row r="28" ht="15.75" customHeight="1">
      <c r="A28" s="143" t="s">
        <v>198</v>
      </c>
      <c r="B28" s="273" t="s">
        <v>121</v>
      </c>
      <c r="C28" s="273" t="s">
        <v>123</v>
      </c>
      <c r="D28" s="273" t="s">
        <v>138</v>
      </c>
      <c r="E28" s="273" t="s">
        <v>127</v>
      </c>
      <c r="F28" s="273" t="s">
        <v>129</v>
      </c>
      <c r="G28" s="273" t="s">
        <v>199</v>
      </c>
      <c r="H28" s="247"/>
      <c r="I28" s="265">
        <v>0.0</v>
      </c>
      <c r="J28" s="265">
        <v>0.0</v>
      </c>
      <c r="K28" s="265">
        <v>0.0</v>
      </c>
      <c r="L28" s="266"/>
      <c r="M28" s="265">
        <v>0.0</v>
      </c>
      <c r="N28" s="265">
        <v>0.0</v>
      </c>
      <c r="O28" s="265">
        <v>0.0</v>
      </c>
      <c r="P28" s="267"/>
      <c r="Q28" s="268" t="s">
        <v>308</v>
      </c>
      <c r="R28" s="269" t="s">
        <v>313</v>
      </c>
      <c r="S28" s="269" t="s">
        <v>310</v>
      </c>
      <c r="T28" s="253"/>
      <c r="U28" s="254" t="s">
        <v>311</v>
      </c>
      <c r="V28" s="255" t="s">
        <v>311</v>
      </c>
      <c r="W28" s="256" t="s">
        <v>311</v>
      </c>
      <c r="X28" s="257"/>
      <c r="Y28" s="254" t="s">
        <v>311</v>
      </c>
      <c r="Z28" s="255" t="s">
        <v>311</v>
      </c>
      <c r="AA28" s="256" t="s">
        <v>311</v>
      </c>
      <c r="AB28" s="257"/>
      <c r="AC28" s="254" t="s">
        <v>311</v>
      </c>
      <c r="AD28" s="255" t="s">
        <v>311</v>
      </c>
      <c r="AE28" s="256" t="s">
        <v>311</v>
      </c>
      <c r="AF28" s="258"/>
      <c r="AG28" s="254" t="s">
        <v>311</v>
      </c>
      <c r="AH28" s="255" t="s">
        <v>311</v>
      </c>
      <c r="AI28" s="256" t="s">
        <v>311</v>
      </c>
      <c r="AJ28" s="259"/>
      <c r="AK28" s="270">
        <v>5000.0</v>
      </c>
      <c r="AL28" s="271">
        <v>200000.0</v>
      </c>
      <c r="AM28" s="272">
        <v>1.0E7</v>
      </c>
      <c r="AN28" s="263"/>
      <c r="AO28" s="254" t="s">
        <v>311</v>
      </c>
      <c r="AP28" s="255" t="s">
        <v>311</v>
      </c>
      <c r="AQ28" s="256" t="s">
        <v>311</v>
      </c>
      <c r="AR28" s="264"/>
    </row>
    <row r="29" ht="15.75" customHeight="1">
      <c r="A29" s="143" t="s">
        <v>200</v>
      </c>
      <c r="B29" s="273" t="s">
        <v>121</v>
      </c>
      <c r="C29" s="273" t="s">
        <v>131</v>
      </c>
      <c r="D29" s="273" t="s">
        <v>138</v>
      </c>
      <c r="E29" s="273" t="s">
        <v>127</v>
      </c>
      <c r="F29" s="273" t="s">
        <v>129</v>
      </c>
      <c r="G29" s="273" t="s">
        <v>201</v>
      </c>
      <c r="H29" s="247"/>
      <c r="I29" s="265">
        <v>0.0</v>
      </c>
      <c r="J29" s="265">
        <v>0.0</v>
      </c>
      <c r="K29" s="265">
        <v>0.0</v>
      </c>
      <c r="L29" s="266"/>
      <c r="M29" s="265">
        <v>0.0</v>
      </c>
      <c r="N29" s="265">
        <v>0.0</v>
      </c>
      <c r="O29" s="265">
        <v>0.0</v>
      </c>
      <c r="P29" s="267"/>
      <c r="Q29" s="268" t="s">
        <v>308</v>
      </c>
      <c r="R29" s="269" t="s">
        <v>313</v>
      </c>
      <c r="S29" s="269" t="s">
        <v>310</v>
      </c>
      <c r="T29" s="253"/>
      <c r="U29" s="254" t="s">
        <v>311</v>
      </c>
      <c r="V29" s="255" t="s">
        <v>311</v>
      </c>
      <c r="W29" s="256" t="s">
        <v>311</v>
      </c>
      <c r="X29" s="257"/>
      <c r="Y29" s="254" t="s">
        <v>311</v>
      </c>
      <c r="Z29" s="255" t="s">
        <v>311</v>
      </c>
      <c r="AA29" s="256" t="s">
        <v>311</v>
      </c>
      <c r="AB29" s="257"/>
      <c r="AC29" s="254" t="s">
        <v>311</v>
      </c>
      <c r="AD29" s="255" t="s">
        <v>311</v>
      </c>
      <c r="AE29" s="256" t="s">
        <v>311</v>
      </c>
      <c r="AF29" s="258"/>
      <c r="AG29" s="254" t="s">
        <v>311</v>
      </c>
      <c r="AH29" s="255" t="s">
        <v>311</v>
      </c>
      <c r="AI29" s="256" t="s">
        <v>311</v>
      </c>
      <c r="AJ29" s="259"/>
      <c r="AK29" s="270">
        <v>5000.0</v>
      </c>
      <c r="AL29" s="271">
        <v>200000.0</v>
      </c>
      <c r="AM29" s="272">
        <v>1.0E7</v>
      </c>
      <c r="AN29" s="263"/>
      <c r="AO29" s="254" t="s">
        <v>311</v>
      </c>
      <c r="AP29" s="255" t="s">
        <v>311</v>
      </c>
      <c r="AQ29" s="256" t="s">
        <v>311</v>
      </c>
      <c r="AR29" s="264"/>
    </row>
    <row r="30" ht="15.75" customHeight="1">
      <c r="A30" s="143" t="s">
        <v>202</v>
      </c>
      <c r="B30" s="273" t="s">
        <v>121</v>
      </c>
      <c r="C30" s="273" t="s">
        <v>136</v>
      </c>
      <c r="D30" s="273" t="s">
        <v>138</v>
      </c>
      <c r="E30" s="273" t="s">
        <v>127</v>
      </c>
      <c r="F30" s="273" t="s">
        <v>129</v>
      </c>
      <c r="G30" s="273" t="s">
        <v>203</v>
      </c>
      <c r="H30" s="247"/>
      <c r="I30" s="265">
        <v>0.0</v>
      </c>
      <c r="J30" s="265">
        <v>0.0</v>
      </c>
      <c r="K30" s="265">
        <v>0.0</v>
      </c>
      <c r="L30" s="266"/>
      <c r="M30" s="265">
        <v>0.0</v>
      </c>
      <c r="N30" s="265">
        <v>0.0</v>
      </c>
      <c r="O30" s="265">
        <v>0.0</v>
      </c>
      <c r="P30" s="267"/>
      <c r="Q30" s="268" t="s">
        <v>308</v>
      </c>
      <c r="R30" s="269" t="s">
        <v>313</v>
      </c>
      <c r="S30" s="269" t="s">
        <v>310</v>
      </c>
      <c r="T30" s="253"/>
      <c r="U30" s="254" t="s">
        <v>311</v>
      </c>
      <c r="V30" s="255" t="s">
        <v>311</v>
      </c>
      <c r="W30" s="256" t="s">
        <v>311</v>
      </c>
      <c r="X30" s="257"/>
      <c r="Y30" s="254" t="s">
        <v>311</v>
      </c>
      <c r="Z30" s="255" t="s">
        <v>311</v>
      </c>
      <c r="AA30" s="256" t="s">
        <v>311</v>
      </c>
      <c r="AB30" s="257"/>
      <c r="AC30" s="254" t="s">
        <v>311</v>
      </c>
      <c r="AD30" s="255" t="s">
        <v>311</v>
      </c>
      <c r="AE30" s="256" t="s">
        <v>311</v>
      </c>
      <c r="AF30" s="258"/>
      <c r="AG30" s="254" t="s">
        <v>311</v>
      </c>
      <c r="AH30" s="255" t="s">
        <v>311</v>
      </c>
      <c r="AI30" s="256" t="s">
        <v>311</v>
      </c>
      <c r="AJ30" s="259"/>
      <c r="AK30" s="270">
        <v>5000.0</v>
      </c>
      <c r="AL30" s="271">
        <v>200000.0</v>
      </c>
      <c r="AM30" s="272">
        <v>1.0E7</v>
      </c>
      <c r="AN30" s="263"/>
      <c r="AO30" s="254" t="s">
        <v>311</v>
      </c>
      <c r="AP30" s="255" t="s">
        <v>311</v>
      </c>
      <c r="AQ30" s="256" t="s">
        <v>311</v>
      </c>
      <c r="AR30" s="264"/>
    </row>
    <row r="31" ht="15.75" customHeight="1">
      <c r="A31" s="143" t="s">
        <v>204</v>
      </c>
      <c r="B31" s="273" t="s">
        <v>121</v>
      </c>
      <c r="C31" s="273" t="s">
        <v>140</v>
      </c>
      <c r="D31" s="273" t="s">
        <v>138</v>
      </c>
      <c r="E31" s="273" t="s">
        <v>127</v>
      </c>
      <c r="F31" s="273" t="s">
        <v>129</v>
      </c>
      <c r="G31" s="273" t="s">
        <v>205</v>
      </c>
      <c r="H31" s="247"/>
      <c r="I31" s="265">
        <v>0.0</v>
      </c>
      <c r="J31" s="265">
        <v>0.0</v>
      </c>
      <c r="K31" s="265">
        <v>0.0</v>
      </c>
      <c r="L31" s="266"/>
      <c r="M31" s="265">
        <v>0.0</v>
      </c>
      <c r="N31" s="265">
        <v>0.0</v>
      </c>
      <c r="O31" s="265">
        <v>0.0</v>
      </c>
      <c r="P31" s="267"/>
      <c r="Q31" s="268" t="s">
        <v>308</v>
      </c>
      <c r="R31" s="269" t="s">
        <v>313</v>
      </c>
      <c r="S31" s="269" t="s">
        <v>310</v>
      </c>
      <c r="T31" s="253"/>
      <c r="U31" s="254" t="s">
        <v>311</v>
      </c>
      <c r="V31" s="255" t="s">
        <v>311</v>
      </c>
      <c r="W31" s="256" t="s">
        <v>311</v>
      </c>
      <c r="X31" s="257"/>
      <c r="Y31" s="254" t="s">
        <v>311</v>
      </c>
      <c r="Z31" s="255" t="s">
        <v>311</v>
      </c>
      <c r="AA31" s="256" t="s">
        <v>311</v>
      </c>
      <c r="AB31" s="257"/>
      <c r="AC31" s="254" t="s">
        <v>311</v>
      </c>
      <c r="AD31" s="255" t="s">
        <v>311</v>
      </c>
      <c r="AE31" s="256" t="s">
        <v>311</v>
      </c>
      <c r="AF31" s="258"/>
      <c r="AG31" s="254" t="s">
        <v>311</v>
      </c>
      <c r="AH31" s="255" t="s">
        <v>311</v>
      </c>
      <c r="AI31" s="256" t="s">
        <v>311</v>
      </c>
      <c r="AJ31" s="259"/>
      <c r="AK31" s="270">
        <v>5000.0</v>
      </c>
      <c r="AL31" s="271">
        <v>200000.0</v>
      </c>
      <c r="AM31" s="272">
        <v>1.0E7</v>
      </c>
      <c r="AN31" s="263"/>
      <c r="AO31" s="254" t="s">
        <v>311</v>
      </c>
      <c r="AP31" s="255" t="s">
        <v>311</v>
      </c>
      <c r="AQ31" s="256" t="s">
        <v>311</v>
      </c>
      <c r="AR31" s="264"/>
    </row>
    <row r="32" ht="15.75" customHeight="1">
      <c r="A32" s="143" t="s">
        <v>206</v>
      </c>
      <c r="B32" s="273" t="s">
        <v>121</v>
      </c>
      <c r="C32" s="273" t="s">
        <v>143</v>
      </c>
      <c r="D32" s="273" t="s">
        <v>138</v>
      </c>
      <c r="E32" s="273" t="s">
        <v>127</v>
      </c>
      <c r="F32" s="273" t="s">
        <v>129</v>
      </c>
      <c r="G32" s="273" t="s">
        <v>207</v>
      </c>
      <c r="H32" s="247"/>
      <c r="I32" s="265">
        <v>0.0</v>
      </c>
      <c r="J32" s="265">
        <v>0.0</v>
      </c>
      <c r="K32" s="265">
        <v>0.0</v>
      </c>
      <c r="L32" s="266"/>
      <c r="M32" s="265">
        <v>0.0</v>
      </c>
      <c r="N32" s="265">
        <v>0.0</v>
      </c>
      <c r="O32" s="265">
        <v>0.0</v>
      </c>
      <c r="P32" s="267"/>
      <c r="Q32" s="268" t="s">
        <v>308</v>
      </c>
      <c r="R32" s="269" t="s">
        <v>313</v>
      </c>
      <c r="S32" s="269" t="s">
        <v>310</v>
      </c>
      <c r="T32" s="274"/>
      <c r="U32" s="254" t="s">
        <v>311</v>
      </c>
      <c r="V32" s="255" t="s">
        <v>311</v>
      </c>
      <c r="W32" s="256" t="s">
        <v>311</v>
      </c>
      <c r="X32" s="257"/>
      <c r="Y32" s="254" t="s">
        <v>311</v>
      </c>
      <c r="Z32" s="255" t="s">
        <v>311</v>
      </c>
      <c r="AA32" s="256" t="s">
        <v>311</v>
      </c>
      <c r="AB32" s="257"/>
      <c r="AC32" s="254" t="s">
        <v>311</v>
      </c>
      <c r="AD32" s="255" t="s">
        <v>311</v>
      </c>
      <c r="AE32" s="256" t="s">
        <v>311</v>
      </c>
      <c r="AF32" s="258"/>
      <c r="AG32" s="254" t="s">
        <v>311</v>
      </c>
      <c r="AH32" s="255" t="s">
        <v>311</v>
      </c>
      <c r="AI32" s="256" t="s">
        <v>311</v>
      </c>
      <c r="AJ32" s="259"/>
      <c r="AK32" s="270">
        <v>5000.0</v>
      </c>
      <c r="AL32" s="271">
        <v>200000.0</v>
      </c>
      <c r="AM32" s="272">
        <v>1.0E7</v>
      </c>
      <c r="AN32" s="275"/>
      <c r="AO32" s="254" t="s">
        <v>311</v>
      </c>
      <c r="AP32" s="255" t="s">
        <v>311</v>
      </c>
      <c r="AQ32" s="256" t="s">
        <v>311</v>
      </c>
      <c r="AR32" s="264"/>
    </row>
    <row r="33" ht="15.75" customHeight="1">
      <c r="A33" s="143" t="s">
        <v>208</v>
      </c>
      <c r="B33" s="273" t="s">
        <v>121</v>
      </c>
      <c r="C33" s="273" t="s">
        <v>145</v>
      </c>
      <c r="D33" s="273" t="s">
        <v>138</v>
      </c>
      <c r="E33" s="273" t="s">
        <v>127</v>
      </c>
      <c r="F33" s="273" t="s">
        <v>129</v>
      </c>
      <c r="G33" s="273" t="s">
        <v>209</v>
      </c>
      <c r="H33" s="247"/>
      <c r="I33" s="265">
        <v>0.0</v>
      </c>
      <c r="J33" s="265">
        <v>0.0</v>
      </c>
      <c r="K33" s="265">
        <v>0.0</v>
      </c>
      <c r="L33" s="266"/>
      <c r="M33" s="265">
        <v>0.0</v>
      </c>
      <c r="N33" s="265">
        <v>0.0</v>
      </c>
      <c r="O33" s="265">
        <v>0.0</v>
      </c>
      <c r="P33" s="267"/>
      <c r="Q33" s="268" t="s">
        <v>308</v>
      </c>
      <c r="R33" s="269" t="s">
        <v>313</v>
      </c>
      <c r="S33" s="269" t="s">
        <v>310</v>
      </c>
      <c r="T33" s="274"/>
      <c r="U33" s="254" t="s">
        <v>311</v>
      </c>
      <c r="V33" s="255" t="s">
        <v>311</v>
      </c>
      <c r="W33" s="256" t="s">
        <v>311</v>
      </c>
      <c r="X33" s="257"/>
      <c r="Y33" s="254" t="s">
        <v>311</v>
      </c>
      <c r="Z33" s="255" t="s">
        <v>311</v>
      </c>
      <c r="AA33" s="256" t="s">
        <v>311</v>
      </c>
      <c r="AB33" s="257"/>
      <c r="AC33" s="254" t="s">
        <v>311</v>
      </c>
      <c r="AD33" s="255" t="s">
        <v>311</v>
      </c>
      <c r="AE33" s="256" t="s">
        <v>311</v>
      </c>
      <c r="AF33" s="258"/>
      <c r="AG33" s="254" t="s">
        <v>311</v>
      </c>
      <c r="AH33" s="255" t="s">
        <v>311</v>
      </c>
      <c r="AI33" s="256" t="s">
        <v>311</v>
      </c>
      <c r="AJ33" s="259"/>
      <c r="AK33" s="270">
        <v>5000.0</v>
      </c>
      <c r="AL33" s="271">
        <v>200000.0</v>
      </c>
      <c r="AM33" s="272">
        <v>1.0E7</v>
      </c>
      <c r="AN33" s="275"/>
      <c r="AO33" s="254" t="s">
        <v>311</v>
      </c>
      <c r="AP33" s="255" t="s">
        <v>311</v>
      </c>
      <c r="AQ33" s="256" t="s">
        <v>311</v>
      </c>
      <c r="AR33" s="264"/>
    </row>
    <row r="34" ht="15.75" customHeight="1">
      <c r="A34" s="143" t="s">
        <v>210</v>
      </c>
      <c r="B34" s="273" t="s">
        <v>121</v>
      </c>
      <c r="C34" s="273" t="s">
        <v>147</v>
      </c>
      <c r="D34" s="273" t="s">
        <v>138</v>
      </c>
      <c r="E34" s="273" t="s">
        <v>127</v>
      </c>
      <c r="F34" s="273" t="s">
        <v>129</v>
      </c>
      <c r="G34" s="273" t="s">
        <v>211</v>
      </c>
      <c r="H34" s="247"/>
      <c r="I34" s="265">
        <v>0.0</v>
      </c>
      <c r="J34" s="265">
        <v>0.0</v>
      </c>
      <c r="K34" s="265">
        <v>0.0</v>
      </c>
      <c r="L34" s="266"/>
      <c r="M34" s="265">
        <v>0.0</v>
      </c>
      <c r="N34" s="265">
        <v>0.0</v>
      </c>
      <c r="O34" s="265">
        <v>0.0</v>
      </c>
      <c r="P34" s="267"/>
      <c r="Q34" s="268" t="s">
        <v>308</v>
      </c>
      <c r="R34" s="269" t="s">
        <v>313</v>
      </c>
      <c r="S34" s="269" t="s">
        <v>310</v>
      </c>
      <c r="T34" s="274"/>
      <c r="U34" s="254" t="s">
        <v>311</v>
      </c>
      <c r="V34" s="255" t="s">
        <v>311</v>
      </c>
      <c r="W34" s="256" t="s">
        <v>311</v>
      </c>
      <c r="X34" s="257"/>
      <c r="Y34" s="254" t="s">
        <v>311</v>
      </c>
      <c r="Z34" s="255" t="s">
        <v>311</v>
      </c>
      <c r="AA34" s="256" t="s">
        <v>311</v>
      </c>
      <c r="AB34" s="257"/>
      <c r="AC34" s="254" t="s">
        <v>311</v>
      </c>
      <c r="AD34" s="255" t="s">
        <v>311</v>
      </c>
      <c r="AE34" s="256" t="s">
        <v>311</v>
      </c>
      <c r="AF34" s="258"/>
      <c r="AG34" s="254" t="s">
        <v>311</v>
      </c>
      <c r="AH34" s="255" t="s">
        <v>311</v>
      </c>
      <c r="AI34" s="256" t="s">
        <v>311</v>
      </c>
      <c r="AJ34" s="259"/>
      <c r="AK34" s="270">
        <v>5000.0</v>
      </c>
      <c r="AL34" s="271">
        <v>200000.0</v>
      </c>
      <c r="AM34" s="272">
        <v>1.0E7</v>
      </c>
      <c r="AN34" s="275"/>
      <c r="AO34" s="254" t="s">
        <v>311</v>
      </c>
      <c r="AP34" s="255" t="s">
        <v>311</v>
      </c>
      <c r="AQ34" s="256" t="s">
        <v>311</v>
      </c>
      <c r="AR34" s="264"/>
    </row>
    <row r="35" ht="15.75" customHeight="1">
      <c r="A35" s="143" t="s">
        <v>212</v>
      </c>
      <c r="B35" s="273" t="s">
        <v>121</v>
      </c>
      <c r="C35" s="273" t="s">
        <v>149</v>
      </c>
      <c r="D35" s="273" t="s">
        <v>138</v>
      </c>
      <c r="E35" s="273" t="s">
        <v>127</v>
      </c>
      <c r="F35" s="273" t="s">
        <v>129</v>
      </c>
      <c r="G35" s="273" t="s">
        <v>213</v>
      </c>
      <c r="H35" s="247"/>
      <c r="I35" s="265">
        <v>0.0</v>
      </c>
      <c r="J35" s="265">
        <v>0.0</v>
      </c>
      <c r="K35" s="265">
        <v>0.0</v>
      </c>
      <c r="L35" s="266"/>
      <c r="M35" s="265">
        <v>0.0</v>
      </c>
      <c r="N35" s="265">
        <v>0.0</v>
      </c>
      <c r="O35" s="265">
        <v>0.0</v>
      </c>
      <c r="P35" s="267"/>
      <c r="Q35" s="268" t="s">
        <v>308</v>
      </c>
      <c r="R35" s="269" t="s">
        <v>313</v>
      </c>
      <c r="S35" s="269" t="s">
        <v>310</v>
      </c>
      <c r="T35" s="274"/>
      <c r="U35" s="254" t="s">
        <v>311</v>
      </c>
      <c r="V35" s="255" t="s">
        <v>311</v>
      </c>
      <c r="W35" s="256" t="s">
        <v>311</v>
      </c>
      <c r="X35" s="257"/>
      <c r="Y35" s="254" t="s">
        <v>311</v>
      </c>
      <c r="Z35" s="255" t="s">
        <v>311</v>
      </c>
      <c r="AA35" s="256" t="s">
        <v>311</v>
      </c>
      <c r="AB35" s="257"/>
      <c r="AC35" s="254" t="s">
        <v>311</v>
      </c>
      <c r="AD35" s="255" t="s">
        <v>311</v>
      </c>
      <c r="AE35" s="256" t="s">
        <v>311</v>
      </c>
      <c r="AF35" s="258"/>
      <c r="AG35" s="254" t="s">
        <v>311</v>
      </c>
      <c r="AH35" s="255" t="s">
        <v>311</v>
      </c>
      <c r="AI35" s="256" t="s">
        <v>311</v>
      </c>
      <c r="AJ35" s="259"/>
      <c r="AK35" s="270">
        <v>5000.0</v>
      </c>
      <c r="AL35" s="271">
        <v>200000.0</v>
      </c>
      <c r="AM35" s="272">
        <v>1.0E7</v>
      </c>
      <c r="AN35" s="275"/>
      <c r="AO35" s="254" t="s">
        <v>311</v>
      </c>
      <c r="AP35" s="255" t="s">
        <v>311</v>
      </c>
      <c r="AQ35" s="256" t="s">
        <v>311</v>
      </c>
      <c r="AR35" s="264"/>
    </row>
    <row r="36" ht="15.75" customHeight="1">
      <c r="A36" s="143" t="s">
        <v>214</v>
      </c>
      <c r="B36" s="273" t="s">
        <v>121</v>
      </c>
      <c r="C36" s="273" t="s">
        <v>151</v>
      </c>
      <c r="D36" s="273" t="s">
        <v>138</v>
      </c>
      <c r="E36" s="273" t="s">
        <v>127</v>
      </c>
      <c r="F36" s="273" t="s">
        <v>129</v>
      </c>
      <c r="G36" s="273" t="s">
        <v>215</v>
      </c>
      <c r="H36" s="247"/>
      <c r="I36" s="265">
        <v>0.0</v>
      </c>
      <c r="J36" s="265">
        <v>0.0</v>
      </c>
      <c r="K36" s="265">
        <v>0.0</v>
      </c>
      <c r="L36" s="266"/>
      <c r="M36" s="265">
        <v>0.0</v>
      </c>
      <c r="N36" s="265">
        <v>0.0</v>
      </c>
      <c r="O36" s="265">
        <v>0.0</v>
      </c>
      <c r="P36" s="267"/>
      <c r="Q36" s="268" t="s">
        <v>308</v>
      </c>
      <c r="R36" s="269" t="s">
        <v>313</v>
      </c>
      <c r="S36" s="269" t="s">
        <v>310</v>
      </c>
      <c r="T36" s="274"/>
      <c r="U36" s="254" t="s">
        <v>311</v>
      </c>
      <c r="V36" s="255" t="s">
        <v>311</v>
      </c>
      <c r="W36" s="256" t="s">
        <v>311</v>
      </c>
      <c r="X36" s="257"/>
      <c r="Y36" s="254" t="s">
        <v>311</v>
      </c>
      <c r="Z36" s="255" t="s">
        <v>311</v>
      </c>
      <c r="AA36" s="256" t="s">
        <v>311</v>
      </c>
      <c r="AB36" s="257"/>
      <c r="AC36" s="254" t="s">
        <v>311</v>
      </c>
      <c r="AD36" s="255" t="s">
        <v>311</v>
      </c>
      <c r="AE36" s="256" t="s">
        <v>311</v>
      </c>
      <c r="AF36" s="258"/>
      <c r="AG36" s="254" t="s">
        <v>311</v>
      </c>
      <c r="AH36" s="255" t="s">
        <v>311</v>
      </c>
      <c r="AI36" s="256" t="s">
        <v>311</v>
      </c>
      <c r="AJ36" s="259"/>
      <c r="AK36" s="270">
        <v>5000.0</v>
      </c>
      <c r="AL36" s="271">
        <v>200000.0</v>
      </c>
      <c r="AM36" s="272">
        <v>1.0E7</v>
      </c>
      <c r="AN36" s="275"/>
      <c r="AO36" s="254" t="s">
        <v>311</v>
      </c>
      <c r="AP36" s="255" t="s">
        <v>311</v>
      </c>
      <c r="AQ36" s="256" t="s">
        <v>311</v>
      </c>
      <c r="AR36" s="264"/>
    </row>
    <row r="37" ht="15.75" customHeight="1">
      <c r="A37" s="143" t="s">
        <v>216</v>
      </c>
      <c r="B37" s="273" t="s">
        <v>121</v>
      </c>
      <c r="C37" s="273" t="s">
        <v>153</v>
      </c>
      <c r="D37" s="273" t="s">
        <v>138</v>
      </c>
      <c r="E37" s="273" t="s">
        <v>127</v>
      </c>
      <c r="F37" s="273" t="s">
        <v>129</v>
      </c>
      <c r="G37" s="273" t="s">
        <v>217</v>
      </c>
      <c r="H37" s="247"/>
      <c r="I37" s="265">
        <v>0.0</v>
      </c>
      <c r="J37" s="265">
        <v>0.0</v>
      </c>
      <c r="K37" s="265">
        <v>0.0</v>
      </c>
      <c r="L37" s="266"/>
      <c r="M37" s="265">
        <v>0.0</v>
      </c>
      <c r="N37" s="265">
        <v>0.0</v>
      </c>
      <c r="O37" s="265">
        <v>0.0</v>
      </c>
      <c r="P37" s="267"/>
      <c r="Q37" s="268" t="s">
        <v>308</v>
      </c>
      <c r="R37" s="269" t="s">
        <v>313</v>
      </c>
      <c r="S37" s="269" t="s">
        <v>310</v>
      </c>
      <c r="T37" s="274"/>
      <c r="U37" s="254" t="s">
        <v>311</v>
      </c>
      <c r="V37" s="255" t="s">
        <v>311</v>
      </c>
      <c r="W37" s="256" t="s">
        <v>311</v>
      </c>
      <c r="X37" s="257"/>
      <c r="Y37" s="254" t="s">
        <v>311</v>
      </c>
      <c r="Z37" s="255" t="s">
        <v>311</v>
      </c>
      <c r="AA37" s="256" t="s">
        <v>311</v>
      </c>
      <c r="AB37" s="257"/>
      <c r="AC37" s="254" t="s">
        <v>311</v>
      </c>
      <c r="AD37" s="255" t="s">
        <v>311</v>
      </c>
      <c r="AE37" s="256" t="s">
        <v>311</v>
      </c>
      <c r="AF37" s="258"/>
      <c r="AG37" s="254" t="s">
        <v>311</v>
      </c>
      <c r="AH37" s="255" t="s">
        <v>311</v>
      </c>
      <c r="AI37" s="256" t="s">
        <v>311</v>
      </c>
      <c r="AJ37" s="259"/>
      <c r="AK37" s="270">
        <v>5000.0</v>
      </c>
      <c r="AL37" s="271">
        <v>200000.0</v>
      </c>
      <c r="AM37" s="272">
        <v>1.0E7</v>
      </c>
      <c r="AN37" s="275"/>
      <c r="AO37" s="254" t="s">
        <v>311</v>
      </c>
      <c r="AP37" s="255" t="s">
        <v>311</v>
      </c>
      <c r="AQ37" s="256" t="s">
        <v>311</v>
      </c>
      <c r="AR37" s="264"/>
    </row>
    <row r="38" ht="15.75" customHeight="1">
      <c r="A38" s="143" t="s">
        <v>218</v>
      </c>
      <c r="B38" s="273" t="s">
        <v>121</v>
      </c>
      <c r="C38" s="273" t="s">
        <v>123</v>
      </c>
      <c r="D38" s="273" t="s">
        <v>125</v>
      </c>
      <c r="E38" s="273" t="s">
        <v>127</v>
      </c>
      <c r="F38" s="273" t="s">
        <v>135</v>
      </c>
      <c r="G38" s="273" t="s">
        <v>219</v>
      </c>
      <c r="H38" s="247"/>
      <c r="I38" s="265">
        <v>0.0</v>
      </c>
      <c r="J38" s="265">
        <v>0.0</v>
      </c>
      <c r="K38" s="265">
        <v>0.0</v>
      </c>
      <c r="L38" s="266"/>
      <c r="M38" s="265">
        <v>0.0</v>
      </c>
      <c r="N38" s="265">
        <v>0.0</v>
      </c>
      <c r="O38" s="265">
        <v>0.0</v>
      </c>
      <c r="P38" s="267"/>
      <c r="Q38" s="268" t="s">
        <v>308</v>
      </c>
      <c r="R38" s="269" t="s">
        <v>314</v>
      </c>
      <c r="S38" s="269" t="s">
        <v>310</v>
      </c>
      <c r="T38" s="274"/>
      <c r="U38" s="254" t="s">
        <v>311</v>
      </c>
      <c r="V38" s="255" t="s">
        <v>311</v>
      </c>
      <c r="W38" s="256" t="s">
        <v>311</v>
      </c>
      <c r="X38" s="257"/>
      <c r="Y38" s="254" t="s">
        <v>311</v>
      </c>
      <c r="Z38" s="255" t="s">
        <v>311</v>
      </c>
      <c r="AA38" s="256" t="s">
        <v>311</v>
      </c>
      <c r="AB38" s="257"/>
      <c r="AC38" s="254" t="s">
        <v>311</v>
      </c>
      <c r="AD38" s="255" t="s">
        <v>311</v>
      </c>
      <c r="AE38" s="256" t="s">
        <v>311</v>
      </c>
      <c r="AF38" s="258"/>
      <c r="AG38" s="254" t="s">
        <v>311</v>
      </c>
      <c r="AH38" s="255" t="s">
        <v>311</v>
      </c>
      <c r="AI38" s="256" t="s">
        <v>311</v>
      </c>
      <c r="AJ38" s="259"/>
      <c r="AK38" s="270">
        <v>750000.0</v>
      </c>
      <c r="AL38" s="271">
        <v>3000000.0</v>
      </c>
      <c r="AM38" s="272">
        <v>1.0E7</v>
      </c>
      <c r="AN38" s="275"/>
      <c r="AO38" s="254" t="s">
        <v>311</v>
      </c>
      <c r="AP38" s="255" t="s">
        <v>311</v>
      </c>
      <c r="AQ38" s="256" t="s">
        <v>311</v>
      </c>
      <c r="AR38" s="264"/>
    </row>
    <row r="39" ht="15.75" customHeight="1">
      <c r="A39" s="143" t="s">
        <v>220</v>
      </c>
      <c r="B39" s="273" t="s">
        <v>121</v>
      </c>
      <c r="C39" s="273" t="s">
        <v>131</v>
      </c>
      <c r="D39" s="273" t="s">
        <v>125</v>
      </c>
      <c r="E39" s="273" t="s">
        <v>127</v>
      </c>
      <c r="F39" s="273" t="s">
        <v>135</v>
      </c>
      <c r="G39" s="273" t="s">
        <v>221</v>
      </c>
      <c r="H39" s="247"/>
      <c r="I39" s="265">
        <v>0.0</v>
      </c>
      <c r="J39" s="265">
        <v>0.0</v>
      </c>
      <c r="K39" s="265">
        <v>0.0</v>
      </c>
      <c r="L39" s="266"/>
      <c r="M39" s="265">
        <v>0.0</v>
      </c>
      <c r="N39" s="265">
        <v>0.0</v>
      </c>
      <c r="O39" s="265">
        <v>0.0</v>
      </c>
      <c r="P39" s="267"/>
      <c r="Q39" s="268" t="s">
        <v>308</v>
      </c>
      <c r="R39" s="269" t="s">
        <v>314</v>
      </c>
      <c r="S39" s="269" t="s">
        <v>310</v>
      </c>
      <c r="T39" s="274"/>
      <c r="U39" s="254" t="s">
        <v>311</v>
      </c>
      <c r="V39" s="255" t="s">
        <v>311</v>
      </c>
      <c r="W39" s="256" t="s">
        <v>311</v>
      </c>
      <c r="X39" s="257"/>
      <c r="Y39" s="254" t="s">
        <v>311</v>
      </c>
      <c r="Z39" s="255" t="s">
        <v>311</v>
      </c>
      <c r="AA39" s="256" t="s">
        <v>311</v>
      </c>
      <c r="AB39" s="257"/>
      <c r="AC39" s="254" t="s">
        <v>311</v>
      </c>
      <c r="AD39" s="255" t="s">
        <v>311</v>
      </c>
      <c r="AE39" s="256" t="s">
        <v>311</v>
      </c>
      <c r="AF39" s="258"/>
      <c r="AG39" s="254" t="s">
        <v>311</v>
      </c>
      <c r="AH39" s="255" t="s">
        <v>311</v>
      </c>
      <c r="AI39" s="256" t="s">
        <v>311</v>
      </c>
      <c r="AJ39" s="259"/>
      <c r="AK39" s="270">
        <v>750000.0</v>
      </c>
      <c r="AL39" s="271">
        <v>3000000.0</v>
      </c>
      <c r="AM39" s="272">
        <v>1.0E7</v>
      </c>
      <c r="AN39" s="275"/>
      <c r="AO39" s="254" t="s">
        <v>311</v>
      </c>
      <c r="AP39" s="255" t="s">
        <v>311</v>
      </c>
      <c r="AQ39" s="256" t="s">
        <v>311</v>
      </c>
      <c r="AR39" s="264"/>
    </row>
    <row r="40" ht="15.75" customHeight="1">
      <c r="A40" s="143" t="s">
        <v>222</v>
      </c>
      <c r="B40" s="273" t="s">
        <v>121</v>
      </c>
      <c r="C40" s="273" t="s">
        <v>136</v>
      </c>
      <c r="D40" s="273" t="s">
        <v>125</v>
      </c>
      <c r="E40" s="273" t="s">
        <v>127</v>
      </c>
      <c r="F40" s="273" t="s">
        <v>135</v>
      </c>
      <c r="G40" s="273" t="s">
        <v>223</v>
      </c>
      <c r="H40" s="247"/>
      <c r="I40" s="265">
        <v>0.0</v>
      </c>
      <c r="J40" s="265">
        <v>0.0</v>
      </c>
      <c r="K40" s="265">
        <v>0.0</v>
      </c>
      <c r="L40" s="266"/>
      <c r="M40" s="265">
        <v>0.0</v>
      </c>
      <c r="N40" s="265">
        <v>0.0</v>
      </c>
      <c r="O40" s="265">
        <v>0.0</v>
      </c>
      <c r="P40" s="267"/>
      <c r="Q40" s="268" t="s">
        <v>308</v>
      </c>
      <c r="R40" s="269" t="s">
        <v>314</v>
      </c>
      <c r="S40" s="269" t="s">
        <v>310</v>
      </c>
      <c r="T40" s="274"/>
      <c r="U40" s="254" t="s">
        <v>311</v>
      </c>
      <c r="V40" s="255" t="s">
        <v>311</v>
      </c>
      <c r="W40" s="256" t="s">
        <v>311</v>
      </c>
      <c r="X40" s="257"/>
      <c r="Y40" s="254" t="s">
        <v>311</v>
      </c>
      <c r="Z40" s="255" t="s">
        <v>311</v>
      </c>
      <c r="AA40" s="256" t="s">
        <v>311</v>
      </c>
      <c r="AB40" s="257"/>
      <c r="AC40" s="254" t="s">
        <v>311</v>
      </c>
      <c r="AD40" s="255" t="s">
        <v>311</v>
      </c>
      <c r="AE40" s="256" t="s">
        <v>311</v>
      </c>
      <c r="AF40" s="258"/>
      <c r="AG40" s="254" t="s">
        <v>311</v>
      </c>
      <c r="AH40" s="255" t="s">
        <v>311</v>
      </c>
      <c r="AI40" s="256" t="s">
        <v>311</v>
      </c>
      <c r="AJ40" s="259"/>
      <c r="AK40" s="270">
        <v>750000.0</v>
      </c>
      <c r="AL40" s="271">
        <v>3000000.0</v>
      </c>
      <c r="AM40" s="272">
        <v>1.0E7</v>
      </c>
      <c r="AN40" s="275"/>
      <c r="AO40" s="254" t="s">
        <v>311</v>
      </c>
      <c r="AP40" s="255" t="s">
        <v>311</v>
      </c>
      <c r="AQ40" s="256" t="s">
        <v>311</v>
      </c>
      <c r="AR40" s="264"/>
    </row>
    <row r="41" ht="15.75" customHeight="1">
      <c r="A41" s="143" t="s">
        <v>224</v>
      </c>
      <c r="B41" s="273" t="s">
        <v>121</v>
      </c>
      <c r="C41" s="273" t="s">
        <v>140</v>
      </c>
      <c r="D41" s="273" t="s">
        <v>125</v>
      </c>
      <c r="E41" s="273" t="s">
        <v>127</v>
      </c>
      <c r="F41" s="273" t="s">
        <v>135</v>
      </c>
      <c r="G41" s="273" t="s">
        <v>225</v>
      </c>
      <c r="H41" s="247"/>
      <c r="I41" s="265">
        <v>0.0</v>
      </c>
      <c r="J41" s="265">
        <v>0.0</v>
      </c>
      <c r="K41" s="265">
        <v>0.0</v>
      </c>
      <c r="L41" s="266"/>
      <c r="M41" s="265">
        <v>0.0</v>
      </c>
      <c r="N41" s="265">
        <v>0.0</v>
      </c>
      <c r="O41" s="265">
        <v>0.0</v>
      </c>
      <c r="P41" s="267"/>
      <c r="Q41" s="268" t="s">
        <v>308</v>
      </c>
      <c r="R41" s="269" t="s">
        <v>314</v>
      </c>
      <c r="S41" s="269" t="s">
        <v>310</v>
      </c>
      <c r="T41" s="274"/>
      <c r="U41" s="254" t="s">
        <v>311</v>
      </c>
      <c r="V41" s="255" t="s">
        <v>311</v>
      </c>
      <c r="W41" s="256" t="s">
        <v>311</v>
      </c>
      <c r="X41" s="257"/>
      <c r="Y41" s="254" t="s">
        <v>311</v>
      </c>
      <c r="Z41" s="255" t="s">
        <v>311</v>
      </c>
      <c r="AA41" s="256" t="s">
        <v>311</v>
      </c>
      <c r="AB41" s="257"/>
      <c r="AC41" s="254" t="s">
        <v>311</v>
      </c>
      <c r="AD41" s="255" t="s">
        <v>311</v>
      </c>
      <c r="AE41" s="256" t="s">
        <v>311</v>
      </c>
      <c r="AF41" s="258"/>
      <c r="AG41" s="254" t="s">
        <v>311</v>
      </c>
      <c r="AH41" s="255" t="s">
        <v>311</v>
      </c>
      <c r="AI41" s="256" t="s">
        <v>311</v>
      </c>
      <c r="AJ41" s="259"/>
      <c r="AK41" s="270">
        <v>750000.0</v>
      </c>
      <c r="AL41" s="271">
        <v>3000000.0</v>
      </c>
      <c r="AM41" s="272">
        <v>1.0E7</v>
      </c>
      <c r="AN41" s="275"/>
      <c r="AO41" s="254" t="s">
        <v>311</v>
      </c>
      <c r="AP41" s="255" t="s">
        <v>311</v>
      </c>
      <c r="AQ41" s="256" t="s">
        <v>311</v>
      </c>
      <c r="AR41" s="264"/>
    </row>
    <row r="42" ht="15.75" customHeight="1">
      <c r="A42" s="143" t="s">
        <v>226</v>
      </c>
      <c r="B42" s="273" t="s">
        <v>121</v>
      </c>
      <c r="C42" s="273" t="s">
        <v>143</v>
      </c>
      <c r="D42" s="273" t="s">
        <v>125</v>
      </c>
      <c r="E42" s="273" t="s">
        <v>127</v>
      </c>
      <c r="F42" s="273" t="s">
        <v>135</v>
      </c>
      <c r="G42" s="273" t="s">
        <v>227</v>
      </c>
      <c r="H42" s="247"/>
      <c r="I42" s="265">
        <v>0.0</v>
      </c>
      <c r="J42" s="265">
        <v>0.0</v>
      </c>
      <c r="K42" s="265">
        <v>0.0</v>
      </c>
      <c r="L42" s="266"/>
      <c r="M42" s="265">
        <v>0.0</v>
      </c>
      <c r="N42" s="265">
        <v>0.0</v>
      </c>
      <c r="O42" s="265">
        <v>0.0</v>
      </c>
      <c r="P42" s="267"/>
      <c r="Q42" s="268" t="s">
        <v>308</v>
      </c>
      <c r="R42" s="269" t="s">
        <v>314</v>
      </c>
      <c r="S42" s="269" t="s">
        <v>310</v>
      </c>
      <c r="T42" s="274"/>
      <c r="U42" s="254" t="s">
        <v>311</v>
      </c>
      <c r="V42" s="255" t="s">
        <v>311</v>
      </c>
      <c r="W42" s="256" t="s">
        <v>311</v>
      </c>
      <c r="X42" s="257"/>
      <c r="Y42" s="254" t="s">
        <v>311</v>
      </c>
      <c r="Z42" s="255" t="s">
        <v>311</v>
      </c>
      <c r="AA42" s="256" t="s">
        <v>311</v>
      </c>
      <c r="AB42" s="257"/>
      <c r="AC42" s="254" t="s">
        <v>311</v>
      </c>
      <c r="AD42" s="255" t="s">
        <v>311</v>
      </c>
      <c r="AE42" s="256" t="s">
        <v>311</v>
      </c>
      <c r="AF42" s="258"/>
      <c r="AG42" s="254" t="s">
        <v>311</v>
      </c>
      <c r="AH42" s="255" t="s">
        <v>311</v>
      </c>
      <c r="AI42" s="256" t="s">
        <v>311</v>
      </c>
      <c r="AJ42" s="259"/>
      <c r="AK42" s="270">
        <v>750000.0</v>
      </c>
      <c r="AL42" s="271">
        <v>3000000.0</v>
      </c>
      <c r="AM42" s="272">
        <v>1.0E7</v>
      </c>
      <c r="AN42" s="275"/>
      <c r="AO42" s="254" t="s">
        <v>311</v>
      </c>
      <c r="AP42" s="255" t="s">
        <v>311</v>
      </c>
      <c r="AQ42" s="256" t="s">
        <v>311</v>
      </c>
      <c r="AR42" s="264"/>
    </row>
    <row r="43" ht="15.75" customHeight="1">
      <c r="A43" s="143" t="s">
        <v>228</v>
      </c>
      <c r="B43" s="273" t="s">
        <v>121</v>
      </c>
      <c r="C43" s="273" t="s">
        <v>145</v>
      </c>
      <c r="D43" s="273" t="s">
        <v>125</v>
      </c>
      <c r="E43" s="273" t="s">
        <v>127</v>
      </c>
      <c r="F43" s="273" t="s">
        <v>135</v>
      </c>
      <c r="G43" s="273" t="s">
        <v>229</v>
      </c>
      <c r="H43" s="247"/>
      <c r="I43" s="265">
        <v>0.0</v>
      </c>
      <c r="J43" s="265">
        <v>0.0</v>
      </c>
      <c r="K43" s="265">
        <v>0.0</v>
      </c>
      <c r="L43" s="266"/>
      <c r="M43" s="265">
        <v>0.0</v>
      </c>
      <c r="N43" s="265">
        <v>0.0</v>
      </c>
      <c r="O43" s="265">
        <v>0.0</v>
      </c>
      <c r="P43" s="267"/>
      <c r="Q43" s="268" t="s">
        <v>308</v>
      </c>
      <c r="R43" s="269" t="s">
        <v>314</v>
      </c>
      <c r="S43" s="269" t="s">
        <v>310</v>
      </c>
      <c r="T43" s="274"/>
      <c r="U43" s="254" t="s">
        <v>311</v>
      </c>
      <c r="V43" s="255" t="s">
        <v>311</v>
      </c>
      <c r="W43" s="256" t="s">
        <v>311</v>
      </c>
      <c r="X43" s="257"/>
      <c r="Y43" s="254" t="s">
        <v>311</v>
      </c>
      <c r="Z43" s="255" t="s">
        <v>311</v>
      </c>
      <c r="AA43" s="256" t="s">
        <v>311</v>
      </c>
      <c r="AB43" s="257"/>
      <c r="AC43" s="254" t="s">
        <v>311</v>
      </c>
      <c r="AD43" s="255" t="s">
        <v>311</v>
      </c>
      <c r="AE43" s="256" t="s">
        <v>311</v>
      </c>
      <c r="AF43" s="258"/>
      <c r="AG43" s="254" t="s">
        <v>311</v>
      </c>
      <c r="AH43" s="255" t="s">
        <v>311</v>
      </c>
      <c r="AI43" s="256" t="s">
        <v>311</v>
      </c>
      <c r="AJ43" s="259"/>
      <c r="AK43" s="270">
        <v>750000.0</v>
      </c>
      <c r="AL43" s="271">
        <v>3000000.0</v>
      </c>
      <c r="AM43" s="272">
        <v>1.0E7</v>
      </c>
      <c r="AN43" s="275"/>
      <c r="AO43" s="254" t="s">
        <v>311</v>
      </c>
      <c r="AP43" s="255" t="s">
        <v>311</v>
      </c>
      <c r="AQ43" s="256" t="s">
        <v>311</v>
      </c>
      <c r="AR43" s="264"/>
    </row>
    <row r="44" ht="15.75" customHeight="1">
      <c r="A44" s="143" t="s">
        <v>230</v>
      </c>
      <c r="B44" s="273" t="s">
        <v>121</v>
      </c>
      <c r="C44" s="273" t="s">
        <v>147</v>
      </c>
      <c r="D44" s="273" t="s">
        <v>125</v>
      </c>
      <c r="E44" s="273" t="s">
        <v>127</v>
      </c>
      <c r="F44" s="273" t="s">
        <v>135</v>
      </c>
      <c r="G44" s="273" t="s">
        <v>231</v>
      </c>
      <c r="H44" s="247"/>
      <c r="I44" s="265">
        <v>0.0</v>
      </c>
      <c r="J44" s="265">
        <v>0.0</v>
      </c>
      <c r="K44" s="265">
        <v>0.0</v>
      </c>
      <c r="L44" s="266"/>
      <c r="M44" s="265">
        <v>0.0</v>
      </c>
      <c r="N44" s="265">
        <v>0.0</v>
      </c>
      <c r="O44" s="265">
        <v>0.0</v>
      </c>
      <c r="P44" s="267"/>
      <c r="Q44" s="268" t="s">
        <v>308</v>
      </c>
      <c r="R44" s="269" t="s">
        <v>314</v>
      </c>
      <c r="S44" s="269" t="s">
        <v>310</v>
      </c>
      <c r="T44" s="274"/>
      <c r="U44" s="254" t="s">
        <v>311</v>
      </c>
      <c r="V44" s="255" t="s">
        <v>311</v>
      </c>
      <c r="W44" s="256" t="s">
        <v>311</v>
      </c>
      <c r="X44" s="257"/>
      <c r="Y44" s="254" t="s">
        <v>311</v>
      </c>
      <c r="Z44" s="255" t="s">
        <v>311</v>
      </c>
      <c r="AA44" s="256" t="s">
        <v>311</v>
      </c>
      <c r="AB44" s="257"/>
      <c r="AC44" s="254" t="s">
        <v>311</v>
      </c>
      <c r="AD44" s="255" t="s">
        <v>311</v>
      </c>
      <c r="AE44" s="256" t="s">
        <v>311</v>
      </c>
      <c r="AF44" s="258"/>
      <c r="AG44" s="254" t="s">
        <v>311</v>
      </c>
      <c r="AH44" s="255" t="s">
        <v>311</v>
      </c>
      <c r="AI44" s="256" t="s">
        <v>311</v>
      </c>
      <c r="AJ44" s="259"/>
      <c r="AK44" s="270">
        <v>750000.0</v>
      </c>
      <c r="AL44" s="271">
        <v>3000000.0</v>
      </c>
      <c r="AM44" s="272">
        <v>1.0E7</v>
      </c>
      <c r="AN44" s="275"/>
      <c r="AO44" s="254" t="s">
        <v>311</v>
      </c>
      <c r="AP44" s="255" t="s">
        <v>311</v>
      </c>
      <c r="AQ44" s="256" t="s">
        <v>311</v>
      </c>
      <c r="AR44" s="264"/>
    </row>
    <row r="45" ht="15.75" customHeight="1">
      <c r="A45" s="143" t="s">
        <v>232</v>
      </c>
      <c r="B45" s="273" t="s">
        <v>121</v>
      </c>
      <c r="C45" s="273" t="s">
        <v>149</v>
      </c>
      <c r="D45" s="273" t="s">
        <v>125</v>
      </c>
      <c r="E45" s="273" t="s">
        <v>127</v>
      </c>
      <c r="F45" s="273" t="s">
        <v>135</v>
      </c>
      <c r="G45" s="273" t="s">
        <v>233</v>
      </c>
      <c r="H45" s="247"/>
      <c r="I45" s="265">
        <v>0.0</v>
      </c>
      <c r="J45" s="265">
        <v>0.0</v>
      </c>
      <c r="K45" s="265">
        <v>0.0</v>
      </c>
      <c r="L45" s="266"/>
      <c r="M45" s="265">
        <v>0.0</v>
      </c>
      <c r="N45" s="265">
        <v>0.0</v>
      </c>
      <c r="O45" s="265">
        <v>0.0</v>
      </c>
      <c r="P45" s="267"/>
      <c r="Q45" s="268" t="s">
        <v>308</v>
      </c>
      <c r="R45" s="269" t="s">
        <v>314</v>
      </c>
      <c r="S45" s="269" t="s">
        <v>310</v>
      </c>
      <c r="T45" s="274"/>
      <c r="U45" s="254" t="s">
        <v>311</v>
      </c>
      <c r="V45" s="255" t="s">
        <v>311</v>
      </c>
      <c r="W45" s="256" t="s">
        <v>311</v>
      </c>
      <c r="X45" s="257"/>
      <c r="Y45" s="254" t="s">
        <v>311</v>
      </c>
      <c r="Z45" s="255" t="s">
        <v>311</v>
      </c>
      <c r="AA45" s="256" t="s">
        <v>311</v>
      </c>
      <c r="AB45" s="257"/>
      <c r="AC45" s="254" t="s">
        <v>311</v>
      </c>
      <c r="AD45" s="255" t="s">
        <v>311</v>
      </c>
      <c r="AE45" s="256" t="s">
        <v>311</v>
      </c>
      <c r="AF45" s="258"/>
      <c r="AG45" s="254" t="s">
        <v>311</v>
      </c>
      <c r="AH45" s="255" t="s">
        <v>311</v>
      </c>
      <c r="AI45" s="256" t="s">
        <v>311</v>
      </c>
      <c r="AJ45" s="259"/>
      <c r="AK45" s="270">
        <v>750000.0</v>
      </c>
      <c r="AL45" s="271">
        <v>3000000.0</v>
      </c>
      <c r="AM45" s="272">
        <v>1.0E7</v>
      </c>
      <c r="AN45" s="275"/>
      <c r="AO45" s="254" t="s">
        <v>311</v>
      </c>
      <c r="AP45" s="255" t="s">
        <v>311</v>
      </c>
      <c r="AQ45" s="256" t="s">
        <v>311</v>
      </c>
      <c r="AR45" s="264"/>
    </row>
    <row r="46" ht="15.75" customHeight="1">
      <c r="A46" s="143" t="s">
        <v>234</v>
      </c>
      <c r="B46" s="273" t="s">
        <v>121</v>
      </c>
      <c r="C46" s="273" t="s">
        <v>151</v>
      </c>
      <c r="D46" s="273" t="s">
        <v>125</v>
      </c>
      <c r="E46" s="273" t="s">
        <v>127</v>
      </c>
      <c r="F46" s="273" t="s">
        <v>135</v>
      </c>
      <c r="G46" s="273" t="s">
        <v>235</v>
      </c>
      <c r="H46" s="247"/>
      <c r="I46" s="265">
        <v>0.0</v>
      </c>
      <c r="J46" s="265">
        <v>0.0</v>
      </c>
      <c r="K46" s="265">
        <v>0.0</v>
      </c>
      <c r="L46" s="266"/>
      <c r="M46" s="265">
        <v>0.0</v>
      </c>
      <c r="N46" s="265">
        <v>0.0</v>
      </c>
      <c r="O46" s="265">
        <v>0.0</v>
      </c>
      <c r="P46" s="267"/>
      <c r="Q46" s="268" t="s">
        <v>308</v>
      </c>
      <c r="R46" s="269" t="s">
        <v>314</v>
      </c>
      <c r="S46" s="269" t="s">
        <v>310</v>
      </c>
      <c r="T46" s="274"/>
      <c r="U46" s="254" t="s">
        <v>311</v>
      </c>
      <c r="V46" s="255" t="s">
        <v>311</v>
      </c>
      <c r="W46" s="256" t="s">
        <v>311</v>
      </c>
      <c r="X46" s="257"/>
      <c r="Y46" s="254" t="s">
        <v>311</v>
      </c>
      <c r="Z46" s="255" t="s">
        <v>311</v>
      </c>
      <c r="AA46" s="256" t="s">
        <v>311</v>
      </c>
      <c r="AB46" s="257"/>
      <c r="AC46" s="254" t="s">
        <v>311</v>
      </c>
      <c r="AD46" s="255" t="s">
        <v>311</v>
      </c>
      <c r="AE46" s="256" t="s">
        <v>311</v>
      </c>
      <c r="AF46" s="258"/>
      <c r="AG46" s="254" t="s">
        <v>311</v>
      </c>
      <c r="AH46" s="255" t="s">
        <v>311</v>
      </c>
      <c r="AI46" s="256" t="s">
        <v>311</v>
      </c>
      <c r="AJ46" s="259"/>
      <c r="AK46" s="270">
        <v>750000.0</v>
      </c>
      <c r="AL46" s="271">
        <v>3000000.0</v>
      </c>
      <c r="AM46" s="272">
        <v>1.0E7</v>
      </c>
      <c r="AN46" s="275"/>
      <c r="AO46" s="254" t="s">
        <v>311</v>
      </c>
      <c r="AP46" s="255" t="s">
        <v>311</v>
      </c>
      <c r="AQ46" s="256" t="s">
        <v>311</v>
      </c>
      <c r="AR46" s="264"/>
    </row>
    <row r="47" ht="15.75" customHeight="1">
      <c r="A47" s="143" t="s">
        <v>236</v>
      </c>
      <c r="B47" s="273" t="s">
        <v>121</v>
      </c>
      <c r="C47" s="273" t="s">
        <v>153</v>
      </c>
      <c r="D47" s="273" t="s">
        <v>125</v>
      </c>
      <c r="E47" s="273" t="s">
        <v>127</v>
      </c>
      <c r="F47" s="273" t="s">
        <v>135</v>
      </c>
      <c r="G47" s="273" t="s">
        <v>237</v>
      </c>
      <c r="H47" s="247"/>
      <c r="I47" s="265">
        <v>0.0</v>
      </c>
      <c r="J47" s="265">
        <v>0.0</v>
      </c>
      <c r="K47" s="265">
        <v>0.0</v>
      </c>
      <c r="L47" s="266"/>
      <c r="M47" s="265">
        <v>0.0</v>
      </c>
      <c r="N47" s="265">
        <v>0.0</v>
      </c>
      <c r="O47" s="265">
        <v>0.0</v>
      </c>
      <c r="P47" s="267"/>
      <c r="Q47" s="268" t="s">
        <v>308</v>
      </c>
      <c r="R47" s="269" t="s">
        <v>314</v>
      </c>
      <c r="S47" s="269" t="s">
        <v>310</v>
      </c>
      <c r="T47" s="274"/>
      <c r="U47" s="254" t="s">
        <v>311</v>
      </c>
      <c r="V47" s="255" t="s">
        <v>311</v>
      </c>
      <c r="W47" s="256" t="s">
        <v>311</v>
      </c>
      <c r="X47" s="257"/>
      <c r="Y47" s="254" t="s">
        <v>311</v>
      </c>
      <c r="Z47" s="255" t="s">
        <v>311</v>
      </c>
      <c r="AA47" s="256" t="s">
        <v>311</v>
      </c>
      <c r="AB47" s="257"/>
      <c r="AC47" s="254" t="s">
        <v>311</v>
      </c>
      <c r="AD47" s="255" t="s">
        <v>311</v>
      </c>
      <c r="AE47" s="256" t="s">
        <v>311</v>
      </c>
      <c r="AF47" s="258"/>
      <c r="AG47" s="254" t="s">
        <v>311</v>
      </c>
      <c r="AH47" s="255" t="s">
        <v>311</v>
      </c>
      <c r="AI47" s="256" t="s">
        <v>311</v>
      </c>
      <c r="AJ47" s="259"/>
      <c r="AK47" s="270">
        <v>750000.0</v>
      </c>
      <c r="AL47" s="271">
        <v>3000000.0</v>
      </c>
      <c r="AM47" s="272">
        <v>1.0E7</v>
      </c>
      <c r="AN47" s="275"/>
      <c r="AO47" s="254" t="s">
        <v>311</v>
      </c>
      <c r="AP47" s="255" t="s">
        <v>311</v>
      </c>
      <c r="AQ47" s="256" t="s">
        <v>311</v>
      </c>
      <c r="AR47" s="264"/>
    </row>
    <row r="48" ht="15.75" customHeight="1">
      <c r="A48" s="143" t="s">
        <v>238</v>
      </c>
      <c r="B48" s="273" t="s">
        <v>121</v>
      </c>
      <c r="C48" s="273" t="s">
        <v>123</v>
      </c>
      <c r="D48" s="273" t="s">
        <v>133</v>
      </c>
      <c r="E48" s="273" t="s">
        <v>127</v>
      </c>
      <c r="F48" s="273" t="s">
        <v>135</v>
      </c>
      <c r="G48" s="273" t="s">
        <v>239</v>
      </c>
      <c r="H48" s="247"/>
      <c r="I48" s="265">
        <v>0.0</v>
      </c>
      <c r="J48" s="265">
        <v>0.0</v>
      </c>
      <c r="K48" s="265">
        <v>0.0</v>
      </c>
      <c r="L48" s="266"/>
      <c r="M48" s="265">
        <v>0.0</v>
      </c>
      <c r="N48" s="265">
        <v>0.0</v>
      </c>
      <c r="O48" s="265">
        <v>0.0</v>
      </c>
      <c r="P48" s="267"/>
      <c r="Q48" s="268" t="s">
        <v>308</v>
      </c>
      <c r="R48" s="269" t="s">
        <v>312</v>
      </c>
      <c r="S48" s="269" t="s">
        <v>310</v>
      </c>
      <c r="T48" s="274"/>
      <c r="U48" s="254" t="s">
        <v>311</v>
      </c>
      <c r="V48" s="255" t="s">
        <v>311</v>
      </c>
      <c r="W48" s="256" t="s">
        <v>311</v>
      </c>
      <c r="X48" s="257"/>
      <c r="Y48" s="254" t="s">
        <v>311</v>
      </c>
      <c r="Z48" s="255" t="s">
        <v>311</v>
      </c>
      <c r="AA48" s="256" t="s">
        <v>311</v>
      </c>
      <c r="AB48" s="257"/>
      <c r="AC48" s="254" t="s">
        <v>311</v>
      </c>
      <c r="AD48" s="255" t="s">
        <v>311</v>
      </c>
      <c r="AE48" s="256" t="s">
        <v>311</v>
      </c>
      <c r="AF48" s="258"/>
      <c r="AG48" s="254" t="s">
        <v>311</v>
      </c>
      <c r="AH48" s="255" t="s">
        <v>311</v>
      </c>
      <c r="AI48" s="256" t="s">
        <v>311</v>
      </c>
      <c r="AJ48" s="259"/>
      <c r="AK48" s="270">
        <v>2000.0</v>
      </c>
      <c r="AL48" s="271">
        <v>50000.0</v>
      </c>
      <c r="AM48" s="272">
        <v>1.0E7</v>
      </c>
      <c r="AN48" s="275"/>
      <c r="AO48" s="254" t="s">
        <v>311</v>
      </c>
      <c r="AP48" s="255" t="s">
        <v>311</v>
      </c>
      <c r="AQ48" s="256" t="s">
        <v>311</v>
      </c>
      <c r="AR48" s="264"/>
    </row>
    <row r="49" ht="15.75" customHeight="1">
      <c r="A49" s="143" t="s">
        <v>240</v>
      </c>
      <c r="B49" s="273" t="s">
        <v>121</v>
      </c>
      <c r="C49" s="273" t="s">
        <v>131</v>
      </c>
      <c r="D49" s="273" t="s">
        <v>133</v>
      </c>
      <c r="E49" s="273" t="s">
        <v>127</v>
      </c>
      <c r="F49" s="273" t="s">
        <v>135</v>
      </c>
      <c r="G49" s="273" t="s">
        <v>241</v>
      </c>
      <c r="H49" s="247"/>
      <c r="I49" s="265">
        <v>0.0</v>
      </c>
      <c r="J49" s="265">
        <v>0.0</v>
      </c>
      <c r="K49" s="265">
        <v>0.0</v>
      </c>
      <c r="L49" s="266"/>
      <c r="M49" s="265">
        <v>0.0</v>
      </c>
      <c r="N49" s="265">
        <v>0.0</v>
      </c>
      <c r="O49" s="265">
        <v>0.0</v>
      </c>
      <c r="P49" s="267"/>
      <c r="Q49" s="268" t="s">
        <v>308</v>
      </c>
      <c r="R49" s="269" t="s">
        <v>312</v>
      </c>
      <c r="S49" s="269" t="s">
        <v>310</v>
      </c>
      <c r="T49" s="274"/>
      <c r="U49" s="254" t="s">
        <v>311</v>
      </c>
      <c r="V49" s="255" t="s">
        <v>311</v>
      </c>
      <c r="W49" s="256" t="s">
        <v>311</v>
      </c>
      <c r="X49" s="257"/>
      <c r="Y49" s="254" t="s">
        <v>311</v>
      </c>
      <c r="Z49" s="255" t="s">
        <v>311</v>
      </c>
      <c r="AA49" s="256" t="s">
        <v>311</v>
      </c>
      <c r="AB49" s="257"/>
      <c r="AC49" s="254" t="s">
        <v>311</v>
      </c>
      <c r="AD49" s="255" t="s">
        <v>311</v>
      </c>
      <c r="AE49" s="256" t="s">
        <v>311</v>
      </c>
      <c r="AF49" s="258"/>
      <c r="AG49" s="254" t="s">
        <v>311</v>
      </c>
      <c r="AH49" s="255" t="s">
        <v>311</v>
      </c>
      <c r="AI49" s="256" t="s">
        <v>311</v>
      </c>
      <c r="AJ49" s="259"/>
      <c r="AK49" s="270">
        <v>2000.0</v>
      </c>
      <c r="AL49" s="271">
        <v>50000.0</v>
      </c>
      <c r="AM49" s="272">
        <v>1.0E7</v>
      </c>
      <c r="AN49" s="275"/>
      <c r="AO49" s="254" t="s">
        <v>311</v>
      </c>
      <c r="AP49" s="255" t="s">
        <v>311</v>
      </c>
      <c r="AQ49" s="256" t="s">
        <v>311</v>
      </c>
      <c r="AR49" s="264"/>
    </row>
    <row r="50" ht="15.75" customHeight="1">
      <c r="A50" s="143" t="s">
        <v>242</v>
      </c>
      <c r="B50" s="273" t="s">
        <v>121</v>
      </c>
      <c r="C50" s="273" t="s">
        <v>136</v>
      </c>
      <c r="D50" s="273" t="s">
        <v>133</v>
      </c>
      <c r="E50" s="273" t="s">
        <v>127</v>
      </c>
      <c r="F50" s="273" t="s">
        <v>135</v>
      </c>
      <c r="G50" s="273" t="s">
        <v>243</v>
      </c>
      <c r="H50" s="247"/>
      <c r="I50" s="265">
        <v>0.0</v>
      </c>
      <c r="J50" s="265">
        <v>0.0</v>
      </c>
      <c r="K50" s="265">
        <v>0.0</v>
      </c>
      <c r="L50" s="266"/>
      <c r="M50" s="265">
        <v>0.0</v>
      </c>
      <c r="N50" s="265">
        <v>0.0</v>
      </c>
      <c r="O50" s="265">
        <v>0.0</v>
      </c>
      <c r="P50" s="267"/>
      <c r="Q50" s="268" t="s">
        <v>308</v>
      </c>
      <c r="R50" s="269" t="s">
        <v>312</v>
      </c>
      <c r="S50" s="269" t="s">
        <v>310</v>
      </c>
      <c r="T50" s="274"/>
      <c r="U50" s="254" t="s">
        <v>311</v>
      </c>
      <c r="V50" s="255" t="s">
        <v>311</v>
      </c>
      <c r="W50" s="256" t="s">
        <v>311</v>
      </c>
      <c r="X50" s="257"/>
      <c r="Y50" s="254" t="s">
        <v>311</v>
      </c>
      <c r="Z50" s="255" t="s">
        <v>311</v>
      </c>
      <c r="AA50" s="256" t="s">
        <v>311</v>
      </c>
      <c r="AB50" s="257"/>
      <c r="AC50" s="254" t="s">
        <v>311</v>
      </c>
      <c r="AD50" s="255" t="s">
        <v>311</v>
      </c>
      <c r="AE50" s="256" t="s">
        <v>311</v>
      </c>
      <c r="AF50" s="258"/>
      <c r="AG50" s="254" t="s">
        <v>311</v>
      </c>
      <c r="AH50" s="255" t="s">
        <v>311</v>
      </c>
      <c r="AI50" s="256" t="s">
        <v>311</v>
      </c>
      <c r="AJ50" s="259"/>
      <c r="AK50" s="270">
        <v>2000.0</v>
      </c>
      <c r="AL50" s="271">
        <v>50000.0</v>
      </c>
      <c r="AM50" s="272">
        <v>1.0E7</v>
      </c>
      <c r="AN50" s="275"/>
      <c r="AO50" s="254" t="s">
        <v>311</v>
      </c>
      <c r="AP50" s="255" t="s">
        <v>311</v>
      </c>
      <c r="AQ50" s="256" t="s">
        <v>311</v>
      </c>
      <c r="AR50" s="264"/>
    </row>
    <row r="51" ht="15.75" customHeight="1">
      <c r="A51" s="143" t="s">
        <v>244</v>
      </c>
      <c r="B51" s="273" t="s">
        <v>121</v>
      </c>
      <c r="C51" s="273" t="s">
        <v>140</v>
      </c>
      <c r="D51" s="273" t="s">
        <v>133</v>
      </c>
      <c r="E51" s="273" t="s">
        <v>127</v>
      </c>
      <c r="F51" s="273" t="s">
        <v>135</v>
      </c>
      <c r="G51" s="273" t="s">
        <v>245</v>
      </c>
      <c r="H51" s="247"/>
      <c r="I51" s="265">
        <v>0.0</v>
      </c>
      <c r="J51" s="265">
        <v>0.0</v>
      </c>
      <c r="K51" s="265">
        <v>0.0</v>
      </c>
      <c r="L51" s="266"/>
      <c r="M51" s="265">
        <v>0.0</v>
      </c>
      <c r="N51" s="265">
        <v>0.0</v>
      </c>
      <c r="O51" s="265">
        <v>0.0</v>
      </c>
      <c r="P51" s="267"/>
      <c r="Q51" s="268" t="s">
        <v>308</v>
      </c>
      <c r="R51" s="269" t="s">
        <v>312</v>
      </c>
      <c r="S51" s="269" t="s">
        <v>310</v>
      </c>
      <c r="T51" s="274"/>
      <c r="U51" s="254" t="s">
        <v>311</v>
      </c>
      <c r="V51" s="255" t="s">
        <v>311</v>
      </c>
      <c r="W51" s="256" t="s">
        <v>311</v>
      </c>
      <c r="X51" s="257"/>
      <c r="Y51" s="254" t="s">
        <v>311</v>
      </c>
      <c r="Z51" s="255" t="s">
        <v>311</v>
      </c>
      <c r="AA51" s="256" t="s">
        <v>311</v>
      </c>
      <c r="AB51" s="257"/>
      <c r="AC51" s="254" t="s">
        <v>311</v>
      </c>
      <c r="AD51" s="255" t="s">
        <v>311</v>
      </c>
      <c r="AE51" s="256" t="s">
        <v>311</v>
      </c>
      <c r="AF51" s="258"/>
      <c r="AG51" s="254" t="s">
        <v>311</v>
      </c>
      <c r="AH51" s="255" t="s">
        <v>311</v>
      </c>
      <c r="AI51" s="256" t="s">
        <v>311</v>
      </c>
      <c r="AJ51" s="259"/>
      <c r="AK51" s="270">
        <v>2000.0</v>
      </c>
      <c r="AL51" s="271">
        <v>50000.0</v>
      </c>
      <c r="AM51" s="272">
        <v>1.0E7</v>
      </c>
      <c r="AN51" s="275"/>
      <c r="AO51" s="254" t="s">
        <v>311</v>
      </c>
      <c r="AP51" s="255" t="s">
        <v>311</v>
      </c>
      <c r="AQ51" s="256" t="s">
        <v>311</v>
      </c>
      <c r="AR51" s="264"/>
    </row>
    <row r="52" ht="15.75" customHeight="1">
      <c r="A52" s="143" t="s">
        <v>246</v>
      </c>
      <c r="B52" s="273" t="s">
        <v>121</v>
      </c>
      <c r="C52" s="273" t="s">
        <v>143</v>
      </c>
      <c r="D52" s="273" t="s">
        <v>133</v>
      </c>
      <c r="E52" s="273" t="s">
        <v>127</v>
      </c>
      <c r="F52" s="273" t="s">
        <v>135</v>
      </c>
      <c r="G52" s="273" t="s">
        <v>247</v>
      </c>
      <c r="H52" s="247"/>
      <c r="I52" s="265">
        <v>0.0</v>
      </c>
      <c r="J52" s="265">
        <v>0.0</v>
      </c>
      <c r="K52" s="265">
        <v>0.0</v>
      </c>
      <c r="L52" s="266"/>
      <c r="M52" s="265">
        <v>0.0</v>
      </c>
      <c r="N52" s="265">
        <v>0.0</v>
      </c>
      <c r="O52" s="265">
        <v>0.0</v>
      </c>
      <c r="P52" s="267"/>
      <c r="Q52" s="268" t="s">
        <v>308</v>
      </c>
      <c r="R52" s="269" t="s">
        <v>312</v>
      </c>
      <c r="S52" s="269" t="s">
        <v>310</v>
      </c>
      <c r="T52" s="274"/>
      <c r="U52" s="254" t="s">
        <v>311</v>
      </c>
      <c r="V52" s="255" t="s">
        <v>311</v>
      </c>
      <c r="W52" s="256" t="s">
        <v>311</v>
      </c>
      <c r="X52" s="257"/>
      <c r="Y52" s="254" t="s">
        <v>311</v>
      </c>
      <c r="Z52" s="255" t="s">
        <v>311</v>
      </c>
      <c r="AA52" s="256" t="s">
        <v>311</v>
      </c>
      <c r="AB52" s="257"/>
      <c r="AC52" s="254" t="s">
        <v>311</v>
      </c>
      <c r="AD52" s="255" t="s">
        <v>311</v>
      </c>
      <c r="AE52" s="256" t="s">
        <v>311</v>
      </c>
      <c r="AF52" s="258"/>
      <c r="AG52" s="254" t="s">
        <v>311</v>
      </c>
      <c r="AH52" s="255" t="s">
        <v>311</v>
      </c>
      <c r="AI52" s="256" t="s">
        <v>311</v>
      </c>
      <c r="AJ52" s="259"/>
      <c r="AK52" s="270">
        <v>2000.0</v>
      </c>
      <c r="AL52" s="271">
        <v>50000.0</v>
      </c>
      <c r="AM52" s="272">
        <v>1.0E7</v>
      </c>
      <c r="AN52" s="275"/>
      <c r="AO52" s="254" t="s">
        <v>311</v>
      </c>
      <c r="AP52" s="255" t="s">
        <v>311</v>
      </c>
      <c r="AQ52" s="256" t="s">
        <v>311</v>
      </c>
      <c r="AR52" s="264"/>
    </row>
    <row r="53" ht="15.75" customHeight="1">
      <c r="A53" s="143" t="s">
        <v>248</v>
      </c>
      <c r="B53" s="273" t="s">
        <v>121</v>
      </c>
      <c r="C53" s="273" t="s">
        <v>145</v>
      </c>
      <c r="D53" s="273" t="s">
        <v>133</v>
      </c>
      <c r="E53" s="273" t="s">
        <v>127</v>
      </c>
      <c r="F53" s="273" t="s">
        <v>135</v>
      </c>
      <c r="G53" s="273" t="s">
        <v>249</v>
      </c>
      <c r="H53" s="247"/>
      <c r="I53" s="265">
        <v>0.0</v>
      </c>
      <c r="J53" s="265">
        <v>0.0</v>
      </c>
      <c r="K53" s="265">
        <v>0.0</v>
      </c>
      <c r="L53" s="266"/>
      <c r="M53" s="265">
        <v>0.0</v>
      </c>
      <c r="N53" s="265">
        <v>0.0</v>
      </c>
      <c r="O53" s="265">
        <v>0.0</v>
      </c>
      <c r="P53" s="267"/>
      <c r="Q53" s="268" t="s">
        <v>308</v>
      </c>
      <c r="R53" s="269" t="s">
        <v>312</v>
      </c>
      <c r="S53" s="269" t="s">
        <v>310</v>
      </c>
      <c r="T53" s="274"/>
      <c r="U53" s="254" t="s">
        <v>311</v>
      </c>
      <c r="V53" s="255" t="s">
        <v>311</v>
      </c>
      <c r="W53" s="256" t="s">
        <v>311</v>
      </c>
      <c r="X53" s="257"/>
      <c r="Y53" s="254" t="s">
        <v>311</v>
      </c>
      <c r="Z53" s="255" t="s">
        <v>311</v>
      </c>
      <c r="AA53" s="256" t="s">
        <v>311</v>
      </c>
      <c r="AB53" s="257"/>
      <c r="AC53" s="254" t="s">
        <v>311</v>
      </c>
      <c r="AD53" s="255" t="s">
        <v>311</v>
      </c>
      <c r="AE53" s="256" t="s">
        <v>311</v>
      </c>
      <c r="AF53" s="258"/>
      <c r="AG53" s="254" t="s">
        <v>311</v>
      </c>
      <c r="AH53" s="255" t="s">
        <v>311</v>
      </c>
      <c r="AI53" s="256" t="s">
        <v>311</v>
      </c>
      <c r="AJ53" s="259"/>
      <c r="AK53" s="270">
        <v>2000.0</v>
      </c>
      <c r="AL53" s="271">
        <v>50000.0</v>
      </c>
      <c r="AM53" s="272">
        <v>1.0E7</v>
      </c>
      <c r="AN53" s="275"/>
      <c r="AO53" s="254" t="s">
        <v>311</v>
      </c>
      <c r="AP53" s="255" t="s">
        <v>311</v>
      </c>
      <c r="AQ53" s="256" t="s">
        <v>311</v>
      </c>
      <c r="AR53" s="264"/>
    </row>
    <row r="54" ht="15.75" customHeight="1">
      <c r="A54" s="143" t="s">
        <v>250</v>
      </c>
      <c r="B54" s="273" t="s">
        <v>121</v>
      </c>
      <c r="C54" s="273" t="s">
        <v>147</v>
      </c>
      <c r="D54" s="273" t="s">
        <v>133</v>
      </c>
      <c r="E54" s="273" t="s">
        <v>127</v>
      </c>
      <c r="F54" s="273" t="s">
        <v>135</v>
      </c>
      <c r="G54" s="273" t="s">
        <v>251</v>
      </c>
      <c r="H54" s="247"/>
      <c r="I54" s="265">
        <v>0.0</v>
      </c>
      <c r="J54" s="265">
        <v>0.0</v>
      </c>
      <c r="K54" s="265">
        <v>0.0</v>
      </c>
      <c r="L54" s="266"/>
      <c r="M54" s="265">
        <v>0.0</v>
      </c>
      <c r="N54" s="265">
        <v>0.0</v>
      </c>
      <c r="O54" s="265">
        <v>0.0</v>
      </c>
      <c r="P54" s="267"/>
      <c r="Q54" s="268" t="s">
        <v>308</v>
      </c>
      <c r="R54" s="269" t="s">
        <v>312</v>
      </c>
      <c r="S54" s="269" t="s">
        <v>310</v>
      </c>
      <c r="T54" s="274"/>
      <c r="U54" s="254" t="s">
        <v>311</v>
      </c>
      <c r="V54" s="255" t="s">
        <v>311</v>
      </c>
      <c r="W54" s="256" t="s">
        <v>311</v>
      </c>
      <c r="X54" s="257"/>
      <c r="Y54" s="254" t="s">
        <v>311</v>
      </c>
      <c r="Z54" s="255" t="s">
        <v>311</v>
      </c>
      <c r="AA54" s="256" t="s">
        <v>311</v>
      </c>
      <c r="AB54" s="257"/>
      <c r="AC54" s="254" t="s">
        <v>311</v>
      </c>
      <c r="AD54" s="255" t="s">
        <v>311</v>
      </c>
      <c r="AE54" s="256" t="s">
        <v>311</v>
      </c>
      <c r="AF54" s="258"/>
      <c r="AG54" s="254" t="s">
        <v>311</v>
      </c>
      <c r="AH54" s="255" t="s">
        <v>311</v>
      </c>
      <c r="AI54" s="256" t="s">
        <v>311</v>
      </c>
      <c r="AJ54" s="259"/>
      <c r="AK54" s="270">
        <v>2000.0</v>
      </c>
      <c r="AL54" s="271">
        <v>50000.0</v>
      </c>
      <c r="AM54" s="272">
        <v>1.0E7</v>
      </c>
      <c r="AN54" s="275"/>
      <c r="AO54" s="254" t="s">
        <v>311</v>
      </c>
      <c r="AP54" s="255" t="s">
        <v>311</v>
      </c>
      <c r="AQ54" s="256" t="s">
        <v>311</v>
      </c>
      <c r="AR54" s="264"/>
    </row>
    <row r="55" ht="15.75" customHeight="1">
      <c r="A55" s="143" t="s">
        <v>252</v>
      </c>
      <c r="B55" s="273" t="s">
        <v>121</v>
      </c>
      <c r="C55" s="273" t="s">
        <v>149</v>
      </c>
      <c r="D55" s="273" t="s">
        <v>133</v>
      </c>
      <c r="E55" s="273" t="s">
        <v>127</v>
      </c>
      <c r="F55" s="273" t="s">
        <v>135</v>
      </c>
      <c r="G55" s="273" t="s">
        <v>253</v>
      </c>
      <c r="H55" s="247"/>
      <c r="I55" s="265">
        <v>0.0</v>
      </c>
      <c r="J55" s="265">
        <v>0.0</v>
      </c>
      <c r="K55" s="265">
        <v>0.0</v>
      </c>
      <c r="L55" s="266"/>
      <c r="M55" s="265">
        <v>0.0</v>
      </c>
      <c r="N55" s="265">
        <v>0.0</v>
      </c>
      <c r="O55" s="265">
        <v>0.0</v>
      </c>
      <c r="P55" s="267"/>
      <c r="Q55" s="268" t="s">
        <v>308</v>
      </c>
      <c r="R55" s="269" t="s">
        <v>312</v>
      </c>
      <c r="S55" s="269" t="s">
        <v>310</v>
      </c>
      <c r="T55" s="274"/>
      <c r="U55" s="254" t="s">
        <v>311</v>
      </c>
      <c r="V55" s="255" t="s">
        <v>311</v>
      </c>
      <c r="W55" s="256" t="s">
        <v>311</v>
      </c>
      <c r="X55" s="257"/>
      <c r="Y55" s="254" t="s">
        <v>311</v>
      </c>
      <c r="Z55" s="255" t="s">
        <v>311</v>
      </c>
      <c r="AA55" s="256" t="s">
        <v>311</v>
      </c>
      <c r="AB55" s="257"/>
      <c r="AC55" s="254" t="s">
        <v>311</v>
      </c>
      <c r="AD55" s="255" t="s">
        <v>311</v>
      </c>
      <c r="AE55" s="256" t="s">
        <v>311</v>
      </c>
      <c r="AF55" s="258"/>
      <c r="AG55" s="254" t="s">
        <v>311</v>
      </c>
      <c r="AH55" s="255" t="s">
        <v>311</v>
      </c>
      <c r="AI55" s="256" t="s">
        <v>311</v>
      </c>
      <c r="AJ55" s="259"/>
      <c r="AK55" s="270">
        <v>2000.0</v>
      </c>
      <c r="AL55" s="271">
        <v>50000.0</v>
      </c>
      <c r="AM55" s="272">
        <v>1.0E7</v>
      </c>
      <c r="AN55" s="275"/>
      <c r="AO55" s="254" t="s">
        <v>311</v>
      </c>
      <c r="AP55" s="255" t="s">
        <v>311</v>
      </c>
      <c r="AQ55" s="256" t="s">
        <v>311</v>
      </c>
      <c r="AR55" s="264"/>
    </row>
    <row r="56" ht="15.75" customHeight="1">
      <c r="A56" s="143" t="s">
        <v>254</v>
      </c>
      <c r="B56" s="273" t="s">
        <v>121</v>
      </c>
      <c r="C56" s="273" t="s">
        <v>151</v>
      </c>
      <c r="D56" s="273" t="s">
        <v>133</v>
      </c>
      <c r="E56" s="273" t="s">
        <v>127</v>
      </c>
      <c r="F56" s="273" t="s">
        <v>135</v>
      </c>
      <c r="G56" s="273" t="s">
        <v>255</v>
      </c>
      <c r="H56" s="247"/>
      <c r="I56" s="265">
        <v>0.0</v>
      </c>
      <c r="J56" s="265">
        <v>0.0</v>
      </c>
      <c r="K56" s="265">
        <v>0.0</v>
      </c>
      <c r="L56" s="266"/>
      <c r="M56" s="265">
        <v>0.0</v>
      </c>
      <c r="N56" s="265">
        <v>0.0</v>
      </c>
      <c r="O56" s="265">
        <v>0.0</v>
      </c>
      <c r="P56" s="267"/>
      <c r="Q56" s="268" t="s">
        <v>308</v>
      </c>
      <c r="R56" s="269" t="s">
        <v>312</v>
      </c>
      <c r="S56" s="269" t="s">
        <v>310</v>
      </c>
      <c r="T56" s="274"/>
      <c r="U56" s="254" t="s">
        <v>311</v>
      </c>
      <c r="V56" s="255" t="s">
        <v>311</v>
      </c>
      <c r="W56" s="256" t="s">
        <v>311</v>
      </c>
      <c r="X56" s="257"/>
      <c r="Y56" s="254" t="s">
        <v>311</v>
      </c>
      <c r="Z56" s="255" t="s">
        <v>311</v>
      </c>
      <c r="AA56" s="256" t="s">
        <v>311</v>
      </c>
      <c r="AB56" s="257"/>
      <c r="AC56" s="254" t="s">
        <v>311</v>
      </c>
      <c r="AD56" s="255" t="s">
        <v>311</v>
      </c>
      <c r="AE56" s="256" t="s">
        <v>311</v>
      </c>
      <c r="AF56" s="258"/>
      <c r="AG56" s="254" t="s">
        <v>311</v>
      </c>
      <c r="AH56" s="255" t="s">
        <v>311</v>
      </c>
      <c r="AI56" s="256" t="s">
        <v>311</v>
      </c>
      <c r="AJ56" s="259"/>
      <c r="AK56" s="270">
        <v>2000.0</v>
      </c>
      <c r="AL56" s="271">
        <v>50000.0</v>
      </c>
      <c r="AM56" s="272">
        <v>1.0E7</v>
      </c>
      <c r="AN56" s="275"/>
      <c r="AO56" s="254" t="s">
        <v>311</v>
      </c>
      <c r="AP56" s="255" t="s">
        <v>311</v>
      </c>
      <c r="AQ56" s="256" t="s">
        <v>311</v>
      </c>
      <c r="AR56" s="264"/>
    </row>
    <row r="57" ht="15.75" customHeight="1">
      <c r="A57" s="143" t="s">
        <v>256</v>
      </c>
      <c r="B57" s="273" t="s">
        <v>121</v>
      </c>
      <c r="C57" s="273" t="s">
        <v>153</v>
      </c>
      <c r="D57" s="273" t="s">
        <v>133</v>
      </c>
      <c r="E57" s="273" t="s">
        <v>127</v>
      </c>
      <c r="F57" s="273" t="s">
        <v>135</v>
      </c>
      <c r="G57" s="273" t="s">
        <v>257</v>
      </c>
      <c r="H57" s="247"/>
      <c r="I57" s="265">
        <v>0.0</v>
      </c>
      <c r="J57" s="265">
        <v>0.0</v>
      </c>
      <c r="K57" s="265">
        <v>0.0</v>
      </c>
      <c r="L57" s="266"/>
      <c r="M57" s="265">
        <v>0.0</v>
      </c>
      <c r="N57" s="265">
        <v>0.0</v>
      </c>
      <c r="O57" s="265">
        <v>0.0</v>
      </c>
      <c r="P57" s="267"/>
      <c r="Q57" s="268" t="s">
        <v>308</v>
      </c>
      <c r="R57" s="269" t="s">
        <v>312</v>
      </c>
      <c r="S57" s="269" t="s">
        <v>310</v>
      </c>
      <c r="T57" s="274"/>
      <c r="U57" s="254" t="s">
        <v>311</v>
      </c>
      <c r="V57" s="255" t="s">
        <v>311</v>
      </c>
      <c r="W57" s="256" t="s">
        <v>311</v>
      </c>
      <c r="X57" s="257"/>
      <c r="Y57" s="254" t="s">
        <v>311</v>
      </c>
      <c r="Z57" s="255" t="s">
        <v>311</v>
      </c>
      <c r="AA57" s="256" t="s">
        <v>311</v>
      </c>
      <c r="AB57" s="257"/>
      <c r="AC57" s="254" t="s">
        <v>311</v>
      </c>
      <c r="AD57" s="255" t="s">
        <v>311</v>
      </c>
      <c r="AE57" s="256" t="s">
        <v>311</v>
      </c>
      <c r="AF57" s="258"/>
      <c r="AG57" s="254" t="s">
        <v>311</v>
      </c>
      <c r="AH57" s="255" t="s">
        <v>311</v>
      </c>
      <c r="AI57" s="256" t="s">
        <v>311</v>
      </c>
      <c r="AJ57" s="259"/>
      <c r="AK57" s="270">
        <v>2000.0</v>
      </c>
      <c r="AL57" s="271">
        <v>50000.0</v>
      </c>
      <c r="AM57" s="272">
        <v>1.0E7</v>
      </c>
      <c r="AN57" s="275"/>
      <c r="AO57" s="254" t="s">
        <v>311</v>
      </c>
      <c r="AP57" s="255" t="s">
        <v>311</v>
      </c>
      <c r="AQ57" s="256" t="s">
        <v>311</v>
      </c>
      <c r="AR57" s="264"/>
    </row>
    <row r="58" ht="15.75" customHeight="1">
      <c r="A58" s="143" t="s">
        <v>258</v>
      </c>
      <c r="B58" s="273" t="s">
        <v>121</v>
      </c>
      <c r="C58" s="273" t="s">
        <v>123</v>
      </c>
      <c r="D58" s="273" t="s">
        <v>138</v>
      </c>
      <c r="E58" s="273" t="s">
        <v>127</v>
      </c>
      <c r="F58" s="273" t="s">
        <v>135</v>
      </c>
      <c r="G58" s="273" t="s">
        <v>259</v>
      </c>
      <c r="H58" s="247"/>
      <c r="I58" s="265">
        <v>0.0</v>
      </c>
      <c r="J58" s="265">
        <v>0.0</v>
      </c>
      <c r="K58" s="265">
        <v>0.0</v>
      </c>
      <c r="L58" s="266"/>
      <c r="M58" s="265">
        <v>0.0</v>
      </c>
      <c r="N58" s="265">
        <v>0.0</v>
      </c>
      <c r="O58" s="265">
        <v>0.0</v>
      </c>
      <c r="P58" s="267"/>
      <c r="Q58" s="268" t="s">
        <v>308</v>
      </c>
      <c r="R58" s="269" t="s">
        <v>309</v>
      </c>
      <c r="S58" s="269" t="s">
        <v>310</v>
      </c>
      <c r="T58" s="274"/>
      <c r="U58" s="254" t="s">
        <v>311</v>
      </c>
      <c r="V58" s="255" t="s">
        <v>311</v>
      </c>
      <c r="W58" s="256" t="s">
        <v>311</v>
      </c>
      <c r="X58" s="257"/>
      <c r="Y58" s="254" t="s">
        <v>311</v>
      </c>
      <c r="Z58" s="255" t="s">
        <v>311</v>
      </c>
      <c r="AA58" s="256" t="s">
        <v>311</v>
      </c>
      <c r="AB58" s="257"/>
      <c r="AC58" s="254" t="s">
        <v>311</v>
      </c>
      <c r="AD58" s="255" t="s">
        <v>311</v>
      </c>
      <c r="AE58" s="256" t="s">
        <v>311</v>
      </c>
      <c r="AF58" s="258"/>
      <c r="AG58" s="254" t="s">
        <v>311</v>
      </c>
      <c r="AH58" s="255" t="s">
        <v>311</v>
      </c>
      <c r="AI58" s="256" t="s">
        <v>311</v>
      </c>
      <c r="AJ58" s="259"/>
      <c r="AK58" s="270">
        <v>5000.0</v>
      </c>
      <c r="AL58" s="271">
        <v>50000.0</v>
      </c>
      <c r="AM58" s="272">
        <v>1.0E7</v>
      </c>
      <c r="AN58" s="275"/>
      <c r="AO58" s="254" t="s">
        <v>311</v>
      </c>
      <c r="AP58" s="255" t="s">
        <v>311</v>
      </c>
      <c r="AQ58" s="256" t="s">
        <v>311</v>
      </c>
      <c r="AR58" s="264"/>
    </row>
    <row r="59" ht="15.75" customHeight="1">
      <c r="A59" s="143" t="s">
        <v>260</v>
      </c>
      <c r="B59" s="273" t="s">
        <v>121</v>
      </c>
      <c r="C59" s="273" t="s">
        <v>131</v>
      </c>
      <c r="D59" s="273" t="s">
        <v>138</v>
      </c>
      <c r="E59" s="273" t="s">
        <v>127</v>
      </c>
      <c r="F59" s="273" t="s">
        <v>135</v>
      </c>
      <c r="G59" s="273" t="s">
        <v>261</v>
      </c>
      <c r="H59" s="247"/>
      <c r="I59" s="265">
        <v>0.0</v>
      </c>
      <c r="J59" s="265">
        <v>0.0</v>
      </c>
      <c r="K59" s="265">
        <v>0.0</v>
      </c>
      <c r="L59" s="266"/>
      <c r="M59" s="265">
        <v>0.0</v>
      </c>
      <c r="N59" s="265">
        <v>0.0</v>
      </c>
      <c r="O59" s="265">
        <v>0.0</v>
      </c>
      <c r="P59" s="267"/>
      <c r="Q59" s="268" t="s">
        <v>308</v>
      </c>
      <c r="R59" s="269" t="s">
        <v>309</v>
      </c>
      <c r="S59" s="269" t="s">
        <v>310</v>
      </c>
      <c r="T59" s="274"/>
      <c r="U59" s="254" t="s">
        <v>311</v>
      </c>
      <c r="V59" s="255" t="s">
        <v>311</v>
      </c>
      <c r="W59" s="256" t="s">
        <v>311</v>
      </c>
      <c r="X59" s="257"/>
      <c r="Y59" s="254" t="s">
        <v>311</v>
      </c>
      <c r="Z59" s="255" t="s">
        <v>311</v>
      </c>
      <c r="AA59" s="256" t="s">
        <v>311</v>
      </c>
      <c r="AB59" s="257"/>
      <c r="AC59" s="254" t="s">
        <v>311</v>
      </c>
      <c r="AD59" s="255" t="s">
        <v>311</v>
      </c>
      <c r="AE59" s="256" t="s">
        <v>311</v>
      </c>
      <c r="AF59" s="258"/>
      <c r="AG59" s="254" t="s">
        <v>311</v>
      </c>
      <c r="AH59" s="255" t="s">
        <v>311</v>
      </c>
      <c r="AI59" s="256" t="s">
        <v>311</v>
      </c>
      <c r="AJ59" s="259"/>
      <c r="AK59" s="270">
        <v>5000.0</v>
      </c>
      <c r="AL59" s="271">
        <v>50000.0</v>
      </c>
      <c r="AM59" s="272">
        <v>1.0E7</v>
      </c>
      <c r="AN59" s="275"/>
      <c r="AO59" s="254" t="s">
        <v>311</v>
      </c>
      <c r="AP59" s="255" t="s">
        <v>311</v>
      </c>
      <c r="AQ59" s="256" t="s">
        <v>311</v>
      </c>
      <c r="AR59" s="264"/>
    </row>
    <row r="60" ht="15.75" customHeight="1">
      <c r="A60" s="143" t="s">
        <v>262</v>
      </c>
      <c r="B60" s="273" t="s">
        <v>121</v>
      </c>
      <c r="C60" s="273" t="s">
        <v>136</v>
      </c>
      <c r="D60" s="273" t="s">
        <v>138</v>
      </c>
      <c r="E60" s="273" t="s">
        <v>127</v>
      </c>
      <c r="F60" s="273" t="s">
        <v>135</v>
      </c>
      <c r="G60" s="273" t="s">
        <v>263</v>
      </c>
      <c r="H60" s="247"/>
      <c r="I60" s="265">
        <v>0.0</v>
      </c>
      <c r="J60" s="265">
        <v>0.0</v>
      </c>
      <c r="K60" s="265">
        <v>0.0</v>
      </c>
      <c r="L60" s="266"/>
      <c r="M60" s="265">
        <v>0.0</v>
      </c>
      <c r="N60" s="265">
        <v>0.0</v>
      </c>
      <c r="O60" s="265">
        <v>0.0</v>
      </c>
      <c r="P60" s="267"/>
      <c r="Q60" s="268" t="s">
        <v>308</v>
      </c>
      <c r="R60" s="269" t="s">
        <v>309</v>
      </c>
      <c r="S60" s="269" t="s">
        <v>310</v>
      </c>
      <c r="T60" s="274"/>
      <c r="U60" s="254" t="s">
        <v>311</v>
      </c>
      <c r="V60" s="255" t="s">
        <v>311</v>
      </c>
      <c r="W60" s="256" t="s">
        <v>311</v>
      </c>
      <c r="X60" s="257"/>
      <c r="Y60" s="254" t="s">
        <v>311</v>
      </c>
      <c r="Z60" s="255" t="s">
        <v>311</v>
      </c>
      <c r="AA60" s="256" t="s">
        <v>311</v>
      </c>
      <c r="AB60" s="257"/>
      <c r="AC60" s="254" t="s">
        <v>311</v>
      </c>
      <c r="AD60" s="255" t="s">
        <v>311</v>
      </c>
      <c r="AE60" s="256" t="s">
        <v>311</v>
      </c>
      <c r="AF60" s="258"/>
      <c r="AG60" s="254" t="s">
        <v>311</v>
      </c>
      <c r="AH60" s="255" t="s">
        <v>311</v>
      </c>
      <c r="AI60" s="256" t="s">
        <v>311</v>
      </c>
      <c r="AJ60" s="259"/>
      <c r="AK60" s="270">
        <v>5000.0</v>
      </c>
      <c r="AL60" s="271">
        <v>50000.0</v>
      </c>
      <c r="AM60" s="272">
        <v>1.0E7</v>
      </c>
      <c r="AN60" s="275"/>
      <c r="AO60" s="254" t="s">
        <v>311</v>
      </c>
      <c r="AP60" s="255" t="s">
        <v>311</v>
      </c>
      <c r="AQ60" s="256" t="s">
        <v>311</v>
      </c>
      <c r="AR60" s="264"/>
    </row>
    <row r="61" ht="15.75" customHeight="1">
      <c r="A61" s="143" t="s">
        <v>264</v>
      </c>
      <c r="B61" s="273" t="s">
        <v>121</v>
      </c>
      <c r="C61" s="273" t="s">
        <v>140</v>
      </c>
      <c r="D61" s="273" t="s">
        <v>138</v>
      </c>
      <c r="E61" s="273" t="s">
        <v>127</v>
      </c>
      <c r="F61" s="273" t="s">
        <v>135</v>
      </c>
      <c r="G61" s="273" t="s">
        <v>265</v>
      </c>
      <c r="H61" s="247"/>
      <c r="I61" s="265">
        <v>0.0</v>
      </c>
      <c r="J61" s="265">
        <v>0.0</v>
      </c>
      <c r="K61" s="265">
        <v>0.0</v>
      </c>
      <c r="L61" s="266"/>
      <c r="M61" s="265">
        <v>0.0</v>
      </c>
      <c r="N61" s="265">
        <v>0.0</v>
      </c>
      <c r="O61" s="265">
        <v>0.0</v>
      </c>
      <c r="P61" s="267"/>
      <c r="Q61" s="268" t="s">
        <v>308</v>
      </c>
      <c r="R61" s="269" t="s">
        <v>309</v>
      </c>
      <c r="S61" s="269" t="s">
        <v>310</v>
      </c>
      <c r="T61" s="274"/>
      <c r="U61" s="254" t="s">
        <v>311</v>
      </c>
      <c r="V61" s="255" t="s">
        <v>311</v>
      </c>
      <c r="W61" s="256" t="s">
        <v>311</v>
      </c>
      <c r="X61" s="257"/>
      <c r="Y61" s="254" t="s">
        <v>311</v>
      </c>
      <c r="Z61" s="255" t="s">
        <v>311</v>
      </c>
      <c r="AA61" s="256" t="s">
        <v>311</v>
      </c>
      <c r="AB61" s="257"/>
      <c r="AC61" s="254" t="s">
        <v>311</v>
      </c>
      <c r="AD61" s="255" t="s">
        <v>311</v>
      </c>
      <c r="AE61" s="256" t="s">
        <v>311</v>
      </c>
      <c r="AF61" s="258"/>
      <c r="AG61" s="254" t="s">
        <v>311</v>
      </c>
      <c r="AH61" s="255" t="s">
        <v>311</v>
      </c>
      <c r="AI61" s="256" t="s">
        <v>311</v>
      </c>
      <c r="AJ61" s="259"/>
      <c r="AK61" s="270">
        <v>5000.0</v>
      </c>
      <c r="AL61" s="271">
        <v>50000.0</v>
      </c>
      <c r="AM61" s="272">
        <v>1.0E7</v>
      </c>
      <c r="AN61" s="275"/>
      <c r="AO61" s="254" t="s">
        <v>311</v>
      </c>
      <c r="AP61" s="255" t="s">
        <v>311</v>
      </c>
      <c r="AQ61" s="256" t="s">
        <v>311</v>
      </c>
      <c r="AR61" s="264"/>
    </row>
    <row r="62" ht="15.75" customHeight="1">
      <c r="A62" s="143" t="s">
        <v>266</v>
      </c>
      <c r="B62" s="273" t="s">
        <v>121</v>
      </c>
      <c r="C62" s="273" t="s">
        <v>143</v>
      </c>
      <c r="D62" s="273" t="s">
        <v>138</v>
      </c>
      <c r="E62" s="273" t="s">
        <v>127</v>
      </c>
      <c r="F62" s="273" t="s">
        <v>135</v>
      </c>
      <c r="G62" s="273" t="s">
        <v>267</v>
      </c>
      <c r="H62" s="247"/>
      <c r="I62" s="265">
        <v>0.0</v>
      </c>
      <c r="J62" s="265">
        <v>0.0</v>
      </c>
      <c r="K62" s="265">
        <v>0.0</v>
      </c>
      <c r="L62" s="266"/>
      <c r="M62" s="265">
        <v>0.0</v>
      </c>
      <c r="N62" s="265">
        <v>0.0</v>
      </c>
      <c r="O62" s="265">
        <v>0.0</v>
      </c>
      <c r="P62" s="267"/>
      <c r="Q62" s="268" t="s">
        <v>308</v>
      </c>
      <c r="R62" s="269" t="s">
        <v>309</v>
      </c>
      <c r="S62" s="269" t="s">
        <v>310</v>
      </c>
      <c r="T62" s="274"/>
      <c r="U62" s="254" t="s">
        <v>311</v>
      </c>
      <c r="V62" s="255" t="s">
        <v>311</v>
      </c>
      <c r="W62" s="256" t="s">
        <v>311</v>
      </c>
      <c r="X62" s="257"/>
      <c r="Y62" s="254" t="s">
        <v>311</v>
      </c>
      <c r="Z62" s="255" t="s">
        <v>311</v>
      </c>
      <c r="AA62" s="256" t="s">
        <v>311</v>
      </c>
      <c r="AB62" s="257"/>
      <c r="AC62" s="254" t="s">
        <v>311</v>
      </c>
      <c r="AD62" s="255" t="s">
        <v>311</v>
      </c>
      <c r="AE62" s="256" t="s">
        <v>311</v>
      </c>
      <c r="AF62" s="258"/>
      <c r="AG62" s="254" t="s">
        <v>311</v>
      </c>
      <c r="AH62" s="255" t="s">
        <v>311</v>
      </c>
      <c r="AI62" s="256" t="s">
        <v>311</v>
      </c>
      <c r="AJ62" s="259"/>
      <c r="AK62" s="270">
        <v>5000.0</v>
      </c>
      <c r="AL62" s="271">
        <v>50000.0</v>
      </c>
      <c r="AM62" s="272">
        <v>1.0E7</v>
      </c>
      <c r="AN62" s="275"/>
      <c r="AO62" s="254" t="s">
        <v>311</v>
      </c>
      <c r="AP62" s="255" t="s">
        <v>311</v>
      </c>
      <c r="AQ62" s="256" t="s">
        <v>311</v>
      </c>
      <c r="AR62" s="264"/>
    </row>
    <row r="63" ht="15.75" customHeight="1">
      <c r="A63" s="143" t="s">
        <v>268</v>
      </c>
      <c r="B63" s="273" t="s">
        <v>121</v>
      </c>
      <c r="C63" s="273" t="s">
        <v>145</v>
      </c>
      <c r="D63" s="273" t="s">
        <v>138</v>
      </c>
      <c r="E63" s="273" t="s">
        <v>127</v>
      </c>
      <c r="F63" s="273" t="s">
        <v>135</v>
      </c>
      <c r="G63" s="273" t="s">
        <v>269</v>
      </c>
      <c r="H63" s="247"/>
      <c r="I63" s="265">
        <v>0.0</v>
      </c>
      <c r="J63" s="265">
        <v>0.0</v>
      </c>
      <c r="K63" s="265">
        <v>0.0</v>
      </c>
      <c r="L63" s="266"/>
      <c r="M63" s="265">
        <v>0.0</v>
      </c>
      <c r="N63" s="265">
        <v>0.0</v>
      </c>
      <c r="O63" s="265">
        <v>0.0</v>
      </c>
      <c r="P63" s="267"/>
      <c r="Q63" s="268" t="s">
        <v>308</v>
      </c>
      <c r="R63" s="269" t="s">
        <v>309</v>
      </c>
      <c r="S63" s="269" t="s">
        <v>310</v>
      </c>
      <c r="T63" s="274"/>
      <c r="U63" s="254" t="s">
        <v>311</v>
      </c>
      <c r="V63" s="255" t="s">
        <v>311</v>
      </c>
      <c r="W63" s="256" t="s">
        <v>311</v>
      </c>
      <c r="X63" s="257"/>
      <c r="Y63" s="254" t="s">
        <v>311</v>
      </c>
      <c r="Z63" s="255" t="s">
        <v>311</v>
      </c>
      <c r="AA63" s="256" t="s">
        <v>311</v>
      </c>
      <c r="AB63" s="257"/>
      <c r="AC63" s="254" t="s">
        <v>311</v>
      </c>
      <c r="AD63" s="255" t="s">
        <v>311</v>
      </c>
      <c r="AE63" s="256" t="s">
        <v>311</v>
      </c>
      <c r="AF63" s="258"/>
      <c r="AG63" s="254" t="s">
        <v>311</v>
      </c>
      <c r="AH63" s="255" t="s">
        <v>311</v>
      </c>
      <c r="AI63" s="256" t="s">
        <v>311</v>
      </c>
      <c r="AJ63" s="259"/>
      <c r="AK63" s="270">
        <v>5000.0</v>
      </c>
      <c r="AL63" s="271">
        <v>50000.0</v>
      </c>
      <c r="AM63" s="272">
        <v>1.0E7</v>
      </c>
      <c r="AN63" s="275"/>
      <c r="AO63" s="254" t="s">
        <v>311</v>
      </c>
      <c r="AP63" s="255" t="s">
        <v>311</v>
      </c>
      <c r="AQ63" s="256" t="s">
        <v>311</v>
      </c>
      <c r="AR63" s="264"/>
    </row>
    <row r="64" ht="15.75" customHeight="1">
      <c r="A64" s="143" t="s">
        <v>270</v>
      </c>
      <c r="B64" s="273" t="s">
        <v>121</v>
      </c>
      <c r="C64" s="273" t="s">
        <v>147</v>
      </c>
      <c r="D64" s="273" t="s">
        <v>138</v>
      </c>
      <c r="E64" s="273" t="s">
        <v>127</v>
      </c>
      <c r="F64" s="273" t="s">
        <v>135</v>
      </c>
      <c r="G64" s="273" t="s">
        <v>271</v>
      </c>
      <c r="H64" s="247"/>
      <c r="I64" s="265">
        <v>0.0</v>
      </c>
      <c r="J64" s="265">
        <v>0.0</v>
      </c>
      <c r="K64" s="265">
        <v>0.0</v>
      </c>
      <c r="L64" s="266"/>
      <c r="M64" s="265">
        <v>0.0</v>
      </c>
      <c r="N64" s="265">
        <v>0.0</v>
      </c>
      <c r="O64" s="265">
        <v>0.0</v>
      </c>
      <c r="P64" s="267"/>
      <c r="Q64" s="268" t="s">
        <v>308</v>
      </c>
      <c r="R64" s="269" t="s">
        <v>309</v>
      </c>
      <c r="S64" s="269" t="s">
        <v>310</v>
      </c>
      <c r="T64" s="274"/>
      <c r="U64" s="254" t="s">
        <v>311</v>
      </c>
      <c r="V64" s="255" t="s">
        <v>311</v>
      </c>
      <c r="W64" s="256" t="s">
        <v>311</v>
      </c>
      <c r="X64" s="257"/>
      <c r="Y64" s="254" t="s">
        <v>311</v>
      </c>
      <c r="Z64" s="255" t="s">
        <v>311</v>
      </c>
      <c r="AA64" s="256" t="s">
        <v>311</v>
      </c>
      <c r="AB64" s="257"/>
      <c r="AC64" s="254" t="s">
        <v>311</v>
      </c>
      <c r="AD64" s="255" t="s">
        <v>311</v>
      </c>
      <c r="AE64" s="256" t="s">
        <v>311</v>
      </c>
      <c r="AF64" s="258"/>
      <c r="AG64" s="254" t="s">
        <v>311</v>
      </c>
      <c r="AH64" s="255" t="s">
        <v>311</v>
      </c>
      <c r="AI64" s="256" t="s">
        <v>311</v>
      </c>
      <c r="AJ64" s="259"/>
      <c r="AK64" s="270">
        <v>5000.0</v>
      </c>
      <c r="AL64" s="271">
        <v>50000.0</v>
      </c>
      <c r="AM64" s="272">
        <v>1.0E7</v>
      </c>
      <c r="AN64" s="275"/>
      <c r="AO64" s="254" t="s">
        <v>311</v>
      </c>
      <c r="AP64" s="255" t="s">
        <v>311</v>
      </c>
      <c r="AQ64" s="256" t="s">
        <v>311</v>
      </c>
      <c r="AR64" s="264"/>
    </row>
    <row r="65" ht="15.75" customHeight="1">
      <c r="A65" s="143" t="s">
        <v>272</v>
      </c>
      <c r="B65" s="273" t="s">
        <v>121</v>
      </c>
      <c r="C65" s="273" t="s">
        <v>149</v>
      </c>
      <c r="D65" s="273" t="s">
        <v>138</v>
      </c>
      <c r="E65" s="273" t="s">
        <v>127</v>
      </c>
      <c r="F65" s="273" t="s">
        <v>135</v>
      </c>
      <c r="G65" s="273" t="s">
        <v>273</v>
      </c>
      <c r="H65" s="247"/>
      <c r="I65" s="265">
        <v>0.0</v>
      </c>
      <c r="J65" s="265">
        <v>0.0</v>
      </c>
      <c r="K65" s="265">
        <v>0.0</v>
      </c>
      <c r="L65" s="266"/>
      <c r="M65" s="265">
        <v>0.0</v>
      </c>
      <c r="N65" s="265">
        <v>0.0</v>
      </c>
      <c r="O65" s="265">
        <v>0.0</v>
      </c>
      <c r="P65" s="267"/>
      <c r="Q65" s="268" t="s">
        <v>308</v>
      </c>
      <c r="R65" s="269" t="s">
        <v>309</v>
      </c>
      <c r="S65" s="269" t="s">
        <v>310</v>
      </c>
      <c r="T65" s="274"/>
      <c r="U65" s="254" t="s">
        <v>311</v>
      </c>
      <c r="V65" s="255" t="s">
        <v>311</v>
      </c>
      <c r="W65" s="256" t="s">
        <v>311</v>
      </c>
      <c r="X65" s="257"/>
      <c r="Y65" s="254" t="s">
        <v>311</v>
      </c>
      <c r="Z65" s="255" t="s">
        <v>311</v>
      </c>
      <c r="AA65" s="256" t="s">
        <v>311</v>
      </c>
      <c r="AB65" s="257"/>
      <c r="AC65" s="254" t="s">
        <v>311</v>
      </c>
      <c r="AD65" s="255" t="s">
        <v>311</v>
      </c>
      <c r="AE65" s="256" t="s">
        <v>311</v>
      </c>
      <c r="AF65" s="258"/>
      <c r="AG65" s="254" t="s">
        <v>311</v>
      </c>
      <c r="AH65" s="255" t="s">
        <v>311</v>
      </c>
      <c r="AI65" s="256" t="s">
        <v>311</v>
      </c>
      <c r="AJ65" s="259"/>
      <c r="AK65" s="270">
        <v>5000.0</v>
      </c>
      <c r="AL65" s="271">
        <v>50000.0</v>
      </c>
      <c r="AM65" s="272">
        <v>1.0E7</v>
      </c>
      <c r="AN65" s="275"/>
      <c r="AO65" s="254" t="s">
        <v>311</v>
      </c>
      <c r="AP65" s="255" t="s">
        <v>311</v>
      </c>
      <c r="AQ65" s="256" t="s">
        <v>311</v>
      </c>
      <c r="AR65" s="264"/>
    </row>
    <row r="66" ht="15.75" customHeight="1">
      <c r="A66" s="143" t="s">
        <v>274</v>
      </c>
      <c r="B66" s="273" t="s">
        <v>121</v>
      </c>
      <c r="C66" s="273" t="s">
        <v>151</v>
      </c>
      <c r="D66" s="273" t="s">
        <v>138</v>
      </c>
      <c r="E66" s="273" t="s">
        <v>127</v>
      </c>
      <c r="F66" s="273" t="s">
        <v>135</v>
      </c>
      <c r="G66" s="273" t="s">
        <v>275</v>
      </c>
      <c r="H66" s="247"/>
      <c r="I66" s="265">
        <v>0.0</v>
      </c>
      <c r="J66" s="265">
        <v>0.0</v>
      </c>
      <c r="K66" s="265">
        <v>0.0</v>
      </c>
      <c r="L66" s="266"/>
      <c r="M66" s="265">
        <v>0.0</v>
      </c>
      <c r="N66" s="265">
        <v>0.0</v>
      </c>
      <c r="O66" s="265">
        <v>0.0</v>
      </c>
      <c r="P66" s="267"/>
      <c r="Q66" s="268" t="s">
        <v>308</v>
      </c>
      <c r="R66" s="269" t="s">
        <v>309</v>
      </c>
      <c r="S66" s="269" t="s">
        <v>310</v>
      </c>
      <c r="T66" s="274"/>
      <c r="U66" s="254" t="s">
        <v>311</v>
      </c>
      <c r="V66" s="255" t="s">
        <v>311</v>
      </c>
      <c r="W66" s="256" t="s">
        <v>311</v>
      </c>
      <c r="X66" s="257"/>
      <c r="Y66" s="254" t="s">
        <v>311</v>
      </c>
      <c r="Z66" s="255" t="s">
        <v>311</v>
      </c>
      <c r="AA66" s="256" t="s">
        <v>311</v>
      </c>
      <c r="AB66" s="257"/>
      <c r="AC66" s="254" t="s">
        <v>311</v>
      </c>
      <c r="AD66" s="255" t="s">
        <v>311</v>
      </c>
      <c r="AE66" s="256" t="s">
        <v>311</v>
      </c>
      <c r="AF66" s="258"/>
      <c r="AG66" s="254" t="s">
        <v>311</v>
      </c>
      <c r="AH66" s="255" t="s">
        <v>311</v>
      </c>
      <c r="AI66" s="256" t="s">
        <v>311</v>
      </c>
      <c r="AJ66" s="259"/>
      <c r="AK66" s="270">
        <v>5000.0</v>
      </c>
      <c r="AL66" s="271">
        <v>50000.0</v>
      </c>
      <c r="AM66" s="272">
        <v>1.0E7</v>
      </c>
      <c r="AN66" s="275"/>
      <c r="AO66" s="254" t="s">
        <v>311</v>
      </c>
      <c r="AP66" s="255" t="s">
        <v>311</v>
      </c>
      <c r="AQ66" s="256" t="s">
        <v>311</v>
      </c>
      <c r="AR66" s="264"/>
    </row>
    <row r="67" ht="15.75" customHeight="1">
      <c r="A67" s="143" t="s">
        <v>276</v>
      </c>
      <c r="B67" s="273" t="s">
        <v>121</v>
      </c>
      <c r="C67" s="273" t="s">
        <v>153</v>
      </c>
      <c r="D67" s="273" t="s">
        <v>138</v>
      </c>
      <c r="E67" s="273" t="s">
        <v>127</v>
      </c>
      <c r="F67" s="273" t="s">
        <v>135</v>
      </c>
      <c r="G67" s="273" t="s">
        <v>277</v>
      </c>
      <c r="H67" s="247"/>
      <c r="I67" s="304">
        <v>0.0</v>
      </c>
      <c r="J67" s="304">
        <v>0.0</v>
      </c>
      <c r="K67" s="304">
        <v>0.0</v>
      </c>
      <c r="L67" s="305"/>
      <c r="M67" s="304">
        <v>0.0</v>
      </c>
      <c r="N67" s="304">
        <v>0.0</v>
      </c>
      <c r="O67" s="304">
        <v>0.0</v>
      </c>
      <c r="P67" s="306"/>
      <c r="Q67" s="268" t="s">
        <v>308</v>
      </c>
      <c r="R67" s="269" t="s">
        <v>309</v>
      </c>
      <c r="S67" s="269" t="s">
        <v>310</v>
      </c>
      <c r="T67" s="274"/>
      <c r="U67" s="254" t="s">
        <v>311</v>
      </c>
      <c r="V67" s="255" t="s">
        <v>311</v>
      </c>
      <c r="W67" s="256" t="s">
        <v>311</v>
      </c>
      <c r="X67" s="257"/>
      <c r="Y67" s="254" t="s">
        <v>311</v>
      </c>
      <c r="Z67" s="255" t="s">
        <v>311</v>
      </c>
      <c r="AA67" s="256" t="s">
        <v>311</v>
      </c>
      <c r="AB67" s="257"/>
      <c r="AC67" s="254" t="s">
        <v>311</v>
      </c>
      <c r="AD67" s="255" t="s">
        <v>311</v>
      </c>
      <c r="AE67" s="256" t="s">
        <v>311</v>
      </c>
      <c r="AF67" s="258"/>
      <c r="AG67" s="254" t="s">
        <v>311</v>
      </c>
      <c r="AH67" s="255" t="s">
        <v>311</v>
      </c>
      <c r="AI67" s="256" t="s">
        <v>311</v>
      </c>
      <c r="AJ67" s="259"/>
      <c r="AK67" s="270">
        <v>5000.0</v>
      </c>
      <c r="AL67" s="271">
        <v>50000.0</v>
      </c>
      <c r="AM67" s="272">
        <v>1.0E7</v>
      </c>
      <c r="AN67" s="275"/>
      <c r="AO67" s="254" t="s">
        <v>311</v>
      </c>
      <c r="AP67" s="255" t="s">
        <v>311</v>
      </c>
      <c r="AQ67" s="256" t="s">
        <v>311</v>
      </c>
      <c r="AR67" s="264"/>
    </row>
  </sheetData>
  <customSheetViews>
    <customSheetView guid="{CB3152D3-727F-407A-A280-80A8B15CB631}"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841F4794-075D-46AF-B09B-526789DCE919}" filter="1" showAutoFilter="1">
      <autoFilter ref="$A$7:$T$17"/>
    </customSheetView>
    <customSheetView guid="{CB1154F6-0799-4B03-887B-074F4F4F8D94}" filter="1" showAutoFilter="1">
      <autoFilter ref="$A$7:$T$17">
        <filterColumn colId="6">
          <customFilters>
            <customFilter val="privileged*"/>
          </customFilters>
        </filterColumn>
      </autoFilter>
    </customSheetView>
    <customSheetView guid="{C77CCAA9-63C6-4D11-AF89-1B05EBDEEE1A}" filter="1" showAutoFilter="1">
      <autoFilter ref="$A$7:$T$17">
        <filterColumn colId="1">
          <filters>
            <filter val="Non Public Information (NPI)"/>
          </filters>
        </filterColumn>
      </autoFilter>
    </customSheetView>
    <customSheetView guid="{86EE19AD-ED6E-4B7D-A279-DC70DC0F6B56}" filter="1" showAutoFilter="1">
      <autoFilter ref="$A$7:$T$17">
        <sortState ref="A7:T17">
          <sortCondition descending="1" ref="D7:D17"/>
          <sortCondition ref="C7:C17"/>
          <sortCondition ref="G7:G17"/>
          <sortCondition ref="F7:F17"/>
        </sortState>
      </autoFilter>
    </customSheetView>
    <customSheetView guid="{E7D4EE90-A927-4F44-8A5B-C3D3B772CED1}"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22.86"/>
    <col customWidth="1" min="3" max="3" width="28.43"/>
    <col customWidth="1" min="4" max="4" width="32.43"/>
    <col customWidth="1" min="5" max="5" width="10.14"/>
    <col customWidth="1" min="6" max="6" width="12.0"/>
    <col customWidth="1" min="7" max="7" width="16.57"/>
    <col customWidth="1" min="8" max="8" width="21.71"/>
    <col customWidth="1" min="9" max="9" width="15.14"/>
    <col customWidth="1" min="10" max="10" width="7.57"/>
    <col customWidth="1" min="11" max="11" width="8.71"/>
    <col customWidth="1" min="12" max="16" width="7.14"/>
    <col customWidth="1" min="17" max="17" width="9.29"/>
    <col customWidth="1" min="18" max="18" width="7.57"/>
    <col customWidth="1" min="19" max="20" width="6.43"/>
    <col customWidth="1" min="21" max="36" width="7.14"/>
    <col customWidth="1" min="37" max="37" width="10.0"/>
    <col customWidth="1" min="38" max="38" width="11.71"/>
    <col customWidth="1" min="39" max="39" width="12.86"/>
    <col customWidth="1" hidden="1" min="40" max="44" width="7.14"/>
  </cols>
  <sheetData>
    <row r="1" ht="15.75" customHeight="1">
      <c r="A1" s="276"/>
      <c r="B1" s="215"/>
      <c r="C1" s="215"/>
      <c r="D1" s="215"/>
      <c r="E1" s="215"/>
      <c r="F1" s="215"/>
      <c r="G1" s="215"/>
      <c r="H1" s="215"/>
      <c r="I1" s="215"/>
      <c r="J1" s="215"/>
      <c r="K1" s="215"/>
      <c r="L1" s="215"/>
      <c r="M1" s="215"/>
      <c r="N1" s="215"/>
      <c r="O1" s="215"/>
      <c r="P1" s="215"/>
      <c r="Q1" s="215"/>
      <c r="R1" s="215"/>
      <c r="S1" s="216"/>
      <c r="T1" s="277"/>
      <c r="U1" s="278"/>
      <c r="V1" s="278"/>
      <c r="W1" s="278"/>
      <c r="X1" s="278"/>
      <c r="Y1" s="278"/>
      <c r="Z1" s="278"/>
      <c r="AA1" s="278"/>
      <c r="AB1" s="278"/>
      <c r="AC1" s="279"/>
      <c r="AD1" s="279"/>
      <c r="AE1" s="279"/>
      <c r="AF1" s="279"/>
      <c r="AG1" s="278"/>
      <c r="AH1" s="278"/>
      <c r="AI1" s="278"/>
      <c r="AJ1" s="278"/>
      <c r="AK1" s="280"/>
      <c r="AL1" s="215"/>
      <c r="AM1" s="216"/>
      <c r="AN1" s="278"/>
      <c r="AO1" s="278"/>
      <c r="AP1" s="278"/>
      <c r="AQ1" s="278"/>
      <c r="AR1" s="278"/>
    </row>
    <row r="2" ht="15.75" customHeight="1">
      <c r="A2" s="281"/>
      <c r="B2" s="282"/>
      <c r="C2" s="282"/>
      <c r="D2" s="282"/>
      <c r="E2" s="282"/>
      <c r="F2" s="282"/>
      <c r="G2" s="283"/>
      <c r="H2" s="284" t="s">
        <v>281</v>
      </c>
      <c r="I2" s="285"/>
      <c r="J2" s="285"/>
      <c r="K2" s="285"/>
      <c r="L2" s="285"/>
      <c r="M2" s="285"/>
      <c r="N2" s="285"/>
      <c r="O2" s="285"/>
      <c r="P2" s="286"/>
      <c r="Q2" s="286"/>
      <c r="R2" s="286"/>
      <c r="S2" s="286"/>
      <c r="T2" s="286"/>
      <c r="U2" s="286"/>
      <c r="V2" s="286"/>
      <c r="W2" s="286"/>
      <c r="X2" s="286"/>
      <c r="Y2" s="286"/>
      <c r="Z2" s="286"/>
      <c r="AA2" s="286"/>
      <c r="AB2" s="286"/>
      <c r="AC2" s="285"/>
      <c r="AD2" s="285"/>
      <c r="AE2" s="285"/>
      <c r="AF2" s="285"/>
      <c r="AG2" s="286"/>
      <c r="AH2" s="286"/>
      <c r="AI2" s="286"/>
      <c r="AJ2" s="286"/>
      <c r="AK2" s="286"/>
      <c r="AL2" s="286"/>
      <c r="AM2" s="286"/>
      <c r="AN2" s="286"/>
      <c r="AO2" s="286"/>
      <c r="AP2" s="286"/>
      <c r="AQ2" s="286"/>
      <c r="AR2" s="286"/>
    </row>
    <row r="3" ht="15.75" customHeight="1">
      <c r="A3" s="282"/>
      <c r="B3" s="282"/>
      <c r="C3" s="282"/>
      <c r="D3" s="282"/>
      <c r="E3" s="282"/>
      <c r="F3" s="282"/>
      <c r="G3" s="283"/>
      <c r="H3" s="287" t="s">
        <v>296</v>
      </c>
      <c r="I3" s="288" t="s">
        <v>299</v>
      </c>
      <c r="J3" s="203"/>
      <c r="K3" s="203"/>
      <c r="L3" s="204"/>
      <c r="M3" s="289" t="s">
        <v>300</v>
      </c>
      <c r="N3" s="203"/>
      <c r="O3" s="203"/>
      <c r="P3" s="204"/>
      <c r="Q3" s="290" t="s">
        <v>297</v>
      </c>
      <c r="R3" s="203"/>
      <c r="S3" s="203"/>
      <c r="T3" s="204"/>
      <c r="U3" s="291" t="s">
        <v>298</v>
      </c>
      <c r="V3" s="203"/>
      <c r="W3" s="203"/>
      <c r="X3" s="203"/>
      <c r="Y3" s="203"/>
      <c r="Z3" s="203"/>
      <c r="AA3" s="203"/>
      <c r="AB3" s="203"/>
      <c r="AC3" s="203"/>
      <c r="AD3" s="203"/>
      <c r="AE3" s="203"/>
      <c r="AF3" s="203"/>
      <c r="AG3" s="203"/>
      <c r="AH3" s="203"/>
      <c r="AI3" s="203"/>
      <c r="AJ3" s="203"/>
      <c r="AK3" s="203"/>
      <c r="AL3" s="203"/>
      <c r="AM3" s="203"/>
      <c r="AN3" s="203"/>
      <c r="AO3" s="203"/>
      <c r="AP3" s="203"/>
      <c r="AQ3" s="203"/>
      <c r="AR3" s="204"/>
    </row>
    <row r="4" ht="15.75" customHeight="1">
      <c r="A4" s="281"/>
      <c r="B4" s="282"/>
      <c r="C4" s="282"/>
      <c r="D4" s="282"/>
      <c r="E4" s="282"/>
      <c r="F4" s="282"/>
      <c r="G4" s="283"/>
      <c r="H4" s="292"/>
      <c r="I4" s="293"/>
      <c r="L4" s="294"/>
      <c r="M4" s="293"/>
      <c r="P4" s="294"/>
      <c r="Q4" s="293"/>
      <c r="T4" s="294"/>
      <c r="U4" s="293"/>
      <c r="AR4" s="294"/>
    </row>
    <row r="5" ht="15.75" customHeight="1">
      <c r="A5" s="282"/>
      <c r="B5" s="282"/>
      <c r="C5" s="282"/>
      <c r="D5" s="282"/>
      <c r="E5" s="282"/>
      <c r="F5" s="282"/>
      <c r="G5" s="283"/>
      <c r="H5" s="295"/>
      <c r="I5" s="296"/>
      <c r="J5" s="27"/>
      <c r="K5" s="27"/>
      <c r="L5" s="29"/>
      <c r="M5" s="296"/>
      <c r="N5" s="27"/>
      <c r="O5" s="27"/>
      <c r="P5" s="29"/>
      <c r="Q5" s="296"/>
      <c r="R5" s="27"/>
      <c r="S5" s="27"/>
      <c r="T5" s="29"/>
      <c r="U5" s="296"/>
      <c r="V5" s="27"/>
      <c r="W5" s="27"/>
      <c r="X5" s="27"/>
      <c r="Y5" s="27"/>
      <c r="Z5" s="27"/>
      <c r="AA5" s="27"/>
      <c r="AB5" s="27"/>
      <c r="AC5" s="27"/>
      <c r="AD5" s="27"/>
      <c r="AE5" s="27"/>
      <c r="AF5" s="27"/>
      <c r="AG5" s="27"/>
      <c r="AH5" s="27"/>
      <c r="AI5" s="27"/>
      <c r="AJ5" s="27"/>
      <c r="AK5" s="27"/>
      <c r="AL5" s="27"/>
      <c r="AM5" s="27"/>
      <c r="AN5" s="27"/>
      <c r="AO5" s="27"/>
      <c r="AP5" s="27"/>
      <c r="AQ5" s="27"/>
      <c r="AR5" s="29"/>
    </row>
    <row r="6" ht="15.75" customHeight="1">
      <c r="A6" s="297" t="str">
        <f t="array" ref="A6:G67">Scenarios!A2:G67</f>
        <v>Loss Events</v>
      </c>
      <c r="B6" s="298"/>
      <c r="C6" s="298"/>
      <c r="D6" s="298"/>
      <c r="E6" s="298"/>
      <c r="F6" s="298"/>
      <c r="G6" s="283"/>
      <c r="H6" s="299"/>
      <c r="I6" s="300"/>
      <c r="J6" s="300"/>
      <c r="K6" s="300"/>
      <c r="L6" s="300"/>
      <c r="M6" s="285" t="s">
        <v>307</v>
      </c>
      <c r="N6" s="300"/>
      <c r="O6" s="300"/>
      <c r="P6" s="301"/>
      <c r="Q6" s="301"/>
      <c r="R6" s="301"/>
      <c r="S6" s="301"/>
      <c r="T6" s="301"/>
      <c r="U6" s="302"/>
      <c r="V6" s="302"/>
      <c r="W6" s="302"/>
      <c r="X6" s="302"/>
      <c r="Y6" s="302"/>
      <c r="Z6" s="302"/>
      <c r="AA6" s="302"/>
      <c r="AB6" s="302"/>
      <c r="AC6" s="303"/>
      <c r="AD6" s="303"/>
      <c r="AE6" s="303"/>
      <c r="AF6" s="303"/>
      <c r="AG6" s="302"/>
      <c r="AH6" s="302"/>
      <c r="AI6" s="302"/>
      <c r="AJ6" s="302"/>
      <c r="AK6" s="302"/>
      <c r="AL6" s="302"/>
      <c r="AM6" s="302"/>
      <c r="AN6" s="302"/>
      <c r="AO6" s="302"/>
      <c r="AP6" s="302"/>
      <c r="AQ6" s="302"/>
      <c r="AR6" s="302"/>
    </row>
    <row r="7" ht="15.75" customHeight="1">
      <c r="A7" s="298" t="s">
        <v>156</v>
      </c>
      <c r="B7" s="298" t="s">
        <v>114</v>
      </c>
      <c r="C7" s="298" t="s">
        <v>115</v>
      </c>
      <c r="D7" s="298" t="s">
        <v>157</v>
      </c>
      <c r="E7" s="298" t="s">
        <v>117</v>
      </c>
      <c r="F7" s="298" t="s">
        <v>118</v>
      </c>
      <c r="G7" s="283" t="s">
        <v>280</v>
      </c>
      <c r="H7" s="307" t="str">
        <f t="array" ref="H7:H67">IF(ROW(A7:A67)=7,"Control(s)",
TRIM(substitute(SUBSTITUTE(SUBSTITUTE(
if('Plan-B'!I5:I67,'Plan-B'!I5&amp;", ")&amp;
if('Plan-B'!J5:J67,'Plan-B'!J5&amp;", ")&amp;
if('Plan-B'!K5:K67,'Plan-B'!K5&amp;", ")&amp;
if('Plan-B'!L5:L67,'Plan-B'!L5&amp;", ")&amp;
if('Plan-B'!M5:M67,'Plan-B'!M5&amp;", ")
,"FALSE",""),", , ",","),",,","")))</f>
        <v>Control(s)</v>
      </c>
      <c r="I7" s="308" t="s">
        <v>73</v>
      </c>
      <c r="J7" s="308" t="s">
        <v>74</v>
      </c>
      <c r="K7" s="308" t="s">
        <v>76</v>
      </c>
      <c r="L7" s="309" t="s">
        <v>77</v>
      </c>
      <c r="M7" s="308" t="s">
        <v>73</v>
      </c>
      <c r="N7" s="308" t="s">
        <v>74</v>
      </c>
      <c r="O7" s="308" t="s">
        <v>76</v>
      </c>
      <c r="P7" s="309" t="s">
        <v>77</v>
      </c>
      <c r="Q7" s="308" t="s">
        <v>73</v>
      </c>
      <c r="R7" s="308" t="s">
        <v>74</v>
      </c>
      <c r="S7" s="308" t="s">
        <v>76</v>
      </c>
      <c r="T7" s="309" t="s">
        <v>77</v>
      </c>
      <c r="U7" s="310" t="s">
        <v>73</v>
      </c>
      <c r="V7" s="310" t="s">
        <v>74</v>
      </c>
      <c r="W7" s="310" t="s">
        <v>76</v>
      </c>
      <c r="X7" s="311" t="s">
        <v>77</v>
      </c>
      <c r="Y7" s="310" t="s">
        <v>73</v>
      </c>
      <c r="Z7" s="310" t="s">
        <v>74</v>
      </c>
      <c r="AA7" s="310" t="s">
        <v>76</v>
      </c>
      <c r="AB7" s="311" t="s">
        <v>77</v>
      </c>
      <c r="AC7" s="310" t="s">
        <v>73</v>
      </c>
      <c r="AD7" s="310" t="s">
        <v>74</v>
      </c>
      <c r="AE7" s="310" t="s">
        <v>76</v>
      </c>
      <c r="AF7" s="311" t="s">
        <v>77</v>
      </c>
      <c r="AG7" s="310" t="s">
        <v>73</v>
      </c>
      <c r="AH7" s="310" t="s">
        <v>74</v>
      </c>
      <c r="AI7" s="310" t="s">
        <v>76</v>
      </c>
      <c r="AJ7" s="311" t="s">
        <v>77</v>
      </c>
      <c r="AK7" s="310" t="s">
        <v>73</v>
      </c>
      <c r="AL7" s="310" t="s">
        <v>74</v>
      </c>
      <c r="AM7" s="310" t="s">
        <v>76</v>
      </c>
      <c r="AN7" s="311" t="s">
        <v>77</v>
      </c>
      <c r="AO7" s="310" t="s">
        <v>73</v>
      </c>
      <c r="AP7" s="310" t="s">
        <v>74</v>
      </c>
      <c r="AQ7" s="310" t="s">
        <v>76</v>
      </c>
      <c r="AR7" s="311" t="s">
        <v>77</v>
      </c>
    </row>
    <row r="8" ht="15.75" customHeight="1">
      <c r="A8" s="140" t="s">
        <v>158</v>
      </c>
      <c r="B8" s="141" t="s">
        <v>121</v>
      </c>
      <c r="C8" s="141" t="s">
        <v>123</v>
      </c>
      <c r="D8" s="141" t="s">
        <v>125</v>
      </c>
      <c r="E8" s="141" t="s">
        <v>127</v>
      </c>
      <c r="F8" s="141" t="s">
        <v>129</v>
      </c>
      <c r="G8" s="312" t="s">
        <v>159</v>
      </c>
      <c r="H8" s="313" t="s">
        <v>315</v>
      </c>
      <c r="I8" s="314">
        <v>1500.0</v>
      </c>
      <c r="J8" s="314">
        <v>3000.0</v>
      </c>
      <c r="K8" s="314">
        <v>24000.0</v>
      </c>
      <c r="L8" s="316"/>
      <c r="M8" s="318">
        <v>0.0</v>
      </c>
      <c r="N8" s="318">
        <v>0.0</v>
      </c>
      <c r="O8" s="318">
        <v>0.0</v>
      </c>
      <c r="P8" s="316"/>
      <c r="Q8" s="319" t="s">
        <v>308</v>
      </c>
      <c r="R8" s="321" t="s">
        <v>316</v>
      </c>
      <c r="S8" s="319" t="s">
        <v>310</v>
      </c>
      <c r="T8" s="316"/>
      <c r="U8" s="323" t="s">
        <v>311</v>
      </c>
      <c r="V8" s="323" t="s">
        <v>311</v>
      </c>
      <c r="W8" s="323" t="s">
        <v>311</v>
      </c>
      <c r="X8" s="316"/>
      <c r="Y8" s="323" t="s">
        <v>311</v>
      </c>
      <c r="Z8" s="323" t="s">
        <v>311</v>
      </c>
      <c r="AA8" s="323" t="s">
        <v>311</v>
      </c>
      <c r="AB8" s="316"/>
      <c r="AC8" s="323" t="s">
        <v>311</v>
      </c>
      <c r="AD8" s="323" t="s">
        <v>311</v>
      </c>
      <c r="AE8" s="323" t="s">
        <v>311</v>
      </c>
      <c r="AF8" s="316"/>
      <c r="AG8" s="323" t="s">
        <v>311</v>
      </c>
      <c r="AH8" s="323" t="s">
        <v>311</v>
      </c>
      <c r="AI8" s="323" t="s">
        <v>311</v>
      </c>
      <c r="AJ8" s="325"/>
      <c r="AK8" s="314">
        <v>750000.0</v>
      </c>
      <c r="AL8" s="314">
        <v>3000000.0</v>
      </c>
      <c r="AM8" s="314">
        <v>1.0E7</v>
      </c>
      <c r="AN8" s="325"/>
      <c r="AO8" s="323" t="s">
        <v>311</v>
      </c>
      <c r="AP8" s="323" t="s">
        <v>311</v>
      </c>
      <c r="AQ8" s="323" t="s">
        <v>311</v>
      </c>
      <c r="AR8" s="327"/>
    </row>
    <row r="9" ht="15.75" customHeight="1">
      <c r="A9" s="140" t="s">
        <v>160</v>
      </c>
      <c r="B9" s="141" t="s">
        <v>121</v>
      </c>
      <c r="C9" s="141" t="s">
        <v>131</v>
      </c>
      <c r="D9" s="141" t="s">
        <v>125</v>
      </c>
      <c r="E9" s="141" t="s">
        <v>127</v>
      </c>
      <c r="F9" s="141" t="s">
        <v>129</v>
      </c>
      <c r="G9" s="312" t="s">
        <v>161</v>
      </c>
      <c r="H9" s="313" t="s">
        <v>315</v>
      </c>
      <c r="I9" s="314">
        <v>1500.0</v>
      </c>
      <c r="J9" s="314">
        <v>3000.0</v>
      </c>
      <c r="K9" s="314">
        <v>24000.0</v>
      </c>
      <c r="L9" s="316"/>
      <c r="M9" s="318">
        <v>0.0</v>
      </c>
      <c r="N9" s="318">
        <v>0.0</v>
      </c>
      <c r="O9" s="318">
        <v>0.0</v>
      </c>
      <c r="P9" s="316"/>
      <c r="Q9" s="319" t="s">
        <v>308</v>
      </c>
      <c r="R9" s="321" t="s">
        <v>316</v>
      </c>
      <c r="S9" s="319" t="s">
        <v>310</v>
      </c>
      <c r="T9" s="316"/>
      <c r="U9" s="323" t="s">
        <v>311</v>
      </c>
      <c r="V9" s="323" t="s">
        <v>311</v>
      </c>
      <c r="W9" s="323" t="s">
        <v>311</v>
      </c>
      <c r="X9" s="316"/>
      <c r="Y9" s="323" t="s">
        <v>311</v>
      </c>
      <c r="Z9" s="323" t="s">
        <v>311</v>
      </c>
      <c r="AA9" s="323" t="s">
        <v>311</v>
      </c>
      <c r="AB9" s="316"/>
      <c r="AC9" s="323" t="s">
        <v>311</v>
      </c>
      <c r="AD9" s="323" t="s">
        <v>311</v>
      </c>
      <c r="AE9" s="323" t="s">
        <v>311</v>
      </c>
      <c r="AF9" s="316"/>
      <c r="AG9" s="323" t="s">
        <v>311</v>
      </c>
      <c r="AH9" s="323" t="s">
        <v>311</v>
      </c>
      <c r="AI9" s="323" t="s">
        <v>311</v>
      </c>
      <c r="AJ9" s="325"/>
      <c r="AK9" s="314">
        <v>750000.0</v>
      </c>
      <c r="AL9" s="314">
        <v>3000000.0</v>
      </c>
      <c r="AM9" s="314">
        <v>1.0E7</v>
      </c>
      <c r="AN9" s="325"/>
      <c r="AO9" s="323" t="s">
        <v>311</v>
      </c>
      <c r="AP9" s="323" t="s">
        <v>311</v>
      </c>
      <c r="AQ9" s="323" t="s">
        <v>311</v>
      </c>
      <c r="AR9" s="327"/>
    </row>
    <row r="10" ht="15.75" customHeight="1">
      <c r="A10" s="140" t="s">
        <v>162</v>
      </c>
      <c r="B10" s="141" t="s">
        <v>121</v>
      </c>
      <c r="C10" s="141" t="s">
        <v>136</v>
      </c>
      <c r="D10" s="141" t="s">
        <v>125</v>
      </c>
      <c r="E10" s="141" t="s">
        <v>127</v>
      </c>
      <c r="F10" s="141" t="s">
        <v>129</v>
      </c>
      <c r="G10" s="312" t="s">
        <v>163</v>
      </c>
      <c r="H10" s="313" t="s">
        <v>315</v>
      </c>
      <c r="I10" s="314">
        <v>1500.0</v>
      </c>
      <c r="J10" s="314">
        <v>3000.0</v>
      </c>
      <c r="K10" s="314">
        <v>24000.0</v>
      </c>
      <c r="L10" s="316"/>
      <c r="M10" s="318">
        <v>0.0</v>
      </c>
      <c r="N10" s="318">
        <v>0.0</v>
      </c>
      <c r="O10" s="318">
        <v>0.0</v>
      </c>
      <c r="P10" s="316"/>
      <c r="Q10" s="319" t="s">
        <v>308</v>
      </c>
      <c r="R10" s="321" t="s">
        <v>316</v>
      </c>
      <c r="S10" s="319" t="s">
        <v>310</v>
      </c>
      <c r="T10" s="316"/>
      <c r="U10" s="323" t="s">
        <v>311</v>
      </c>
      <c r="V10" s="323" t="s">
        <v>311</v>
      </c>
      <c r="W10" s="323" t="s">
        <v>311</v>
      </c>
      <c r="X10" s="316"/>
      <c r="Y10" s="323" t="s">
        <v>311</v>
      </c>
      <c r="Z10" s="323" t="s">
        <v>311</v>
      </c>
      <c r="AA10" s="323" t="s">
        <v>311</v>
      </c>
      <c r="AB10" s="316"/>
      <c r="AC10" s="323" t="s">
        <v>311</v>
      </c>
      <c r="AD10" s="323" t="s">
        <v>311</v>
      </c>
      <c r="AE10" s="323" t="s">
        <v>311</v>
      </c>
      <c r="AF10" s="316"/>
      <c r="AG10" s="323" t="s">
        <v>311</v>
      </c>
      <c r="AH10" s="323" t="s">
        <v>311</v>
      </c>
      <c r="AI10" s="323" t="s">
        <v>311</v>
      </c>
      <c r="AJ10" s="325"/>
      <c r="AK10" s="314">
        <v>750000.0</v>
      </c>
      <c r="AL10" s="314">
        <v>3000000.0</v>
      </c>
      <c r="AM10" s="314">
        <v>1.0E7</v>
      </c>
      <c r="AN10" s="325"/>
      <c r="AO10" s="323" t="s">
        <v>311</v>
      </c>
      <c r="AP10" s="323" t="s">
        <v>311</v>
      </c>
      <c r="AQ10" s="323" t="s">
        <v>311</v>
      </c>
      <c r="AR10" s="327"/>
    </row>
    <row r="11" ht="15.75" customHeight="1">
      <c r="A11" s="140" t="s">
        <v>164</v>
      </c>
      <c r="B11" s="141" t="s">
        <v>121</v>
      </c>
      <c r="C11" s="141" t="s">
        <v>140</v>
      </c>
      <c r="D11" s="141" t="s">
        <v>125</v>
      </c>
      <c r="E11" s="141" t="s">
        <v>127</v>
      </c>
      <c r="F11" s="141" t="s">
        <v>129</v>
      </c>
      <c r="G11" s="312" t="s">
        <v>165</v>
      </c>
      <c r="H11" s="313" t="s">
        <v>315</v>
      </c>
      <c r="I11" s="314">
        <v>1500.0</v>
      </c>
      <c r="J11" s="314">
        <v>3000.0</v>
      </c>
      <c r="K11" s="314">
        <v>24000.0</v>
      </c>
      <c r="L11" s="316"/>
      <c r="M11" s="318">
        <v>0.0</v>
      </c>
      <c r="N11" s="318">
        <v>0.0</v>
      </c>
      <c r="O11" s="318">
        <v>0.0</v>
      </c>
      <c r="P11" s="316"/>
      <c r="Q11" s="319" t="s">
        <v>308</v>
      </c>
      <c r="R11" s="321" t="s">
        <v>316</v>
      </c>
      <c r="S11" s="319" t="s">
        <v>310</v>
      </c>
      <c r="T11" s="316"/>
      <c r="U11" s="323" t="s">
        <v>311</v>
      </c>
      <c r="V11" s="323" t="s">
        <v>311</v>
      </c>
      <c r="W11" s="323" t="s">
        <v>311</v>
      </c>
      <c r="X11" s="316"/>
      <c r="Y11" s="323" t="s">
        <v>311</v>
      </c>
      <c r="Z11" s="323" t="s">
        <v>311</v>
      </c>
      <c r="AA11" s="323" t="s">
        <v>311</v>
      </c>
      <c r="AB11" s="316"/>
      <c r="AC11" s="323" t="s">
        <v>311</v>
      </c>
      <c r="AD11" s="323" t="s">
        <v>311</v>
      </c>
      <c r="AE11" s="323" t="s">
        <v>311</v>
      </c>
      <c r="AF11" s="316"/>
      <c r="AG11" s="323" t="s">
        <v>311</v>
      </c>
      <c r="AH11" s="323" t="s">
        <v>311</v>
      </c>
      <c r="AI11" s="323" t="s">
        <v>311</v>
      </c>
      <c r="AJ11" s="325"/>
      <c r="AK11" s="314">
        <v>750000.0</v>
      </c>
      <c r="AL11" s="314">
        <v>3000000.0</v>
      </c>
      <c r="AM11" s="314">
        <v>1.0E7</v>
      </c>
      <c r="AN11" s="325"/>
      <c r="AO11" s="323" t="s">
        <v>311</v>
      </c>
      <c r="AP11" s="323" t="s">
        <v>311</v>
      </c>
      <c r="AQ11" s="323" t="s">
        <v>311</v>
      </c>
      <c r="AR11" s="327"/>
    </row>
    <row r="12" ht="15.75" customHeight="1">
      <c r="A12" s="140" t="s">
        <v>166</v>
      </c>
      <c r="B12" s="141" t="s">
        <v>121</v>
      </c>
      <c r="C12" s="141" t="s">
        <v>143</v>
      </c>
      <c r="D12" s="141" t="s">
        <v>125</v>
      </c>
      <c r="E12" s="141" t="s">
        <v>127</v>
      </c>
      <c r="F12" s="141" t="s">
        <v>129</v>
      </c>
      <c r="G12" s="312" t="s">
        <v>167</v>
      </c>
      <c r="H12" s="313" t="s">
        <v>315</v>
      </c>
      <c r="I12" s="314">
        <v>1500.0</v>
      </c>
      <c r="J12" s="314">
        <v>3000.0</v>
      </c>
      <c r="K12" s="314">
        <v>24000.0</v>
      </c>
      <c r="L12" s="316"/>
      <c r="M12" s="318">
        <v>0.0</v>
      </c>
      <c r="N12" s="318">
        <v>0.0</v>
      </c>
      <c r="O12" s="318">
        <v>0.0</v>
      </c>
      <c r="P12" s="316"/>
      <c r="Q12" s="319" t="s">
        <v>308</v>
      </c>
      <c r="R12" s="321" t="s">
        <v>316</v>
      </c>
      <c r="S12" s="319" t="s">
        <v>310</v>
      </c>
      <c r="T12" s="316"/>
      <c r="U12" s="323" t="s">
        <v>311</v>
      </c>
      <c r="V12" s="323" t="s">
        <v>311</v>
      </c>
      <c r="W12" s="323" t="s">
        <v>311</v>
      </c>
      <c r="X12" s="316"/>
      <c r="Y12" s="323" t="s">
        <v>311</v>
      </c>
      <c r="Z12" s="323" t="s">
        <v>311</v>
      </c>
      <c r="AA12" s="323" t="s">
        <v>311</v>
      </c>
      <c r="AB12" s="316"/>
      <c r="AC12" s="323" t="s">
        <v>311</v>
      </c>
      <c r="AD12" s="323" t="s">
        <v>311</v>
      </c>
      <c r="AE12" s="323" t="s">
        <v>311</v>
      </c>
      <c r="AF12" s="316"/>
      <c r="AG12" s="323" t="s">
        <v>311</v>
      </c>
      <c r="AH12" s="323" t="s">
        <v>311</v>
      </c>
      <c r="AI12" s="323" t="s">
        <v>311</v>
      </c>
      <c r="AJ12" s="325"/>
      <c r="AK12" s="314">
        <v>750000.0</v>
      </c>
      <c r="AL12" s="314">
        <v>3000000.0</v>
      </c>
      <c r="AM12" s="314">
        <v>1.0E7</v>
      </c>
      <c r="AN12" s="325"/>
      <c r="AO12" s="323" t="s">
        <v>311</v>
      </c>
      <c r="AP12" s="323" t="s">
        <v>311</v>
      </c>
      <c r="AQ12" s="323" t="s">
        <v>311</v>
      </c>
      <c r="AR12" s="327"/>
    </row>
    <row r="13" ht="15.75" customHeight="1">
      <c r="A13" s="140" t="s">
        <v>168</v>
      </c>
      <c r="B13" s="141" t="s">
        <v>121</v>
      </c>
      <c r="C13" s="141" t="s">
        <v>145</v>
      </c>
      <c r="D13" s="141" t="s">
        <v>125</v>
      </c>
      <c r="E13" s="141" t="s">
        <v>127</v>
      </c>
      <c r="F13" s="141" t="s">
        <v>129</v>
      </c>
      <c r="G13" s="312" t="s">
        <v>169</v>
      </c>
      <c r="H13" s="313" t="s">
        <v>315</v>
      </c>
      <c r="I13" s="314">
        <v>1500.0</v>
      </c>
      <c r="J13" s="314">
        <v>3000.0</v>
      </c>
      <c r="K13" s="314">
        <v>24000.0</v>
      </c>
      <c r="L13" s="316"/>
      <c r="M13" s="318">
        <v>0.0</v>
      </c>
      <c r="N13" s="318">
        <v>0.0</v>
      </c>
      <c r="O13" s="318">
        <v>0.0</v>
      </c>
      <c r="P13" s="316"/>
      <c r="Q13" s="319" t="s">
        <v>308</v>
      </c>
      <c r="R13" s="321" t="s">
        <v>316</v>
      </c>
      <c r="S13" s="319" t="s">
        <v>310</v>
      </c>
      <c r="T13" s="316"/>
      <c r="U13" s="323" t="s">
        <v>311</v>
      </c>
      <c r="V13" s="323" t="s">
        <v>311</v>
      </c>
      <c r="W13" s="323" t="s">
        <v>311</v>
      </c>
      <c r="X13" s="316"/>
      <c r="Y13" s="323" t="s">
        <v>311</v>
      </c>
      <c r="Z13" s="323" t="s">
        <v>311</v>
      </c>
      <c r="AA13" s="323" t="s">
        <v>311</v>
      </c>
      <c r="AB13" s="316"/>
      <c r="AC13" s="323" t="s">
        <v>311</v>
      </c>
      <c r="AD13" s="323" t="s">
        <v>311</v>
      </c>
      <c r="AE13" s="323" t="s">
        <v>311</v>
      </c>
      <c r="AF13" s="316"/>
      <c r="AG13" s="323" t="s">
        <v>311</v>
      </c>
      <c r="AH13" s="323" t="s">
        <v>311</v>
      </c>
      <c r="AI13" s="323" t="s">
        <v>311</v>
      </c>
      <c r="AJ13" s="325"/>
      <c r="AK13" s="314">
        <v>750000.0</v>
      </c>
      <c r="AL13" s="314">
        <v>3000000.0</v>
      </c>
      <c r="AM13" s="314">
        <v>1.0E7</v>
      </c>
      <c r="AN13" s="325"/>
      <c r="AO13" s="323" t="s">
        <v>311</v>
      </c>
      <c r="AP13" s="323" t="s">
        <v>311</v>
      </c>
      <c r="AQ13" s="323" t="s">
        <v>311</v>
      </c>
      <c r="AR13" s="327"/>
    </row>
    <row r="14" ht="15.75" customHeight="1">
      <c r="A14" s="140" t="s">
        <v>170</v>
      </c>
      <c r="B14" s="141" t="s">
        <v>121</v>
      </c>
      <c r="C14" s="141" t="s">
        <v>147</v>
      </c>
      <c r="D14" s="141" t="s">
        <v>125</v>
      </c>
      <c r="E14" s="141" t="s">
        <v>127</v>
      </c>
      <c r="F14" s="141" t="s">
        <v>129</v>
      </c>
      <c r="G14" s="312" t="s">
        <v>171</v>
      </c>
      <c r="H14" s="313" t="s">
        <v>315</v>
      </c>
      <c r="I14" s="314">
        <v>1500.0</v>
      </c>
      <c r="J14" s="314">
        <v>3000.0</v>
      </c>
      <c r="K14" s="314">
        <v>24000.0</v>
      </c>
      <c r="L14" s="316"/>
      <c r="M14" s="318">
        <v>0.0</v>
      </c>
      <c r="N14" s="318">
        <v>0.0</v>
      </c>
      <c r="O14" s="318">
        <v>0.0</v>
      </c>
      <c r="P14" s="316"/>
      <c r="Q14" s="319" t="s">
        <v>308</v>
      </c>
      <c r="R14" s="321" t="s">
        <v>316</v>
      </c>
      <c r="S14" s="319" t="s">
        <v>310</v>
      </c>
      <c r="T14" s="316"/>
      <c r="U14" s="323" t="s">
        <v>311</v>
      </c>
      <c r="V14" s="323" t="s">
        <v>311</v>
      </c>
      <c r="W14" s="323" t="s">
        <v>311</v>
      </c>
      <c r="X14" s="316"/>
      <c r="Y14" s="323" t="s">
        <v>311</v>
      </c>
      <c r="Z14" s="323" t="s">
        <v>311</v>
      </c>
      <c r="AA14" s="323" t="s">
        <v>311</v>
      </c>
      <c r="AB14" s="316"/>
      <c r="AC14" s="323" t="s">
        <v>311</v>
      </c>
      <c r="AD14" s="323" t="s">
        <v>311</v>
      </c>
      <c r="AE14" s="323" t="s">
        <v>311</v>
      </c>
      <c r="AF14" s="316"/>
      <c r="AG14" s="323" t="s">
        <v>311</v>
      </c>
      <c r="AH14" s="323" t="s">
        <v>311</v>
      </c>
      <c r="AI14" s="323" t="s">
        <v>311</v>
      </c>
      <c r="AJ14" s="325"/>
      <c r="AK14" s="314">
        <v>750000.0</v>
      </c>
      <c r="AL14" s="314">
        <v>3000000.0</v>
      </c>
      <c r="AM14" s="314">
        <v>1.0E7</v>
      </c>
      <c r="AN14" s="325"/>
      <c r="AO14" s="323" t="s">
        <v>311</v>
      </c>
      <c r="AP14" s="323" t="s">
        <v>311</v>
      </c>
      <c r="AQ14" s="323" t="s">
        <v>311</v>
      </c>
      <c r="AR14" s="327"/>
    </row>
    <row r="15" ht="15.75" customHeight="1">
      <c r="A15" s="140" t="s">
        <v>172</v>
      </c>
      <c r="B15" s="141" t="s">
        <v>121</v>
      </c>
      <c r="C15" s="141" t="s">
        <v>149</v>
      </c>
      <c r="D15" s="141" t="s">
        <v>125</v>
      </c>
      <c r="E15" s="141" t="s">
        <v>127</v>
      </c>
      <c r="F15" s="141" t="s">
        <v>129</v>
      </c>
      <c r="G15" s="312" t="s">
        <v>173</v>
      </c>
      <c r="H15" s="313" t="s">
        <v>315</v>
      </c>
      <c r="I15" s="314">
        <v>1500.0</v>
      </c>
      <c r="J15" s="314">
        <v>3000.0</v>
      </c>
      <c r="K15" s="314">
        <v>24000.0</v>
      </c>
      <c r="L15" s="316"/>
      <c r="M15" s="318">
        <v>0.0</v>
      </c>
      <c r="N15" s="318">
        <v>0.0</v>
      </c>
      <c r="O15" s="318">
        <v>0.0</v>
      </c>
      <c r="P15" s="316"/>
      <c r="Q15" s="319" t="s">
        <v>308</v>
      </c>
      <c r="R15" s="321" t="s">
        <v>316</v>
      </c>
      <c r="S15" s="319" t="s">
        <v>310</v>
      </c>
      <c r="T15" s="316"/>
      <c r="U15" s="323" t="s">
        <v>311</v>
      </c>
      <c r="V15" s="323" t="s">
        <v>311</v>
      </c>
      <c r="W15" s="323" t="s">
        <v>311</v>
      </c>
      <c r="X15" s="316"/>
      <c r="Y15" s="323" t="s">
        <v>311</v>
      </c>
      <c r="Z15" s="323" t="s">
        <v>311</v>
      </c>
      <c r="AA15" s="323" t="s">
        <v>311</v>
      </c>
      <c r="AB15" s="316"/>
      <c r="AC15" s="323" t="s">
        <v>311</v>
      </c>
      <c r="AD15" s="323" t="s">
        <v>311</v>
      </c>
      <c r="AE15" s="323" t="s">
        <v>311</v>
      </c>
      <c r="AF15" s="316"/>
      <c r="AG15" s="323" t="s">
        <v>311</v>
      </c>
      <c r="AH15" s="323" t="s">
        <v>311</v>
      </c>
      <c r="AI15" s="323" t="s">
        <v>311</v>
      </c>
      <c r="AJ15" s="325"/>
      <c r="AK15" s="314">
        <v>750000.0</v>
      </c>
      <c r="AL15" s="314">
        <v>3000000.0</v>
      </c>
      <c r="AM15" s="314">
        <v>1.0E7</v>
      </c>
      <c r="AN15" s="325"/>
      <c r="AO15" s="323" t="s">
        <v>311</v>
      </c>
      <c r="AP15" s="323" t="s">
        <v>311</v>
      </c>
      <c r="AQ15" s="323" t="s">
        <v>311</v>
      </c>
      <c r="AR15" s="327"/>
    </row>
    <row r="16" ht="15.75" customHeight="1">
      <c r="A16" s="140" t="s">
        <v>174</v>
      </c>
      <c r="B16" s="141" t="s">
        <v>121</v>
      </c>
      <c r="C16" s="141" t="s">
        <v>151</v>
      </c>
      <c r="D16" s="141" t="s">
        <v>125</v>
      </c>
      <c r="E16" s="141" t="s">
        <v>127</v>
      </c>
      <c r="F16" s="141" t="s">
        <v>129</v>
      </c>
      <c r="G16" s="312" t="s">
        <v>175</v>
      </c>
      <c r="H16" s="313" t="s">
        <v>315</v>
      </c>
      <c r="I16" s="314">
        <v>1500.0</v>
      </c>
      <c r="J16" s="314">
        <v>3000.0</v>
      </c>
      <c r="K16" s="314">
        <v>24000.0</v>
      </c>
      <c r="L16" s="316"/>
      <c r="M16" s="318">
        <v>0.0</v>
      </c>
      <c r="N16" s="318">
        <v>0.0</v>
      </c>
      <c r="O16" s="318">
        <v>0.0</v>
      </c>
      <c r="P16" s="316"/>
      <c r="Q16" s="319" t="s">
        <v>308</v>
      </c>
      <c r="R16" s="321" t="s">
        <v>316</v>
      </c>
      <c r="S16" s="319" t="s">
        <v>310</v>
      </c>
      <c r="T16" s="316"/>
      <c r="U16" s="323" t="s">
        <v>311</v>
      </c>
      <c r="V16" s="323" t="s">
        <v>311</v>
      </c>
      <c r="W16" s="323" t="s">
        <v>311</v>
      </c>
      <c r="X16" s="316"/>
      <c r="Y16" s="323" t="s">
        <v>311</v>
      </c>
      <c r="Z16" s="323" t="s">
        <v>311</v>
      </c>
      <c r="AA16" s="323" t="s">
        <v>311</v>
      </c>
      <c r="AB16" s="316"/>
      <c r="AC16" s="323" t="s">
        <v>311</v>
      </c>
      <c r="AD16" s="323" t="s">
        <v>311</v>
      </c>
      <c r="AE16" s="323" t="s">
        <v>311</v>
      </c>
      <c r="AF16" s="316"/>
      <c r="AG16" s="323" t="s">
        <v>311</v>
      </c>
      <c r="AH16" s="323" t="s">
        <v>311</v>
      </c>
      <c r="AI16" s="323" t="s">
        <v>311</v>
      </c>
      <c r="AJ16" s="325"/>
      <c r="AK16" s="314">
        <v>750000.0</v>
      </c>
      <c r="AL16" s="314">
        <v>3000000.0</v>
      </c>
      <c r="AM16" s="314">
        <v>1.0E7</v>
      </c>
      <c r="AN16" s="325"/>
      <c r="AO16" s="323" t="s">
        <v>311</v>
      </c>
      <c r="AP16" s="323" t="s">
        <v>311</v>
      </c>
      <c r="AQ16" s="323" t="s">
        <v>311</v>
      </c>
      <c r="AR16" s="327"/>
    </row>
    <row r="17" ht="15.75" customHeight="1">
      <c r="A17" s="140" t="s">
        <v>176</v>
      </c>
      <c r="B17" s="141" t="s">
        <v>121</v>
      </c>
      <c r="C17" s="141" t="s">
        <v>153</v>
      </c>
      <c r="D17" s="141" t="s">
        <v>125</v>
      </c>
      <c r="E17" s="141" t="s">
        <v>127</v>
      </c>
      <c r="F17" s="141" t="s">
        <v>129</v>
      </c>
      <c r="G17" s="312" t="s">
        <v>177</v>
      </c>
      <c r="H17" s="313" t="s">
        <v>315</v>
      </c>
      <c r="I17" s="314">
        <v>1500.0</v>
      </c>
      <c r="J17" s="314">
        <v>3000.0</v>
      </c>
      <c r="K17" s="314">
        <v>24000.0</v>
      </c>
      <c r="L17" s="316"/>
      <c r="M17" s="318">
        <v>0.0</v>
      </c>
      <c r="N17" s="318">
        <v>0.0</v>
      </c>
      <c r="O17" s="318">
        <v>0.0</v>
      </c>
      <c r="P17" s="316"/>
      <c r="Q17" s="319" t="s">
        <v>308</v>
      </c>
      <c r="R17" s="321" t="s">
        <v>318</v>
      </c>
      <c r="S17" s="319" t="s">
        <v>310</v>
      </c>
      <c r="T17" s="316"/>
      <c r="U17" s="323" t="s">
        <v>311</v>
      </c>
      <c r="V17" s="323" t="s">
        <v>311</v>
      </c>
      <c r="W17" s="323" t="s">
        <v>311</v>
      </c>
      <c r="X17" s="316"/>
      <c r="Y17" s="323" t="s">
        <v>311</v>
      </c>
      <c r="Z17" s="323" t="s">
        <v>311</v>
      </c>
      <c r="AA17" s="323" t="s">
        <v>311</v>
      </c>
      <c r="AB17" s="316"/>
      <c r="AC17" s="323" t="s">
        <v>311</v>
      </c>
      <c r="AD17" s="323" t="s">
        <v>311</v>
      </c>
      <c r="AE17" s="323" t="s">
        <v>311</v>
      </c>
      <c r="AF17" s="316"/>
      <c r="AG17" s="323" t="s">
        <v>311</v>
      </c>
      <c r="AH17" s="323" t="s">
        <v>311</v>
      </c>
      <c r="AI17" s="323" t="s">
        <v>311</v>
      </c>
      <c r="AJ17" s="325"/>
      <c r="AK17" s="314">
        <v>750000.0</v>
      </c>
      <c r="AL17" s="314">
        <v>3000000.0</v>
      </c>
      <c r="AM17" s="314">
        <v>1.0E7</v>
      </c>
      <c r="AN17" s="325"/>
      <c r="AO17" s="323" t="s">
        <v>311</v>
      </c>
      <c r="AP17" s="323" t="s">
        <v>311</v>
      </c>
      <c r="AQ17" s="323" t="s">
        <v>311</v>
      </c>
      <c r="AR17" s="327"/>
    </row>
    <row r="18" ht="15.75" customHeight="1">
      <c r="A18" s="140" t="s">
        <v>178</v>
      </c>
      <c r="B18" s="141" t="s">
        <v>121</v>
      </c>
      <c r="C18" s="141" t="s">
        <v>123</v>
      </c>
      <c r="D18" s="141" t="s">
        <v>133</v>
      </c>
      <c r="E18" s="141" t="s">
        <v>127</v>
      </c>
      <c r="F18" s="141" t="s">
        <v>129</v>
      </c>
      <c r="G18" s="312" t="s">
        <v>179</v>
      </c>
      <c r="H18" s="313" t="s">
        <v>315</v>
      </c>
      <c r="I18" s="314">
        <v>1500.0</v>
      </c>
      <c r="J18" s="314">
        <v>3000.0</v>
      </c>
      <c r="K18" s="314">
        <v>24000.0</v>
      </c>
      <c r="L18" s="316"/>
      <c r="M18" s="318">
        <v>0.0</v>
      </c>
      <c r="N18" s="318">
        <v>0.0</v>
      </c>
      <c r="O18" s="318">
        <v>0.0</v>
      </c>
      <c r="P18" s="316"/>
      <c r="Q18" s="319" t="s">
        <v>308</v>
      </c>
      <c r="R18" s="321" t="s">
        <v>318</v>
      </c>
      <c r="S18" s="319" t="s">
        <v>310</v>
      </c>
      <c r="T18" s="316"/>
      <c r="U18" s="323" t="s">
        <v>311</v>
      </c>
      <c r="V18" s="323" t="s">
        <v>311</v>
      </c>
      <c r="W18" s="323" t="s">
        <v>311</v>
      </c>
      <c r="X18" s="316"/>
      <c r="Y18" s="323" t="s">
        <v>311</v>
      </c>
      <c r="Z18" s="323" t="s">
        <v>311</v>
      </c>
      <c r="AA18" s="323" t="s">
        <v>311</v>
      </c>
      <c r="AB18" s="316"/>
      <c r="AC18" s="323" t="s">
        <v>311</v>
      </c>
      <c r="AD18" s="323" t="s">
        <v>311</v>
      </c>
      <c r="AE18" s="323" t="s">
        <v>311</v>
      </c>
      <c r="AF18" s="316"/>
      <c r="AG18" s="323" t="s">
        <v>311</v>
      </c>
      <c r="AH18" s="323" t="s">
        <v>311</v>
      </c>
      <c r="AI18" s="323" t="s">
        <v>311</v>
      </c>
      <c r="AJ18" s="325"/>
      <c r="AK18" s="314">
        <v>2000.0</v>
      </c>
      <c r="AL18" s="314">
        <v>200000.0</v>
      </c>
      <c r="AM18" s="314">
        <v>1.0E7</v>
      </c>
      <c r="AN18" s="325"/>
      <c r="AO18" s="323" t="s">
        <v>311</v>
      </c>
      <c r="AP18" s="323" t="s">
        <v>311</v>
      </c>
      <c r="AQ18" s="323" t="s">
        <v>311</v>
      </c>
      <c r="AR18" s="327"/>
    </row>
    <row r="19" ht="15.75" customHeight="1">
      <c r="A19" s="140" t="s">
        <v>180</v>
      </c>
      <c r="B19" s="141" t="s">
        <v>121</v>
      </c>
      <c r="C19" s="141" t="s">
        <v>131</v>
      </c>
      <c r="D19" s="141" t="s">
        <v>133</v>
      </c>
      <c r="E19" s="141" t="s">
        <v>127</v>
      </c>
      <c r="F19" s="141" t="s">
        <v>129</v>
      </c>
      <c r="G19" s="312" t="s">
        <v>181</v>
      </c>
      <c r="H19" s="313" t="s">
        <v>315</v>
      </c>
      <c r="I19" s="314">
        <v>1500.0</v>
      </c>
      <c r="J19" s="314">
        <v>3000.0</v>
      </c>
      <c r="K19" s="314">
        <v>24000.0</v>
      </c>
      <c r="L19" s="316"/>
      <c r="M19" s="318">
        <v>0.0</v>
      </c>
      <c r="N19" s="318">
        <v>0.0</v>
      </c>
      <c r="O19" s="318">
        <v>0.0</v>
      </c>
      <c r="P19" s="316"/>
      <c r="Q19" s="319" t="s">
        <v>308</v>
      </c>
      <c r="R19" s="321" t="s">
        <v>318</v>
      </c>
      <c r="S19" s="319" t="s">
        <v>310</v>
      </c>
      <c r="T19" s="316"/>
      <c r="U19" s="323" t="s">
        <v>311</v>
      </c>
      <c r="V19" s="323" t="s">
        <v>311</v>
      </c>
      <c r="W19" s="323" t="s">
        <v>311</v>
      </c>
      <c r="X19" s="316"/>
      <c r="Y19" s="323" t="s">
        <v>311</v>
      </c>
      <c r="Z19" s="323" t="s">
        <v>311</v>
      </c>
      <c r="AA19" s="323" t="s">
        <v>311</v>
      </c>
      <c r="AB19" s="316"/>
      <c r="AC19" s="323" t="s">
        <v>311</v>
      </c>
      <c r="AD19" s="323" t="s">
        <v>311</v>
      </c>
      <c r="AE19" s="323" t="s">
        <v>311</v>
      </c>
      <c r="AF19" s="316"/>
      <c r="AG19" s="323" t="s">
        <v>311</v>
      </c>
      <c r="AH19" s="323" t="s">
        <v>311</v>
      </c>
      <c r="AI19" s="323" t="s">
        <v>311</v>
      </c>
      <c r="AJ19" s="325"/>
      <c r="AK19" s="314">
        <v>2000.0</v>
      </c>
      <c r="AL19" s="314">
        <v>200000.0</v>
      </c>
      <c r="AM19" s="314">
        <v>1.0E7</v>
      </c>
      <c r="AN19" s="325"/>
      <c r="AO19" s="323" t="s">
        <v>311</v>
      </c>
      <c r="AP19" s="323" t="s">
        <v>311</v>
      </c>
      <c r="AQ19" s="323" t="s">
        <v>311</v>
      </c>
      <c r="AR19" s="327"/>
    </row>
    <row r="20" ht="15.75" customHeight="1">
      <c r="A20" s="140" t="s">
        <v>182</v>
      </c>
      <c r="B20" s="141" t="s">
        <v>121</v>
      </c>
      <c r="C20" s="141" t="s">
        <v>136</v>
      </c>
      <c r="D20" s="141" t="s">
        <v>133</v>
      </c>
      <c r="E20" s="141" t="s">
        <v>127</v>
      </c>
      <c r="F20" s="141" t="s">
        <v>129</v>
      </c>
      <c r="G20" s="312" t="s">
        <v>183</v>
      </c>
      <c r="H20" s="313" t="s">
        <v>315</v>
      </c>
      <c r="I20" s="314">
        <v>1500.0</v>
      </c>
      <c r="J20" s="314">
        <v>3000.0</v>
      </c>
      <c r="K20" s="314">
        <v>24000.0</v>
      </c>
      <c r="L20" s="316"/>
      <c r="M20" s="318">
        <v>0.0</v>
      </c>
      <c r="N20" s="318">
        <v>0.0</v>
      </c>
      <c r="O20" s="318">
        <v>0.0</v>
      </c>
      <c r="P20" s="316"/>
      <c r="Q20" s="319" t="s">
        <v>308</v>
      </c>
      <c r="R20" s="321" t="s">
        <v>318</v>
      </c>
      <c r="S20" s="319" t="s">
        <v>310</v>
      </c>
      <c r="T20" s="316"/>
      <c r="U20" s="323" t="s">
        <v>311</v>
      </c>
      <c r="V20" s="323" t="s">
        <v>311</v>
      </c>
      <c r="W20" s="323" t="s">
        <v>311</v>
      </c>
      <c r="X20" s="316"/>
      <c r="Y20" s="323" t="s">
        <v>311</v>
      </c>
      <c r="Z20" s="323" t="s">
        <v>311</v>
      </c>
      <c r="AA20" s="323" t="s">
        <v>311</v>
      </c>
      <c r="AB20" s="316"/>
      <c r="AC20" s="323" t="s">
        <v>311</v>
      </c>
      <c r="AD20" s="323" t="s">
        <v>311</v>
      </c>
      <c r="AE20" s="323" t="s">
        <v>311</v>
      </c>
      <c r="AF20" s="316"/>
      <c r="AG20" s="323" t="s">
        <v>311</v>
      </c>
      <c r="AH20" s="323" t="s">
        <v>311</v>
      </c>
      <c r="AI20" s="323" t="s">
        <v>311</v>
      </c>
      <c r="AJ20" s="325"/>
      <c r="AK20" s="314">
        <v>2000.0</v>
      </c>
      <c r="AL20" s="314">
        <v>200000.0</v>
      </c>
      <c r="AM20" s="314">
        <v>1.0E7</v>
      </c>
      <c r="AN20" s="325"/>
      <c r="AO20" s="323" t="s">
        <v>311</v>
      </c>
      <c r="AP20" s="323" t="s">
        <v>311</v>
      </c>
      <c r="AQ20" s="323" t="s">
        <v>311</v>
      </c>
      <c r="AR20" s="327"/>
    </row>
    <row r="21" ht="15.75" customHeight="1">
      <c r="A21" s="140" t="s">
        <v>184</v>
      </c>
      <c r="B21" s="141" t="s">
        <v>121</v>
      </c>
      <c r="C21" s="141" t="s">
        <v>140</v>
      </c>
      <c r="D21" s="141" t="s">
        <v>133</v>
      </c>
      <c r="E21" s="141" t="s">
        <v>127</v>
      </c>
      <c r="F21" s="141" t="s">
        <v>129</v>
      </c>
      <c r="G21" s="312" t="s">
        <v>185</v>
      </c>
      <c r="H21" s="313" t="s">
        <v>315</v>
      </c>
      <c r="I21" s="314">
        <v>1500.0</v>
      </c>
      <c r="J21" s="314">
        <v>3000.0</v>
      </c>
      <c r="K21" s="314">
        <v>24000.0</v>
      </c>
      <c r="L21" s="316"/>
      <c r="M21" s="318">
        <v>0.0</v>
      </c>
      <c r="N21" s="318">
        <v>0.0</v>
      </c>
      <c r="O21" s="318">
        <v>0.0</v>
      </c>
      <c r="P21" s="316"/>
      <c r="Q21" s="319" t="s">
        <v>308</v>
      </c>
      <c r="R21" s="321" t="s">
        <v>318</v>
      </c>
      <c r="S21" s="319" t="s">
        <v>310</v>
      </c>
      <c r="T21" s="316"/>
      <c r="U21" s="323" t="s">
        <v>311</v>
      </c>
      <c r="V21" s="323" t="s">
        <v>311</v>
      </c>
      <c r="W21" s="323" t="s">
        <v>311</v>
      </c>
      <c r="X21" s="316"/>
      <c r="Y21" s="323" t="s">
        <v>311</v>
      </c>
      <c r="Z21" s="323" t="s">
        <v>311</v>
      </c>
      <c r="AA21" s="323" t="s">
        <v>311</v>
      </c>
      <c r="AB21" s="316"/>
      <c r="AC21" s="323" t="s">
        <v>311</v>
      </c>
      <c r="AD21" s="323" t="s">
        <v>311</v>
      </c>
      <c r="AE21" s="323" t="s">
        <v>311</v>
      </c>
      <c r="AF21" s="316"/>
      <c r="AG21" s="323" t="s">
        <v>311</v>
      </c>
      <c r="AH21" s="323" t="s">
        <v>311</v>
      </c>
      <c r="AI21" s="323" t="s">
        <v>311</v>
      </c>
      <c r="AJ21" s="325"/>
      <c r="AK21" s="314">
        <v>2000.0</v>
      </c>
      <c r="AL21" s="314">
        <v>200000.0</v>
      </c>
      <c r="AM21" s="314">
        <v>1.0E7</v>
      </c>
      <c r="AN21" s="325"/>
      <c r="AO21" s="323" t="s">
        <v>311</v>
      </c>
      <c r="AP21" s="323" t="s">
        <v>311</v>
      </c>
      <c r="AQ21" s="323" t="s">
        <v>311</v>
      </c>
      <c r="AR21" s="327"/>
    </row>
    <row r="22" ht="15.75" customHeight="1">
      <c r="A22" s="140" t="s">
        <v>186</v>
      </c>
      <c r="B22" s="141" t="s">
        <v>121</v>
      </c>
      <c r="C22" s="141" t="s">
        <v>143</v>
      </c>
      <c r="D22" s="141" t="s">
        <v>133</v>
      </c>
      <c r="E22" s="141" t="s">
        <v>127</v>
      </c>
      <c r="F22" s="141" t="s">
        <v>129</v>
      </c>
      <c r="G22" s="312" t="s">
        <v>187</v>
      </c>
      <c r="H22" s="313" t="s">
        <v>315</v>
      </c>
      <c r="I22" s="314">
        <v>1500.0</v>
      </c>
      <c r="J22" s="314">
        <v>3000.0</v>
      </c>
      <c r="K22" s="314">
        <v>24000.0</v>
      </c>
      <c r="L22" s="316"/>
      <c r="M22" s="318">
        <v>0.0</v>
      </c>
      <c r="N22" s="318">
        <v>0.0</v>
      </c>
      <c r="O22" s="318">
        <v>0.0</v>
      </c>
      <c r="P22" s="316"/>
      <c r="Q22" s="319" t="s">
        <v>308</v>
      </c>
      <c r="R22" s="321" t="s">
        <v>318</v>
      </c>
      <c r="S22" s="319" t="s">
        <v>310</v>
      </c>
      <c r="T22" s="316"/>
      <c r="U22" s="323" t="s">
        <v>311</v>
      </c>
      <c r="V22" s="323" t="s">
        <v>311</v>
      </c>
      <c r="W22" s="323" t="s">
        <v>311</v>
      </c>
      <c r="X22" s="316"/>
      <c r="Y22" s="323" t="s">
        <v>311</v>
      </c>
      <c r="Z22" s="323" t="s">
        <v>311</v>
      </c>
      <c r="AA22" s="323" t="s">
        <v>311</v>
      </c>
      <c r="AB22" s="316"/>
      <c r="AC22" s="323" t="s">
        <v>311</v>
      </c>
      <c r="AD22" s="323" t="s">
        <v>311</v>
      </c>
      <c r="AE22" s="323" t="s">
        <v>311</v>
      </c>
      <c r="AF22" s="316"/>
      <c r="AG22" s="323" t="s">
        <v>311</v>
      </c>
      <c r="AH22" s="323" t="s">
        <v>311</v>
      </c>
      <c r="AI22" s="323" t="s">
        <v>311</v>
      </c>
      <c r="AJ22" s="325"/>
      <c r="AK22" s="314">
        <v>2000.0</v>
      </c>
      <c r="AL22" s="314">
        <v>200000.0</v>
      </c>
      <c r="AM22" s="314">
        <v>1.0E7</v>
      </c>
      <c r="AN22" s="325"/>
      <c r="AO22" s="323" t="s">
        <v>311</v>
      </c>
      <c r="AP22" s="323" t="s">
        <v>311</v>
      </c>
      <c r="AQ22" s="323" t="s">
        <v>311</v>
      </c>
      <c r="AR22" s="327"/>
    </row>
    <row r="23" ht="15.75" customHeight="1">
      <c r="A23" s="140" t="s">
        <v>188</v>
      </c>
      <c r="B23" s="141" t="s">
        <v>121</v>
      </c>
      <c r="C23" s="141" t="s">
        <v>145</v>
      </c>
      <c r="D23" s="141" t="s">
        <v>133</v>
      </c>
      <c r="E23" s="141" t="s">
        <v>127</v>
      </c>
      <c r="F23" s="141" t="s">
        <v>129</v>
      </c>
      <c r="G23" s="312" t="s">
        <v>189</v>
      </c>
      <c r="H23" s="313" t="s">
        <v>315</v>
      </c>
      <c r="I23" s="314">
        <v>1500.0</v>
      </c>
      <c r="J23" s="314">
        <v>3000.0</v>
      </c>
      <c r="K23" s="314">
        <v>24000.0</v>
      </c>
      <c r="L23" s="316"/>
      <c r="M23" s="318">
        <v>0.0</v>
      </c>
      <c r="N23" s="318">
        <v>0.0</v>
      </c>
      <c r="O23" s="318">
        <v>0.0</v>
      </c>
      <c r="P23" s="316"/>
      <c r="Q23" s="319" t="s">
        <v>308</v>
      </c>
      <c r="R23" s="321" t="s">
        <v>318</v>
      </c>
      <c r="S23" s="319" t="s">
        <v>310</v>
      </c>
      <c r="T23" s="316"/>
      <c r="U23" s="323" t="s">
        <v>311</v>
      </c>
      <c r="V23" s="323" t="s">
        <v>311</v>
      </c>
      <c r="W23" s="323" t="s">
        <v>311</v>
      </c>
      <c r="X23" s="316"/>
      <c r="Y23" s="323" t="s">
        <v>311</v>
      </c>
      <c r="Z23" s="323" t="s">
        <v>311</v>
      </c>
      <c r="AA23" s="323" t="s">
        <v>311</v>
      </c>
      <c r="AB23" s="316"/>
      <c r="AC23" s="323" t="s">
        <v>311</v>
      </c>
      <c r="AD23" s="323" t="s">
        <v>311</v>
      </c>
      <c r="AE23" s="323" t="s">
        <v>311</v>
      </c>
      <c r="AF23" s="316"/>
      <c r="AG23" s="323" t="s">
        <v>311</v>
      </c>
      <c r="AH23" s="323" t="s">
        <v>311</v>
      </c>
      <c r="AI23" s="323" t="s">
        <v>311</v>
      </c>
      <c r="AJ23" s="325"/>
      <c r="AK23" s="314">
        <v>2000.0</v>
      </c>
      <c r="AL23" s="314">
        <v>200000.0</v>
      </c>
      <c r="AM23" s="314">
        <v>1.0E7</v>
      </c>
      <c r="AN23" s="325"/>
      <c r="AO23" s="323" t="s">
        <v>311</v>
      </c>
      <c r="AP23" s="323" t="s">
        <v>311</v>
      </c>
      <c r="AQ23" s="323" t="s">
        <v>311</v>
      </c>
      <c r="AR23" s="327"/>
    </row>
    <row r="24" ht="15.75" customHeight="1">
      <c r="A24" s="140" t="s">
        <v>190</v>
      </c>
      <c r="B24" s="141" t="s">
        <v>121</v>
      </c>
      <c r="C24" s="141" t="s">
        <v>147</v>
      </c>
      <c r="D24" s="141" t="s">
        <v>133</v>
      </c>
      <c r="E24" s="141" t="s">
        <v>127</v>
      </c>
      <c r="F24" s="141" t="s">
        <v>129</v>
      </c>
      <c r="G24" s="312" t="s">
        <v>191</v>
      </c>
      <c r="H24" s="313" t="s">
        <v>315</v>
      </c>
      <c r="I24" s="314">
        <v>1500.0</v>
      </c>
      <c r="J24" s="314">
        <v>3000.0</v>
      </c>
      <c r="K24" s="314">
        <v>24000.0</v>
      </c>
      <c r="L24" s="316"/>
      <c r="M24" s="318">
        <v>0.0</v>
      </c>
      <c r="N24" s="318">
        <v>0.0</v>
      </c>
      <c r="O24" s="318">
        <v>0.0</v>
      </c>
      <c r="P24" s="316"/>
      <c r="Q24" s="319" t="s">
        <v>308</v>
      </c>
      <c r="R24" s="321" t="s">
        <v>318</v>
      </c>
      <c r="S24" s="319" t="s">
        <v>310</v>
      </c>
      <c r="T24" s="316"/>
      <c r="U24" s="323" t="s">
        <v>311</v>
      </c>
      <c r="V24" s="323" t="s">
        <v>311</v>
      </c>
      <c r="W24" s="323" t="s">
        <v>311</v>
      </c>
      <c r="X24" s="316"/>
      <c r="Y24" s="323" t="s">
        <v>311</v>
      </c>
      <c r="Z24" s="323" t="s">
        <v>311</v>
      </c>
      <c r="AA24" s="323" t="s">
        <v>311</v>
      </c>
      <c r="AB24" s="316"/>
      <c r="AC24" s="323" t="s">
        <v>311</v>
      </c>
      <c r="AD24" s="323" t="s">
        <v>311</v>
      </c>
      <c r="AE24" s="323" t="s">
        <v>311</v>
      </c>
      <c r="AF24" s="316"/>
      <c r="AG24" s="323" t="s">
        <v>311</v>
      </c>
      <c r="AH24" s="323" t="s">
        <v>311</v>
      </c>
      <c r="AI24" s="323" t="s">
        <v>311</v>
      </c>
      <c r="AJ24" s="325"/>
      <c r="AK24" s="314">
        <v>2000.0</v>
      </c>
      <c r="AL24" s="314">
        <v>200000.0</v>
      </c>
      <c r="AM24" s="314">
        <v>1.0E7</v>
      </c>
      <c r="AN24" s="325"/>
      <c r="AO24" s="323" t="s">
        <v>311</v>
      </c>
      <c r="AP24" s="323" t="s">
        <v>311</v>
      </c>
      <c r="AQ24" s="323" t="s">
        <v>311</v>
      </c>
      <c r="AR24" s="327"/>
    </row>
    <row r="25" ht="15.75" customHeight="1">
      <c r="A25" s="140" t="s">
        <v>192</v>
      </c>
      <c r="B25" s="141" t="s">
        <v>121</v>
      </c>
      <c r="C25" s="141" t="s">
        <v>149</v>
      </c>
      <c r="D25" s="141" t="s">
        <v>133</v>
      </c>
      <c r="E25" s="141" t="s">
        <v>127</v>
      </c>
      <c r="F25" s="141" t="s">
        <v>129</v>
      </c>
      <c r="G25" s="312" t="s">
        <v>193</v>
      </c>
      <c r="H25" s="313" t="s">
        <v>315</v>
      </c>
      <c r="I25" s="314">
        <v>1500.0</v>
      </c>
      <c r="J25" s="314">
        <v>3000.0</v>
      </c>
      <c r="K25" s="314">
        <v>24000.0</v>
      </c>
      <c r="L25" s="316"/>
      <c r="M25" s="318">
        <v>0.0</v>
      </c>
      <c r="N25" s="318">
        <v>0.0</v>
      </c>
      <c r="O25" s="318">
        <v>0.0</v>
      </c>
      <c r="P25" s="316"/>
      <c r="Q25" s="319" t="s">
        <v>308</v>
      </c>
      <c r="R25" s="321" t="s">
        <v>318</v>
      </c>
      <c r="S25" s="319" t="s">
        <v>310</v>
      </c>
      <c r="T25" s="316"/>
      <c r="U25" s="323" t="s">
        <v>311</v>
      </c>
      <c r="V25" s="323" t="s">
        <v>311</v>
      </c>
      <c r="W25" s="323" t="s">
        <v>311</v>
      </c>
      <c r="X25" s="316"/>
      <c r="Y25" s="323" t="s">
        <v>311</v>
      </c>
      <c r="Z25" s="323" t="s">
        <v>311</v>
      </c>
      <c r="AA25" s="323" t="s">
        <v>311</v>
      </c>
      <c r="AB25" s="316"/>
      <c r="AC25" s="323" t="s">
        <v>311</v>
      </c>
      <c r="AD25" s="323" t="s">
        <v>311</v>
      </c>
      <c r="AE25" s="323" t="s">
        <v>311</v>
      </c>
      <c r="AF25" s="316"/>
      <c r="AG25" s="323" t="s">
        <v>311</v>
      </c>
      <c r="AH25" s="323" t="s">
        <v>311</v>
      </c>
      <c r="AI25" s="323" t="s">
        <v>311</v>
      </c>
      <c r="AJ25" s="325"/>
      <c r="AK25" s="314">
        <v>2000.0</v>
      </c>
      <c r="AL25" s="314">
        <v>200000.0</v>
      </c>
      <c r="AM25" s="314">
        <v>1.0E7</v>
      </c>
      <c r="AN25" s="325"/>
      <c r="AO25" s="323" t="s">
        <v>311</v>
      </c>
      <c r="AP25" s="323" t="s">
        <v>311</v>
      </c>
      <c r="AQ25" s="323" t="s">
        <v>311</v>
      </c>
      <c r="AR25" s="327"/>
    </row>
    <row r="26" ht="15.75" customHeight="1">
      <c r="A26" s="140" t="s">
        <v>194</v>
      </c>
      <c r="B26" s="141" t="s">
        <v>121</v>
      </c>
      <c r="C26" s="141" t="s">
        <v>151</v>
      </c>
      <c r="D26" s="141" t="s">
        <v>133</v>
      </c>
      <c r="E26" s="141" t="s">
        <v>127</v>
      </c>
      <c r="F26" s="141" t="s">
        <v>129</v>
      </c>
      <c r="G26" s="312" t="s">
        <v>195</v>
      </c>
      <c r="H26" s="313" t="s">
        <v>315</v>
      </c>
      <c r="I26" s="314">
        <v>1500.0</v>
      </c>
      <c r="J26" s="314">
        <v>3000.0</v>
      </c>
      <c r="K26" s="314">
        <v>24000.0</v>
      </c>
      <c r="L26" s="316"/>
      <c r="M26" s="318">
        <v>0.0</v>
      </c>
      <c r="N26" s="318">
        <v>0.0</v>
      </c>
      <c r="O26" s="318">
        <v>0.0</v>
      </c>
      <c r="P26" s="316"/>
      <c r="Q26" s="319" t="s">
        <v>308</v>
      </c>
      <c r="R26" s="321" t="s">
        <v>318</v>
      </c>
      <c r="S26" s="319" t="s">
        <v>310</v>
      </c>
      <c r="T26" s="316"/>
      <c r="U26" s="323" t="s">
        <v>311</v>
      </c>
      <c r="V26" s="323" t="s">
        <v>311</v>
      </c>
      <c r="W26" s="323" t="s">
        <v>311</v>
      </c>
      <c r="X26" s="316"/>
      <c r="Y26" s="323" t="s">
        <v>311</v>
      </c>
      <c r="Z26" s="323" t="s">
        <v>311</v>
      </c>
      <c r="AA26" s="323" t="s">
        <v>311</v>
      </c>
      <c r="AB26" s="316"/>
      <c r="AC26" s="323" t="s">
        <v>311</v>
      </c>
      <c r="AD26" s="323" t="s">
        <v>311</v>
      </c>
      <c r="AE26" s="323" t="s">
        <v>311</v>
      </c>
      <c r="AF26" s="316"/>
      <c r="AG26" s="323" t="s">
        <v>311</v>
      </c>
      <c r="AH26" s="323" t="s">
        <v>311</v>
      </c>
      <c r="AI26" s="323" t="s">
        <v>311</v>
      </c>
      <c r="AJ26" s="325"/>
      <c r="AK26" s="314">
        <v>2000.0</v>
      </c>
      <c r="AL26" s="314">
        <v>200000.0</v>
      </c>
      <c r="AM26" s="314">
        <v>1.0E7</v>
      </c>
      <c r="AN26" s="325"/>
      <c r="AO26" s="323" t="s">
        <v>311</v>
      </c>
      <c r="AP26" s="323" t="s">
        <v>311</v>
      </c>
      <c r="AQ26" s="323" t="s">
        <v>311</v>
      </c>
      <c r="AR26" s="327"/>
    </row>
    <row r="27" ht="15.75" customHeight="1">
      <c r="A27" s="140" t="s">
        <v>196</v>
      </c>
      <c r="B27" s="141" t="s">
        <v>121</v>
      </c>
      <c r="C27" s="141" t="s">
        <v>153</v>
      </c>
      <c r="D27" s="141" t="s">
        <v>133</v>
      </c>
      <c r="E27" s="141" t="s">
        <v>127</v>
      </c>
      <c r="F27" s="141" t="s">
        <v>129</v>
      </c>
      <c r="G27" s="312" t="s">
        <v>197</v>
      </c>
      <c r="H27" s="313" t="s">
        <v>315</v>
      </c>
      <c r="I27" s="314">
        <v>1500.0</v>
      </c>
      <c r="J27" s="314">
        <v>3000.0</v>
      </c>
      <c r="K27" s="314">
        <v>24000.0</v>
      </c>
      <c r="L27" s="316"/>
      <c r="M27" s="318">
        <v>0.0</v>
      </c>
      <c r="N27" s="318">
        <v>0.0</v>
      </c>
      <c r="O27" s="318">
        <v>0.0</v>
      </c>
      <c r="P27" s="316"/>
      <c r="Q27" s="319" t="s">
        <v>308</v>
      </c>
      <c r="R27" s="321" t="s">
        <v>318</v>
      </c>
      <c r="S27" s="319" t="s">
        <v>310</v>
      </c>
      <c r="T27" s="316"/>
      <c r="U27" s="323" t="s">
        <v>311</v>
      </c>
      <c r="V27" s="323" t="s">
        <v>311</v>
      </c>
      <c r="W27" s="323" t="s">
        <v>311</v>
      </c>
      <c r="X27" s="316"/>
      <c r="Y27" s="323" t="s">
        <v>311</v>
      </c>
      <c r="Z27" s="323" t="s">
        <v>311</v>
      </c>
      <c r="AA27" s="323" t="s">
        <v>311</v>
      </c>
      <c r="AB27" s="316"/>
      <c r="AC27" s="323" t="s">
        <v>311</v>
      </c>
      <c r="AD27" s="323" t="s">
        <v>311</v>
      </c>
      <c r="AE27" s="323" t="s">
        <v>311</v>
      </c>
      <c r="AF27" s="316"/>
      <c r="AG27" s="323" t="s">
        <v>311</v>
      </c>
      <c r="AH27" s="323" t="s">
        <v>311</v>
      </c>
      <c r="AI27" s="323" t="s">
        <v>311</v>
      </c>
      <c r="AJ27" s="325"/>
      <c r="AK27" s="314">
        <v>2000.0</v>
      </c>
      <c r="AL27" s="314">
        <v>200000.0</v>
      </c>
      <c r="AM27" s="314">
        <v>1.0E7</v>
      </c>
      <c r="AN27" s="325"/>
      <c r="AO27" s="323" t="s">
        <v>311</v>
      </c>
      <c r="AP27" s="323" t="s">
        <v>311</v>
      </c>
      <c r="AQ27" s="323" t="s">
        <v>311</v>
      </c>
      <c r="AR27" s="327"/>
    </row>
    <row r="28" ht="15.75" customHeight="1">
      <c r="A28" s="140" t="s">
        <v>198</v>
      </c>
      <c r="B28" s="141" t="s">
        <v>121</v>
      </c>
      <c r="C28" s="141" t="s">
        <v>123</v>
      </c>
      <c r="D28" s="141" t="s">
        <v>138</v>
      </c>
      <c r="E28" s="141" t="s">
        <v>127</v>
      </c>
      <c r="F28" s="141" t="s">
        <v>129</v>
      </c>
      <c r="G28" s="312" t="s">
        <v>199</v>
      </c>
      <c r="H28" s="313" t="s">
        <v>315</v>
      </c>
      <c r="I28" s="314">
        <v>1500.0</v>
      </c>
      <c r="J28" s="314">
        <v>3000.0</v>
      </c>
      <c r="K28" s="314">
        <v>24000.0</v>
      </c>
      <c r="L28" s="316"/>
      <c r="M28" s="318">
        <v>0.0</v>
      </c>
      <c r="N28" s="318">
        <v>0.0</v>
      </c>
      <c r="O28" s="318">
        <v>0.0</v>
      </c>
      <c r="P28" s="316"/>
      <c r="Q28" s="319" t="s">
        <v>308</v>
      </c>
      <c r="R28" s="321" t="s">
        <v>326</v>
      </c>
      <c r="S28" s="319" t="s">
        <v>310</v>
      </c>
      <c r="T28" s="316"/>
      <c r="U28" s="323" t="s">
        <v>311</v>
      </c>
      <c r="V28" s="323" t="s">
        <v>311</v>
      </c>
      <c r="W28" s="323" t="s">
        <v>311</v>
      </c>
      <c r="X28" s="316"/>
      <c r="Y28" s="323" t="s">
        <v>311</v>
      </c>
      <c r="Z28" s="323" t="s">
        <v>311</v>
      </c>
      <c r="AA28" s="323" t="s">
        <v>311</v>
      </c>
      <c r="AB28" s="316"/>
      <c r="AC28" s="323" t="s">
        <v>311</v>
      </c>
      <c r="AD28" s="323" t="s">
        <v>311</v>
      </c>
      <c r="AE28" s="323" t="s">
        <v>311</v>
      </c>
      <c r="AF28" s="316"/>
      <c r="AG28" s="323" t="s">
        <v>311</v>
      </c>
      <c r="AH28" s="323" t="s">
        <v>311</v>
      </c>
      <c r="AI28" s="323" t="s">
        <v>311</v>
      </c>
      <c r="AJ28" s="325"/>
      <c r="AK28" s="314">
        <v>5000.0</v>
      </c>
      <c r="AL28" s="314">
        <v>200000.0</v>
      </c>
      <c r="AM28" s="314">
        <v>1.0E7</v>
      </c>
      <c r="AN28" s="325"/>
      <c r="AO28" s="323" t="s">
        <v>311</v>
      </c>
      <c r="AP28" s="323" t="s">
        <v>311</v>
      </c>
      <c r="AQ28" s="323" t="s">
        <v>311</v>
      </c>
      <c r="AR28" s="327"/>
    </row>
    <row r="29" ht="15.75" customHeight="1">
      <c r="A29" s="140" t="s">
        <v>200</v>
      </c>
      <c r="B29" s="141" t="s">
        <v>121</v>
      </c>
      <c r="C29" s="141" t="s">
        <v>131</v>
      </c>
      <c r="D29" s="141" t="s">
        <v>138</v>
      </c>
      <c r="E29" s="141" t="s">
        <v>127</v>
      </c>
      <c r="F29" s="141" t="s">
        <v>129</v>
      </c>
      <c r="G29" s="312" t="s">
        <v>201</v>
      </c>
      <c r="H29" s="313" t="s">
        <v>315</v>
      </c>
      <c r="I29" s="314">
        <v>1500.0</v>
      </c>
      <c r="J29" s="314">
        <v>3000.0</v>
      </c>
      <c r="K29" s="314">
        <v>24000.0</v>
      </c>
      <c r="L29" s="316"/>
      <c r="M29" s="318">
        <v>0.0</v>
      </c>
      <c r="N29" s="318">
        <v>0.0</v>
      </c>
      <c r="O29" s="318">
        <v>0.0</v>
      </c>
      <c r="P29" s="316"/>
      <c r="Q29" s="319" t="s">
        <v>308</v>
      </c>
      <c r="R29" s="321" t="s">
        <v>326</v>
      </c>
      <c r="S29" s="319" t="s">
        <v>310</v>
      </c>
      <c r="T29" s="316"/>
      <c r="U29" s="323" t="s">
        <v>311</v>
      </c>
      <c r="V29" s="323" t="s">
        <v>311</v>
      </c>
      <c r="W29" s="323" t="s">
        <v>311</v>
      </c>
      <c r="X29" s="316"/>
      <c r="Y29" s="323" t="s">
        <v>311</v>
      </c>
      <c r="Z29" s="323" t="s">
        <v>311</v>
      </c>
      <c r="AA29" s="323" t="s">
        <v>311</v>
      </c>
      <c r="AB29" s="316"/>
      <c r="AC29" s="323" t="s">
        <v>311</v>
      </c>
      <c r="AD29" s="323" t="s">
        <v>311</v>
      </c>
      <c r="AE29" s="323" t="s">
        <v>311</v>
      </c>
      <c r="AF29" s="316"/>
      <c r="AG29" s="323" t="s">
        <v>311</v>
      </c>
      <c r="AH29" s="323" t="s">
        <v>311</v>
      </c>
      <c r="AI29" s="323" t="s">
        <v>311</v>
      </c>
      <c r="AJ29" s="325"/>
      <c r="AK29" s="314">
        <v>5000.0</v>
      </c>
      <c r="AL29" s="314">
        <v>200000.0</v>
      </c>
      <c r="AM29" s="314">
        <v>1.0E7</v>
      </c>
      <c r="AN29" s="325"/>
      <c r="AO29" s="323" t="s">
        <v>311</v>
      </c>
      <c r="AP29" s="323" t="s">
        <v>311</v>
      </c>
      <c r="AQ29" s="323" t="s">
        <v>311</v>
      </c>
      <c r="AR29" s="327"/>
    </row>
    <row r="30" ht="15.75" customHeight="1">
      <c r="A30" s="140" t="s">
        <v>202</v>
      </c>
      <c r="B30" s="141" t="s">
        <v>121</v>
      </c>
      <c r="C30" s="141" t="s">
        <v>136</v>
      </c>
      <c r="D30" s="141" t="s">
        <v>138</v>
      </c>
      <c r="E30" s="141" t="s">
        <v>127</v>
      </c>
      <c r="F30" s="141" t="s">
        <v>129</v>
      </c>
      <c r="G30" s="312" t="s">
        <v>203</v>
      </c>
      <c r="H30" s="313" t="s">
        <v>315</v>
      </c>
      <c r="I30" s="314">
        <v>1500.0</v>
      </c>
      <c r="J30" s="314">
        <v>3000.0</v>
      </c>
      <c r="K30" s="314">
        <v>24000.0</v>
      </c>
      <c r="L30" s="316"/>
      <c r="M30" s="318">
        <v>0.0</v>
      </c>
      <c r="N30" s="318">
        <v>0.0</v>
      </c>
      <c r="O30" s="318">
        <v>0.0</v>
      </c>
      <c r="P30" s="316"/>
      <c r="Q30" s="319" t="s">
        <v>308</v>
      </c>
      <c r="R30" s="321" t="s">
        <v>326</v>
      </c>
      <c r="S30" s="319" t="s">
        <v>310</v>
      </c>
      <c r="T30" s="316"/>
      <c r="U30" s="323" t="s">
        <v>311</v>
      </c>
      <c r="V30" s="323" t="s">
        <v>311</v>
      </c>
      <c r="W30" s="323" t="s">
        <v>311</v>
      </c>
      <c r="X30" s="316"/>
      <c r="Y30" s="323" t="s">
        <v>311</v>
      </c>
      <c r="Z30" s="323" t="s">
        <v>311</v>
      </c>
      <c r="AA30" s="323" t="s">
        <v>311</v>
      </c>
      <c r="AB30" s="316"/>
      <c r="AC30" s="323" t="s">
        <v>311</v>
      </c>
      <c r="AD30" s="323" t="s">
        <v>311</v>
      </c>
      <c r="AE30" s="323" t="s">
        <v>311</v>
      </c>
      <c r="AF30" s="316"/>
      <c r="AG30" s="323" t="s">
        <v>311</v>
      </c>
      <c r="AH30" s="323" t="s">
        <v>311</v>
      </c>
      <c r="AI30" s="323" t="s">
        <v>311</v>
      </c>
      <c r="AJ30" s="325"/>
      <c r="AK30" s="314">
        <v>5000.0</v>
      </c>
      <c r="AL30" s="314">
        <v>200000.0</v>
      </c>
      <c r="AM30" s="314">
        <v>1.0E7</v>
      </c>
      <c r="AN30" s="325"/>
      <c r="AO30" s="323" t="s">
        <v>311</v>
      </c>
      <c r="AP30" s="323" t="s">
        <v>311</v>
      </c>
      <c r="AQ30" s="323" t="s">
        <v>311</v>
      </c>
      <c r="AR30" s="327"/>
    </row>
    <row r="31" ht="15.75" customHeight="1">
      <c r="A31" s="140" t="s">
        <v>204</v>
      </c>
      <c r="B31" s="141" t="s">
        <v>121</v>
      </c>
      <c r="C31" s="141" t="s">
        <v>140</v>
      </c>
      <c r="D31" s="141" t="s">
        <v>138</v>
      </c>
      <c r="E31" s="141" t="s">
        <v>127</v>
      </c>
      <c r="F31" s="141" t="s">
        <v>129</v>
      </c>
      <c r="G31" s="312" t="s">
        <v>205</v>
      </c>
      <c r="H31" s="313" t="s">
        <v>315</v>
      </c>
      <c r="I31" s="314">
        <v>1500.0</v>
      </c>
      <c r="J31" s="314">
        <v>3000.0</v>
      </c>
      <c r="K31" s="314">
        <v>24000.0</v>
      </c>
      <c r="L31" s="316"/>
      <c r="M31" s="318">
        <v>0.0</v>
      </c>
      <c r="N31" s="318">
        <v>0.0</v>
      </c>
      <c r="O31" s="318">
        <v>0.0</v>
      </c>
      <c r="P31" s="316"/>
      <c r="Q31" s="319" t="s">
        <v>308</v>
      </c>
      <c r="R31" s="321" t="s">
        <v>326</v>
      </c>
      <c r="S31" s="319" t="s">
        <v>310</v>
      </c>
      <c r="T31" s="316"/>
      <c r="U31" s="323" t="s">
        <v>311</v>
      </c>
      <c r="V31" s="323" t="s">
        <v>311</v>
      </c>
      <c r="W31" s="323" t="s">
        <v>311</v>
      </c>
      <c r="X31" s="316"/>
      <c r="Y31" s="323" t="s">
        <v>311</v>
      </c>
      <c r="Z31" s="323" t="s">
        <v>311</v>
      </c>
      <c r="AA31" s="323" t="s">
        <v>311</v>
      </c>
      <c r="AB31" s="316"/>
      <c r="AC31" s="323" t="s">
        <v>311</v>
      </c>
      <c r="AD31" s="323" t="s">
        <v>311</v>
      </c>
      <c r="AE31" s="323" t="s">
        <v>311</v>
      </c>
      <c r="AF31" s="316"/>
      <c r="AG31" s="323" t="s">
        <v>311</v>
      </c>
      <c r="AH31" s="323" t="s">
        <v>311</v>
      </c>
      <c r="AI31" s="323" t="s">
        <v>311</v>
      </c>
      <c r="AJ31" s="325"/>
      <c r="AK31" s="314">
        <v>5000.0</v>
      </c>
      <c r="AL31" s="314">
        <v>200000.0</v>
      </c>
      <c r="AM31" s="314">
        <v>1.0E7</v>
      </c>
      <c r="AN31" s="325"/>
      <c r="AO31" s="323" t="s">
        <v>311</v>
      </c>
      <c r="AP31" s="323" t="s">
        <v>311</v>
      </c>
      <c r="AQ31" s="323" t="s">
        <v>311</v>
      </c>
      <c r="AR31" s="327"/>
    </row>
    <row r="32" ht="15.75" customHeight="1">
      <c r="A32" s="140" t="s">
        <v>206</v>
      </c>
      <c r="B32" s="141" t="s">
        <v>121</v>
      </c>
      <c r="C32" s="141" t="s">
        <v>143</v>
      </c>
      <c r="D32" s="141" t="s">
        <v>138</v>
      </c>
      <c r="E32" s="141" t="s">
        <v>127</v>
      </c>
      <c r="F32" s="141" t="s">
        <v>129</v>
      </c>
      <c r="G32" s="312" t="s">
        <v>207</v>
      </c>
      <c r="H32" s="313" t="s">
        <v>315</v>
      </c>
      <c r="I32" s="314">
        <v>1500.0</v>
      </c>
      <c r="J32" s="314">
        <v>3000.0</v>
      </c>
      <c r="K32" s="314">
        <v>24000.0</v>
      </c>
      <c r="L32" s="316"/>
      <c r="M32" s="318">
        <v>0.0</v>
      </c>
      <c r="N32" s="318">
        <v>0.0</v>
      </c>
      <c r="O32" s="318">
        <v>0.0</v>
      </c>
      <c r="P32" s="316"/>
      <c r="Q32" s="319" t="s">
        <v>308</v>
      </c>
      <c r="R32" s="321" t="s">
        <v>326</v>
      </c>
      <c r="S32" s="319" t="s">
        <v>310</v>
      </c>
      <c r="T32" s="316"/>
      <c r="U32" s="323" t="s">
        <v>311</v>
      </c>
      <c r="V32" s="323" t="s">
        <v>311</v>
      </c>
      <c r="W32" s="323" t="s">
        <v>311</v>
      </c>
      <c r="X32" s="316"/>
      <c r="Y32" s="323" t="s">
        <v>311</v>
      </c>
      <c r="Z32" s="323" t="s">
        <v>311</v>
      </c>
      <c r="AA32" s="323" t="s">
        <v>311</v>
      </c>
      <c r="AB32" s="316"/>
      <c r="AC32" s="323" t="s">
        <v>311</v>
      </c>
      <c r="AD32" s="323" t="s">
        <v>311</v>
      </c>
      <c r="AE32" s="323" t="s">
        <v>311</v>
      </c>
      <c r="AF32" s="316"/>
      <c r="AG32" s="323" t="s">
        <v>311</v>
      </c>
      <c r="AH32" s="323" t="s">
        <v>311</v>
      </c>
      <c r="AI32" s="323" t="s">
        <v>311</v>
      </c>
      <c r="AJ32" s="325"/>
      <c r="AK32" s="314">
        <v>5000.0</v>
      </c>
      <c r="AL32" s="314">
        <v>200000.0</v>
      </c>
      <c r="AM32" s="314">
        <v>1.0E7</v>
      </c>
      <c r="AN32" s="325"/>
      <c r="AO32" s="323" t="s">
        <v>311</v>
      </c>
      <c r="AP32" s="323" t="s">
        <v>311</v>
      </c>
      <c r="AQ32" s="323" t="s">
        <v>311</v>
      </c>
      <c r="AR32" s="327"/>
    </row>
    <row r="33" ht="15.75" customHeight="1">
      <c r="A33" s="140" t="s">
        <v>208</v>
      </c>
      <c r="B33" s="141" t="s">
        <v>121</v>
      </c>
      <c r="C33" s="141" t="s">
        <v>145</v>
      </c>
      <c r="D33" s="141" t="s">
        <v>138</v>
      </c>
      <c r="E33" s="141" t="s">
        <v>127</v>
      </c>
      <c r="F33" s="141" t="s">
        <v>129</v>
      </c>
      <c r="G33" s="312" t="s">
        <v>209</v>
      </c>
      <c r="H33" s="313" t="s">
        <v>315</v>
      </c>
      <c r="I33" s="314">
        <v>1500.0</v>
      </c>
      <c r="J33" s="314">
        <v>3000.0</v>
      </c>
      <c r="K33" s="314">
        <v>24000.0</v>
      </c>
      <c r="L33" s="316"/>
      <c r="M33" s="318">
        <v>0.0</v>
      </c>
      <c r="N33" s="318">
        <v>0.0</v>
      </c>
      <c r="O33" s="318">
        <v>0.0</v>
      </c>
      <c r="P33" s="316"/>
      <c r="Q33" s="319" t="s">
        <v>308</v>
      </c>
      <c r="R33" s="321" t="s">
        <v>326</v>
      </c>
      <c r="S33" s="319" t="s">
        <v>310</v>
      </c>
      <c r="T33" s="316"/>
      <c r="U33" s="323" t="s">
        <v>311</v>
      </c>
      <c r="V33" s="323" t="s">
        <v>311</v>
      </c>
      <c r="W33" s="323" t="s">
        <v>311</v>
      </c>
      <c r="X33" s="316"/>
      <c r="Y33" s="323" t="s">
        <v>311</v>
      </c>
      <c r="Z33" s="323" t="s">
        <v>311</v>
      </c>
      <c r="AA33" s="323" t="s">
        <v>311</v>
      </c>
      <c r="AB33" s="316"/>
      <c r="AC33" s="323" t="s">
        <v>311</v>
      </c>
      <c r="AD33" s="323" t="s">
        <v>311</v>
      </c>
      <c r="AE33" s="323" t="s">
        <v>311</v>
      </c>
      <c r="AF33" s="316"/>
      <c r="AG33" s="323" t="s">
        <v>311</v>
      </c>
      <c r="AH33" s="323" t="s">
        <v>311</v>
      </c>
      <c r="AI33" s="323" t="s">
        <v>311</v>
      </c>
      <c r="AJ33" s="325"/>
      <c r="AK33" s="314">
        <v>5000.0</v>
      </c>
      <c r="AL33" s="314">
        <v>200000.0</v>
      </c>
      <c r="AM33" s="314">
        <v>1.0E7</v>
      </c>
      <c r="AN33" s="325"/>
      <c r="AO33" s="323" t="s">
        <v>311</v>
      </c>
      <c r="AP33" s="323" t="s">
        <v>311</v>
      </c>
      <c r="AQ33" s="323" t="s">
        <v>311</v>
      </c>
      <c r="AR33" s="327"/>
    </row>
    <row r="34" ht="15.75" customHeight="1">
      <c r="A34" s="140" t="s">
        <v>210</v>
      </c>
      <c r="B34" s="141" t="s">
        <v>121</v>
      </c>
      <c r="C34" s="141" t="s">
        <v>147</v>
      </c>
      <c r="D34" s="141" t="s">
        <v>138</v>
      </c>
      <c r="E34" s="141" t="s">
        <v>127</v>
      </c>
      <c r="F34" s="141" t="s">
        <v>129</v>
      </c>
      <c r="G34" s="312" t="s">
        <v>211</v>
      </c>
      <c r="H34" s="313" t="s">
        <v>315</v>
      </c>
      <c r="I34" s="314">
        <v>1500.0</v>
      </c>
      <c r="J34" s="314">
        <v>3000.0</v>
      </c>
      <c r="K34" s="314">
        <v>24000.0</v>
      </c>
      <c r="L34" s="316"/>
      <c r="M34" s="318">
        <v>0.0</v>
      </c>
      <c r="N34" s="318">
        <v>0.0</v>
      </c>
      <c r="O34" s="318">
        <v>0.0</v>
      </c>
      <c r="P34" s="316"/>
      <c r="Q34" s="319" t="s">
        <v>308</v>
      </c>
      <c r="R34" s="321" t="s">
        <v>326</v>
      </c>
      <c r="S34" s="319" t="s">
        <v>310</v>
      </c>
      <c r="T34" s="316"/>
      <c r="U34" s="323" t="s">
        <v>311</v>
      </c>
      <c r="V34" s="323" t="s">
        <v>311</v>
      </c>
      <c r="W34" s="323" t="s">
        <v>311</v>
      </c>
      <c r="X34" s="316"/>
      <c r="Y34" s="323" t="s">
        <v>311</v>
      </c>
      <c r="Z34" s="323" t="s">
        <v>311</v>
      </c>
      <c r="AA34" s="323" t="s">
        <v>311</v>
      </c>
      <c r="AB34" s="316"/>
      <c r="AC34" s="323" t="s">
        <v>311</v>
      </c>
      <c r="AD34" s="323" t="s">
        <v>311</v>
      </c>
      <c r="AE34" s="323" t="s">
        <v>311</v>
      </c>
      <c r="AF34" s="316"/>
      <c r="AG34" s="323" t="s">
        <v>311</v>
      </c>
      <c r="AH34" s="323" t="s">
        <v>311</v>
      </c>
      <c r="AI34" s="323" t="s">
        <v>311</v>
      </c>
      <c r="AJ34" s="325"/>
      <c r="AK34" s="314">
        <v>5000.0</v>
      </c>
      <c r="AL34" s="314">
        <v>200000.0</v>
      </c>
      <c r="AM34" s="314">
        <v>1.0E7</v>
      </c>
      <c r="AN34" s="325"/>
      <c r="AO34" s="323" t="s">
        <v>311</v>
      </c>
      <c r="AP34" s="323" t="s">
        <v>311</v>
      </c>
      <c r="AQ34" s="323" t="s">
        <v>311</v>
      </c>
      <c r="AR34" s="327"/>
    </row>
    <row r="35" ht="15.75" customHeight="1">
      <c r="A35" s="140" t="s">
        <v>212</v>
      </c>
      <c r="B35" s="141" t="s">
        <v>121</v>
      </c>
      <c r="C35" s="141" t="s">
        <v>149</v>
      </c>
      <c r="D35" s="141" t="s">
        <v>138</v>
      </c>
      <c r="E35" s="141" t="s">
        <v>127</v>
      </c>
      <c r="F35" s="141" t="s">
        <v>129</v>
      </c>
      <c r="G35" s="312" t="s">
        <v>213</v>
      </c>
      <c r="H35" s="313" t="s">
        <v>315</v>
      </c>
      <c r="I35" s="314">
        <v>1500.0</v>
      </c>
      <c r="J35" s="314">
        <v>3000.0</v>
      </c>
      <c r="K35" s="314">
        <v>24000.0</v>
      </c>
      <c r="L35" s="316"/>
      <c r="M35" s="318">
        <v>0.0</v>
      </c>
      <c r="N35" s="318">
        <v>0.0</v>
      </c>
      <c r="O35" s="318">
        <v>0.0</v>
      </c>
      <c r="P35" s="316"/>
      <c r="Q35" s="319" t="s">
        <v>308</v>
      </c>
      <c r="R35" s="321" t="s">
        <v>326</v>
      </c>
      <c r="S35" s="319" t="s">
        <v>310</v>
      </c>
      <c r="T35" s="316"/>
      <c r="U35" s="323" t="s">
        <v>311</v>
      </c>
      <c r="V35" s="323" t="s">
        <v>311</v>
      </c>
      <c r="W35" s="323" t="s">
        <v>311</v>
      </c>
      <c r="X35" s="316"/>
      <c r="Y35" s="323" t="s">
        <v>311</v>
      </c>
      <c r="Z35" s="323" t="s">
        <v>311</v>
      </c>
      <c r="AA35" s="323" t="s">
        <v>311</v>
      </c>
      <c r="AB35" s="316"/>
      <c r="AC35" s="323" t="s">
        <v>311</v>
      </c>
      <c r="AD35" s="323" t="s">
        <v>311</v>
      </c>
      <c r="AE35" s="323" t="s">
        <v>311</v>
      </c>
      <c r="AF35" s="316"/>
      <c r="AG35" s="323" t="s">
        <v>311</v>
      </c>
      <c r="AH35" s="323" t="s">
        <v>311</v>
      </c>
      <c r="AI35" s="323" t="s">
        <v>311</v>
      </c>
      <c r="AJ35" s="325"/>
      <c r="AK35" s="314">
        <v>5000.0</v>
      </c>
      <c r="AL35" s="314">
        <v>200000.0</v>
      </c>
      <c r="AM35" s="314">
        <v>1.0E7</v>
      </c>
      <c r="AN35" s="325"/>
      <c r="AO35" s="323" t="s">
        <v>311</v>
      </c>
      <c r="AP35" s="323" t="s">
        <v>311</v>
      </c>
      <c r="AQ35" s="323" t="s">
        <v>311</v>
      </c>
      <c r="AR35" s="327"/>
    </row>
    <row r="36" ht="15.75" customHeight="1">
      <c r="A36" s="140" t="s">
        <v>214</v>
      </c>
      <c r="B36" s="141" t="s">
        <v>121</v>
      </c>
      <c r="C36" s="141" t="s">
        <v>151</v>
      </c>
      <c r="D36" s="141" t="s">
        <v>138</v>
      </c>
      <c r="E36" s="141" t="s">
        <v>127</v>
      </c>
      <c r="F36" s="141" t="s">
        <v>129</v>
      </c>
      <c r="G36" s="312" t="s">
        <v>215</v>
      </c>
      <c r="H36" s="313" t="s">
        <v>315</v>
      </c>
      <c r="I36" s="314">
        <v>1500.0</v>
      </c>
      <c r="J36" s="314">
        <v>3000.0</v>
      </c>
      <c r="K36" s="314">
        <v>24000.0</v>
      </c>
      <c r="L36" s="316"/>
      <c r="M36" s="318">
        <v>0.0</v>
      </c>
      <c r="N36" s="318">
        <v>0.0</v>
      </c>
      <c r="O36" s="318">
        <v>0.0</v>
      </c>
      <c r="P36" s="316"/>
      <c r="Q36" s="319" t="s">
        <v>308</v>
      </c>
      <c r="R36" s="321" t="s">
        <v>326</v>
      </c>
      <c r="S36" s="319" t="s">
        <v>310</v>
      </c>
      <c r="T36" s="316"/>
      <c r="U36" s="323" t="s">
        <v>311</v>
      </c>
      <c r="V36" s="323" t="s">
        <v>311</v>
      </c>
      <c r="W36" s="323" t="s">
        <v>311</v>
      </c>
      <c r="X36" s="316"/>
      <c r="Y36" s="323" t="s">
        <v>311</v>
      </c>
      <c r="Z36" s="323" t="s">
        <v>311</v>
      </c>
      <c r="AA36" s="323" t="s">
        <v>311</v>
      </c>
      <c r="AB36" s="316"/>
      <c r="AC36" s="323" t="s">
        <v>311</v>
      </c>
      <c r="AD36" s="323" t="s">
        <v>311</v>
      </c>
      <c r="AE36" s="323" t="s">
        <v>311</v>
      </c>
      <c r="AF36" s="316"/>
      <c r="AG36" s="323" t="s">
        <v>311</v>
      </c>
      <c r="AH36" s="323" t="s">
        <v>311</v>
      </c>
      <c r="AI36" s="323" t="s">
        <v>311</v>
      </c>
      <c r="AJ36" s="325"/>
      <c r="AK36" s="314">
        <v>5000.0</v>
      </c>
      <c r="AL36" s="314">
        <v>200000.0</v>
      </c>
      <c r="AM36" s="314">
        <v>1.0E7</v>
      </c>
      <c r="AN36" s="325"/>
      <c r="AO36" s="323" t="s">
        <v>311</v>
      </c>
      <c r="AP36" s="323" t="s">
        <v>311</v>
      </c>
      <c r="AQ36" s="323" t="s">
        <v>311</v>
      </c>
      <c r="AR36" s="327"/>
    </row>
    <row r="37" ht="15.75" customHeight="1">
      <c r="A37" s="140" t="s">
        <v>216</v>
      </c>
      <c r="B37" s="141" t="s">
        <v>121</v>
      </c>
      <c r="C37" s="141" t="s">
        <v>153</v>
      </c>
      <c r="D37" s="141" t="s">
        <v>138</v>
      </c>
      <c r="E37" s="141" t="s">
        <v>127</v>
      </c>
      <c r="F37" s="141" t="s">
        <v>129</v>
      </c>
      <c r="G37" s="312" t="s">
        <v>217</v>
      </c>
      <c r="H37" s="313" t="s">
        <v>315</v>
      </c>
      <c r="I37" s="314">
        <v>1500.0</v>
      </c>
      <c r="J37" s="314">
        <v>3000.0</v>
      </c>
      <c r="K37" s="314">
        <v>24000.0</v>
      </c>
      <c r="L37" s="316"/>
      <c r="M37" s="318">
        <v>0.0</v>
      </c>
      <c r="N37" s="318">
        <v>0.0</v>
      </c>
      <c r="O37" s="318">
        <v>0.0</v>
      </c>
      <c r="P37" s="316"/>
      <c r="Q37" s="319" t="s">
        <v>308</v>
      </c>
      <c r="R37" s="321" t="s">
        <v>326</v>
      </c>
      <c r="S37" s="319" t="s">
        <v>310</v>
      </c>
      <c r="T37" s="316"/>
      <c r="U37" s="323" t="s">
        <v>311</v>
      </c>
      <c r="V37" s="323" t="s">
        <v>311</v>
      </c>
      <c r="W37" s="323" t="s">
        <v>311</v>
      </c>
      <c r="X37" s="316"/>
      <c r="Y37" s="323" t="s">
        <v>311</v>
      </c>
      <c r="Z37" s="323" t="s">
        <v>311</v>
      </c>
      <c r="AA37" s="323" t="s">
        <v>311</v>
      </c>
      <c r="AB37" s="316"/>
      <c r="AC37" s="323" t="s">
        <v>311</v>
      </c>
      <c r="AD37" s="323" t="s">
        <v>311</v>
      </c>
      <c r="AE37" s="323" t="s">
        <v>311</v>
      </c>
      <c r="AF37" s="316"/>
      <c r="AG37" s="323" t="s">
        <v>311</v>
      </c>
      <c r="AH37" s="323" t="s">
        <v>311</v>
      </c>
      <c r="AI37" s="323" t="s">
        <v>311</v>
      </c>
      <c r="AJ37" s="325"/>
      <c r="AK37" s="314">
        <v>5000.0</v>
      </c>
      <c r="AL37" s="314">
        <v>200000.0</v>
      </c>
      <c r="AM37" s="314">
        <v>1.0E7</v>
      </c>
      <c r="AN37" s="325"/>
      <c r="AO37" s="323" t="s">
        <v>311</v>
      </c>
      <c r="AP37" s="323" t="s">
        <v>311</v>
      </c>
      <c r="AQ37" s="323" t="s">
        <v>311</v>
      </c>
      <c r="AR37" s="327"/>
    </row>
    <row r="38" ht="15.75" customHeight="1">
      <c r="A38" s="140" t="s">
        <v>218</v>
      </c>
      <c r="B38" s="141" t="s">
        <v>121</v>
      </c>
      <c r="C38" s="141" t="s">
        <v>123</v>
      </c>
      <c r="D38" s="141" t="s">
        <v>125</v>
      </c>
      <c r="E38" s="141" t="s">
        <v>127</v>
      </c>
      <c r="F38" s="141" t="s">
        <v>135</v>
      </c>
      <c r="G38" s="312" t="s">
        <v>219</v>
      </c>
      <c r="H38" s="313" t="s">
        <v>374</v>
      </c>
      <c r="I38" s="314">
        <v>200.0</v>
      </c>
      <c r="J38" s="314">
        <v>500.0</v>
      </c>
      <c r="K38" s="314">
        <v>3000.0</v>
      </c>
      <c r="L38" s="316"/>
      <c r="M38" s="318">
        <v>0.0</v>
      </c>
      <c r="N38" s="318">
        <v>0.0</v>
      </c>
      <c r="O38" s="318">
        <v>0.0</v>
      </c>
      <c r="P38" s="316"/>
      <c r="Q38" s="319" t="s">
        <v>308</v>
      </c>
      <c r="R38" s="321" t="s">
        <v>326</v>
      </c>
      <c r="S38" s="319" t="s">
        <v>310</v>
      </c>
      <c r="T38" s="316"/>
      <c r="U38" s="323" t="s">
        <v>311</v>
      </c>
      <c r="V38" s="323" t="s">
        <v>311</v>
      </c>
      <c r="W38" s="323" t="s">
        <v>311</v>
      </c>
      <c r="X38" s="316"/>
      <c r="Y38" s="323" t="s">
        <v>311</v>
      </c>
      <c r="Z38" s="323" t="s">
        <v>311</v>
      </c>
      <c r="AA38" s="323" t="s">
        <v>311</v>
      </c>
      <c r="AB38" s="316"/>
      <c r="AC38" s="323" t="s">
        <v>311</v>
      </c>
      <c r="AD38" s="323" t="s">
        <v>311</v>
      </c>
      <c r="AE38" s="323" t="s">
        <v>311</v>
      </c>
      <c r="AF38" s="316"/>
      <c r="AG38" s="323" t="s">
        <v>311</v>
      </c>
      <c r="AH38" s="323" t="s">
        <v>311</v>
      </c>
      <c r="AI38" s="323" t="s">
        <v>311</v>
      </c>
      <c r="AJ38" s="325"/>
      <c r="AK38" s="314">
        <v>750000.0</v>
      </c>
      <c r="AL38" s="314">
        <v>3000000.0</v>
      </c>
      <c r="AM38" s="314">
        <v>1.0E7</v>
      </c>
      <c r="AN38" s="325"/>
      <c r="AO38" s="323" t="s">
        <v>311</v>
      </c>
      <c r="AP38" s="323" t="s">
        <v>311</v>
      </c>
      <c r="AQ38" s="323" t="s">
        <v>311</v>
      </c>
      <c r="AR38" s="327"/>
    </row>
    <row r="39" ht="15.75" customHeight="1">
      <c r="A39" s="140" t="s">
        <v>220</v>
      </c>
      <c r="B39" s="141" t="s">
        <v>121</v>
      </c>
      <c r="C39" s="141" t="s">
        <v>131</v>
      </c>
      <c r="D39" s="141" t="s">
        <v>125</v>
      </c>
      <c r="E39" s="141" t="s">
        <v>127</v>
      </c>
      <c r="F39" s="141" t="s">
        <v>135</v>
      </c>
      <c r="G39" s="312" t="s">
        <v>221</v>
      </c>
      <c r="H39" s="313" t="s">
        <v>374</v>
      </c>
      <c r="I39" s="314">
        <v>200.0</v>
      </c>
      <c r="J39" s="314">
        <v>500.0</v>
      </c>
      <c r="K39" s="314">
        <v>3000.0</v>
      </c>
      <c r="L39" s="316"/>
      <c r="M39" s="318">
        <v>0.0</v>
      </c>
      <c r="N39" s="318">
        <v>0.0</v>
      </c>
      <c r="O39" s="318">
        <v>0.0</v>
      </c>
      <c r="P39" s="316"/>
      <c r="Q39" s="319" t="s">
        <v>308</v>
      </c>
      <c r="R39" s="321" t="s">
        <v>326</v>
      </c>
      <c r="S39" s="319" t="s">
        <v>310</v>
      </c>
      <c r="T39" s="316"/>
      <c r="U39" s="323" t="s">
        <v>311</v>
      </c>
      <c r="V39" s="323" t="s">
        <v>311</v>
      </c>
      <c r="W39" s="323" t="s">
        <v>311</v>
      </c>
      <c r="X39" s="316"/>
      <c r="Y39" s="323" t="s">
        <v>311</v>
      </c>
      <c r="Z39" s="323" t="s">
        <v>311</v>
      </c>
      <c r="AA39" s="323" t="s">
        <v>311</v>
      </c>
      <c r="AB39" s="316"/>
      <c r="AC39" s="323" t="s">
        <v>311</v>
      </c>
      <c r="AD39" s="323" t="s">
        <v>311</v>
      </c>
      <c r="AE39" s="323" t="s">
        <v>311</v>
      </c>
      <c r="AF39" s="316"/>
      <c r="AG39" s="323" t="s">
        <v>311</v>
      </c>
      <c r="AH39" s="323" t="s">
        <v>311</v>
      </c>
      <c r="AI39" s="323" t="s">
        <v>311</v>
      </c>
      <c r="AJ39" s="325"/>
      <c r="AK39" s="314">
        <v>750000.0</v>
      </c>
      <c r="AL39" s="314">
        <v>3000000.0</v>
      </c>
      <c r="AM39" s="314">
        <v>1.0E7</v>
      </c>
      <c r="AN39" s="325"/>
      <c r="AO39" s="323" t="s">
        <v>311</v>
      </c>
      <c r="AP39" s="323" t="s">
        <v>311</v>
      </c>
      <c r="AQ39" s="323" t="s">
        <v>311</v>
      </c>
      <c r="AR39" s="327"/>
    </row>
    <row r="40" ht="15.75" customHeight="1">
      <c r="A40" s="140" t="s">
        <v>222</v>
      </c>
      <c r="B40" s="141" t="s">
        <v>121</v>
      </c>
      <c r="C40" s="141" t="s">
        <v>136</v>
      </c>
      <c r="D40" s="141" t="s">
        <v>125</v>
      </c>
      <c r="E40" s="141" t="s">
        <v>127</v>
      </c>
      <c r="F40" s="141" t="s">
        <v>135</v>
      </c>
      <c r="G40" s="312" t="s">
        <v>223</v>
      </c>
      <c r="H40" s="313" t="s">
        <v>374</v>
      </c>
      <c r="I40" s="314">
        <v>200.0</v>
      </c>
      <c r="J40" s="314">
        <v>500.0</v>
      </c>
      <c r="K40" s="314">
        <v>3000.0</v>
      </c>
      <c r="L40" s="316"/>
      <c r="M40" s="318">
        <v>0.0</v>
      </c>
      <c r="N40" s="318">
        <v>0.0</v>
      </c>
      <c r="O40" s="318">
        <v>0.0</v>
      </c>
      <c r="P40" s="316"/>
      <c r="Q40" s="319" t="s">
        <v>308</v>
      </c>
      <c r="R40" s="321" t="s">
        <v>326</v>
      </c>
      <c r="S40" s="319" t="s">
        <v>310</v>
      </c>
      <c r="T40" s="316"/>
      <c r="U40" s="323" t="s">
        <v>311</v>
      </c>
      <c r="V40" s="323" t="s">
        <v>311</v>
      </c>
      <c r="W40" s="323" t="s">
        <v>311</v>
      </c>
      <c r="X40" s="316"/>
      <c r="Y40" s="323" t="s">
        <v>311</v>
      </c>
      <c r="Z40" s="323" t="s">
        <v>311</v>
      </c>
      <c r="AA40" s="323" t="s">
        <v>311</v>
      </c>
      <c r="AB40" s="316"/>
      <c r="AC40" s="323" t="s">
        <v>311</v>
      </c>
      <c r="AD40" s="323" t="s">
        <v>311</v>
      </c>
      <c r="AE40" s="323" t="s">
        <v>311</v>
      </c>
      <c r="AF40" s="316"/>
      <c r="AG40" s="323" t="s">
        <v>311</v>
      </c>
      <c r="AH40" s="323" t="s">
        <v>311</v>
      </c>
      <c r="AI40" s="323" t="s">
        <v>311</v>
      </c>
      <c r="AJ40" s="325"/>
      <c r="AK40" s="314">
        <v>750000.0</v>
      </c>
      <c r="AL40" s="314">
        <v>3000000.0</v>
      </c>
      <c r="AM40" s="314">
        <v>1.0E7</v>
      </c>
      <c r="AN40" s="325"/>
      <c r="AO40" s="323" t="s">
        <v>311</v>
      </c>
      <c r="AP40" s="323" t="s">
        <v>311</v>
      </c>
      <c r="AQ40" s="323" t="s">
        <v>311</v>
      </c>
      <c r="AR40" s="327"/>
    </row>
    <row r="41" ht="15.75" customHeight="1">
      <c r="A41" s="140" t="s">
        <v>224</v>
      </c>
      <c r="B41" s="141" t="s">
        <v>121</v>
      </c>
      <c r="C41" s="141" t="s">
        <v>140</v>
      </c>
      <c r="D41" s="141" t="s">
        <v>125</v>
      </c>
      <c r="E41" s="141" t="s">
        <v>127</v>
      </c>
      <c r="F41" s="141" t="s">
        <v>135</v>
      </c>
      <c r="G41" s="312" t="s">
        <v>225</v>
      </c>
      <c r="H41" s="313" t="s">
        <v>374</v>
      </c>
      <c r="I41" s="314">
        <v>200.0</v>
      </c>
      <c r="J41" s="314">
        <v>500.0</v>
      </c>
      <c r="K41" s="314">
        <v>3000.0</v>
      </c>
      <c r="L41" s="316"/>
      <c r="M41" s="318">
        <v>0.0</v>
      </c>
      <c r="N41" s="318">
        <v>0.0</v>
      </c>
      <c r="O41" s="318">
        <v>0.0</v>
      </c>
      <c r="P41" s="316"/>
      <c r="Q41" s="319" t="s">
        <v>308</v>
      </c>
      <c r="R41" s="321" t="s">
        <v>326</v>
      </c>
      <c r="S41" s="319" t="s">
        <v>310</v>
      </c>
      <c r="T41" s="316"/>
      <c r="U41" s="323" t="s">
        <v>311</v>
      </c>
      <c r="V41" s="323" t="s">
        <v>311</v>
      </c>
      <c r="W41" s="323" t="s">
        <v>311</v>
      </c>
      <c r="X41" s="316"/>
      <c r="Y41" s="323" t="s">
        <v>311</v>
      </c>
      <c r="Z41" s="323" t="s">
        <v>311</v>
      </c>
      <c r="AA41" s="323" t="s">
        <v>311</v>
      </c>
      <c r="AB41" s="316"/>
      <c r="AC41" s="323" t="s">
        <v>311</v>
      </c>
      <c r="AD41" s="323" t="s">
        <v>311</v>
      </c>
      <c r="AE41" s="323" t="s">
        <v>311</v>
      </c>
      <c r="AF41" s="316"/>
      <c r="AG41" s="323" t="s">
        <v>311</v>
      </c>
      <c r="AH41" s="323" t="s">
        <v>311</v>
      </c>
      <c r="AI41" s="323" t="s">
        <v>311</v>
      </c>
      <c r="AJ41" s="325"/>
      <c r="AK41" s="314">
        <v>750000.0</v>
      </c>
      <c r="AL41" s="314">
        <v>3000000.0</v>
      </c>
      <c r="AM41" s="314">
        <v>1.0E7</v>
      </c>
      <c r="AN41" s="325"/>
      <c r="AO41" s="323" t="s">
        <v>311</v>
      </c>
      <c r="AP41" s="323" t="s">
        <v>311</v>
      </c>
      <c r="AQ41" s="323" t="s">
        <v>311</v>
      </c>
      <c r="AR41" s="327"/>
    </row>
    <row r="42" ht="15.75" customHeight="1">
      <c r="A42" s="140" t="s">
        <v>226</v>
      </c>
      <c r="B42" s="141" t="s">
        <v>121</v>
      </c>
      <c r="C42" s="141" t="s">
        <v>143</v>
      </c>
      <c r="D42" s="141" t="s">
        <v>125</v>
      </c>
      <c r="E42" s="141" t="s">
        <v>127</v>
      </c>
      <c r="F42" s="141" t="s">
        <v>135</v>
      </c>
      <c r="G42" s="312" t="s">
        <v>227</v>
      </c>
      <c r="H42" s="313" t="s">
        <v>374</v>
      </c>
      <c r="I42" s="314">
        <v>200.0</v>
      </c>
      <c r="J42" s="314">
        <v>500.0</v>
      </c>
      <c r="K42" s="314">
        <v>3000.0</v>
      </c>
      <c r="L42" s="316"/>
      <c r="M42" s="318">
        <v>0.0</v>
      </c>
      <c r="N42" s="318">
        <v>0.0</v>
      </c>
      <c r="O42" s="318">
        <v>0.0</v>
      </c>
      <c r="P42" s="316"/>
      <c r="Q42" s="319" t="s">
        <v>308</v>
      </c>
      <c r="R42" s="321" t="s">
        <v>326</v>
      </c>
      <c r="S42" s="319" t="s">
        <v>310</v>
      </c>
      <c r="T42" s="316"/>
      <c r="U42" s="323" t="s">
        <v>311</v>
      </c>
      <c r="V42" s="323" t="s">
        <v>311</v>
      </c>
      <c r="W42" s="323" t="s">
        <v>311</v>
      </c>
      <c r="X42" s="316"/>
      <c r="Y42" s="323" t="s">
        <v>311</v>
      </c>
      <c r="Z42" s="323" t="s">
        <v>311</v>
      </c>
      <c r="AA42" s="323" t="s">
        <v>311</v>
      </c>
      <c r="AB42" s="316"/>
      <c r="AC42" s="323" t="s">
        <v>311</v>
      </c>
      <c r="AD42" s="323" t="s">
        <v>311</v>
      </c>
      <c r="AE42" s="323" t="s">
        <v>311</v>
      </c>
      <c r="AF42" s="316"/>
      <c r="AG42" s="323" t="s">
        <v>311</v>
      </c>
      <c r="AH42" s="323" t="s">
        <v>311</v>
      </c>
      <c r="AI42" s="323" t="s">
        <v>311</v>
      </c>
      <c r="AJ42" s="325"/>
      <c r="AK42" s="314">
        <v>750000.0</v>
      </c>
      <c r="AL42" s="314">
        <v>3000000.0</v>
      </c>
      <c r="AM42" s="314">
        <v>1.0E7</v>
      </c>
      <c r="AN42" s="325"/>
      <c r="AO42" s="323" t="s">
        <v>311</v>
      </c>
      <c r="AP42" s="323" t="s">
        <v>311</v>
      </c>
      <c r="AQ42" s="323" t="s">
        <v>311</v>
      </c>
      <c r="AR42" s="327"/>
    </row>
    <row r="43" ht="15.75" customHeight="1">
      <c r="A43" s="140" t="s">
        <v>228</v>
      </c>
      <c r="B43" s="141" t="s">
        <v>121</v>
      </c>
      <c r="C43" s="141" t="s">
        <v>145</v>
      </c>
      <c r="D43" s="141" t="s">
        <v>125</v>
      </c>
      <c r="E43" s="141" t="s">
        <v>127</v>
      </c>
      <c r="F43" s="141" t="s">
        <v>135</v>
      </c>
      <c r="G43" s="312" t="s">
        <v>229</v>
      </c>
      <c r="H43" s="313" t="s">
        <v>374</v>
      </c>
      <c r="I43" s="314">
        <v>200.0</v>
      </c>
      <c r="J43" s="314">
        <v>500.0</v>
      </c>
      <c r="K43" s="314">
        <v>3000.0</v>
      </c>
      <c r="L43" s="316"/>
      <c r="M43" s="318">
        <v>0.0</v>
      </c>
      <c r="N43" s="318">
        <v>0.0</v>
      </c>
      <c r="O43" s="318">
        <v>0.0</v>
      </c>
      <c r="P43" s="316"/>
      <c r="Q43" s="319" t="s">
        <v>308</v>
      </c>
      <c r="R43" s="321" t="s">
        <v>326</v>
      </c>
      <c r="S43" s="319" t="s">
        <v>310</v>
      </c>
      <c r="T43" s="316"/>
      <c r="U43" s="323" t="s">
        <v>311</v>
      </c>
      <c r="V43" s="323" t="s">
        <v>311</v>
      </c>
      <c r="W43" s="323" t="s">
        <v>311</v>
      </c>
      <c r="X43" s="316"/>
      <c r="Y43" s="323" t="s">
        <v>311</v>
      </c>
      <c r="Z43" s="323" t="s">
        <v>311</v>
      </c>
      <c r="AA43" s="323" t="s">
        <v>311</v>
      </c>
      <c r="AB43" s="316"/>
      <c r="AC43" s="323" t="s">
        <v>311</v>
      </c>
      <c r="AD43" s="323" t="s">
        <v>311</v>
      </c>
      <c r="AE43" s="323" t="s">
        <v>311</v>
      </c>
      <c r="AF43" s="316"/>
      <c r="AG43" s="323" t="s">
        <v>311</v>
      </c>
      <c r="AH43" s="323" t="s">
        <v>311</v>
      </c>
      <c r="AI43" s="323" t="s">
        <v>311</v>
      </c>
      <c r="AJ43" s="325"/>
      <c r="AK43" s="314">
        <v>750000.0</v>
      </c>
      <c r="AL43" s="314">
        <v>3000000.0</v>
      </c>
      <c r="AM43" s="314">
        <v>1.0E7</v>
      </c>
      <c r="AN43" s="325"/>
      <c r="AO43" s="323" t="s">
        <v>311</v>
      </c>
      <c r="AP43" s="323" t="s">
        <v>311</v>
      </c>
      <c r="AQ43" s="323" t="s">
        <v>311</v>
      </c>
      <c r="AR43" s="327"/>
    </row>
    <row r="44" ht="15.75" customHeight="1">
      <c r="A44" s="140" t="s">
        <v>230</v>
      </c>
      <c r="B44" s="141" t="s">
        <v>121</v>
      </c>
      <c r="C44" s="141" t="s">
        <v>147</v>
      </c>
      <c r="D44" s="141" t="s">
        <v>125</v>
      </c>
      <c r="E44" s="141" t="s">
        <v>127</v>
      </c>
      <c r="F44" s="141" t="s">
        <v>135</v>
      </c>
      <c r="G44" s="312" t="s">
        <v>231</v>
      </c>
      <c r="H44" s="313" t="s">
        <v>374</v>
      </c>
      <c r="I44" s="314">
        <v>200.0</v>
      </c>
      <c r="J44" s="314">
        <v>500.0</v>
      </c>
      <c r="K44" s="314">
        <v>3000.0</v>
      </c>
      <c r="L44" s="316"/>
      <c r="M44" s="318">
        <v>0.0</v>
      </c>
      <c r="N44" s="318">
        <v>0.0</v>
      </c>
      <c r="O44" s="318">
        <v>0.0</v>
      </c>
      <c r="P44" s="316"/>
      <c r="Q44" s="319" t="s">
        <v>308</v>
      </c>
      <c r="R44" s="321" t="s">
        <v>326</v>
      </c>
      <c r="S44" s="319" t="s">
        <v>310</v>
      </c>
      <c r="T44" s="316"/>
      <c r="U44" s="323" t="s">
        <v>311</v>
      </c>
      <c r="V44" s="323" t="s">
        <v>311</v>
      </c>
      <c r="W44" s="323" t="s">
        <v>311</v>
      </c>
      <c r="X44" s="316"/>
      <c r="Y44" s="323" t="s">
        <v>311</v>
      </c>
      <c r="Z44" s="323" t="s">
        <v>311</v>
      </c>
      <c r="AA44" s="323" t="s">
        <v>311</v>
      </c>
      <c r="AB44" s="316"/>
      <c r="AC44" s="323" t="s">
        <v>311</v>
      </c>
      <c r="AD44" s="323" t="s">
        <v>311</v>
      </c>
      <c r="AE44" s="323" t="s">
        <v>311</v>
      </c>
      <c r="AF44" s="316"/>
      <c r="AG44" s="323" t="s">
        <v>311</v>
      </c>
      <c r="AH44" s="323" t="s">
        <v>311</v>
      </c>
      <c r="AI44" s="323" t="s">
        <v>311</v>
      </c>
      <c r="AJ44" s="325"/>
      <c r="AK44" s="314">
        <v>750000.0</v>
      </c>
      <c r="AL44" s="314">
        <v>3000000.0</v>
      </c>
      <c r="AM44" s="314">
        <v>1.0E7</v>
      </c>
      <c r="AN44" s="325"/>
      <c r="AO44" s="323" t="s">
        <v>311</v>
      </c>
      <c r="AP44" s="323" t="s">
        <v>311</v>
      </c>
      <c r="AQ44" s="323" t="s">
        <v>311</v>
      </c>
      <c r="AR44" s="327"/>
    </row>
    <row r="45" ht="15.75" customHeight="1">
      <c r="A45" s="140" t="s">
        <v>232</v>
      </c>
      <c r="B45" s="141" t="s">
        <v>121</v>
      </c>
      <c r="C45" s="141" t="s">
        <v>149</v>
      </c>
      <c r="D45" s="141" t="s">
        <v>125</v>
      </c>
      <c r="E45" s="141" t="s">
        <v>127</v>
      </c>
      <c r="F45" s="141" t="s">
        <v>135</v>
      </c>
      <c r="G45" s="312" t="s">
        <v>233</v>
      </c>
      <c r="H45" s="313" t="s">
        <v>374</v>
      </c>
      <c r="I45" s="314">
        <v>200.0</v>
      </c>
      <c r="J45" s="314">
        <v>500.0</v>
      </c>
      <c r="K45" s="314">
        <v>3000.0</v>
      </c>
      <c r="L45" s="316"/>
      <c r="M45" s="318">
        <v>0.0</v>
      </c>
      <c r="N45" s="318">
        <v>0.0</v>
      </c>
      <c r="O45" s="318">
        <v>0.0</v>
      </c>
      <c r="P45" s="316"/>
      <c r="Q45" s="319" t="s">
        <v>308</v>
      </c>
      <c r="R45" s="321" t="s">
        <v>326</v>
      </c>
      <c r="S45" s="319" t="s">
        <v>310</v>
      </c>
      <c r="T45" s="316"/>
      <c r="U45" s="323" t="s">
        <v>311</v>
      </c>
      <c r="V45" s="323" t="s">
        <v>311</v>
      </c>
      <c r="W45" s="323" t="s">
        <v>311</v>
      </c>
      <c r="X45" s="316"/>
      <c r="Y45" s="323" t="s">
        <v>311</v>
      </c>
      <c r="Z45" s="323" t="s">
        <v>311</v>
      </c>
      <c r="AA45" s="323" t="s">
        <v>311</v>
      </c>
      <c r="AB45" s="316"/>
      <c r="AC45" s="323" t="s">
        <v>311</v>
      </c>
      <c r="AD45" s="323" t="s">
        <v>311</v>
      </c>
      <c r="AE45" s="323" t="s">
        <v>311</v>
      </c>
      <c r="AF45" s="316"/>
      <c r="AG45" s="323" t="s">
        <v>311</v>
      </c>
      <c r="AH45" s="323" t="s">
        <v>311</v>
      </c>
      <c r="AI45" s="323" t="s">
        <v>311</v>
      </c>
      <c r="AJ45" s="325"/>
      <c r="AK45" s="314">
        <v>750000.0</v>
      </c>
      <c r="AL45" s="314">
        <v>3000000.0</v>
      </c>
      <c r="AM45" s="314">
        <v>1.0E7</v>
      </c>
      <c r="AN45" s="325"/>
      <c r="AO45" s="323" t="s">
        <v>311</v>
      </c>
      <c r="AP45" s="323" t="s">
        <v>311</v>
      </c>
      <c r="AQ45" s="323" t="s">
        <v>311</v>
      </c>
      <c r="AR45" s="327"/>
    </row>
    <row r="46" ht="15.75" customHeight="1">
      <c r="A46" s="140" t="s">
        <v>234</v>
      </c>
      <c r="B46" s="141" t="s">
        <v>121</v>
      </c>
      <c r="C46" s="141" t="s">
        <v>151</v>
      </c>
      <c r="D46" s="141" t="s">
        <v>125</v>
      </c>
      <c r="E46" s="141" t="s">
        <v>127</v>
      </c>
      <c r="F46" s="141" t="s">
        <v>135</v>
      </c>
      <c r="G46" s="312" t="s">
        <v>235</v>
      </c>
      <c r="H46" s="313" t="s">
        <v>374</v>
      </c>
      <c r="I46" s="314">
        <v>200.0</v>
      </c>
      <c r="J46" s="314">
        <v>500.0</v>
      </c>
      <c r="K46" s="314">
        <v>3000.0</v>
      </c>
      <c r="L46" s="316"/>
      <c r="M46" s="318">
        <v>0.0</v>
      </c>
      <c r="N46" s="318">
        <v>0.0</v>
      </c>
      <c r="O46" s="318">
        <v>0.0</v>
      </c>
      <c r="P46" s="316"/>
      <c r="Q46" s="319" t="s">
        <v>308</v>
      </c>
      <c r="R46" s="321" t="s">
        <v>326</v>
      </c>
      <c r="S46" s="319" t="s">
        <v>310</v>
      </c>
      <c r="T46" s="316"/>
      <c r="U46" s="323" t="s">
        <v>311</v>
      </c>
      <c r="V46" s="323" t="s">
        <v>311</v>
      </c>
      <c r="W46" s="323" t="s">
        <v>311</v>
      </c>
      <c r="X46" s="316"/>
      <c r="Y46" s="323" t="s">
        <v>311</v>
      </c>
      <c r="Z46" s="323" t="s">
        <v>311</v>
      </c>
      <c r="AA46" s="323" t="s">
        <v>311</v>
      </c>
      <c r="AB46" s="316"/>
      <c r="AC46" s="323" t="s">
        <v>311</v>
      </c>
      <c r="AD46" s="323" t="s">
        <v>311</v>
      </c>
      <c r="AE46" s="323" t="s">
        <v>311</v>
      </c>
      <c r="AF46" s="316"/>
      <c r="AG46" s="323" t="s">
        <v>311</v>
      </c>
      <c r="AH46" s="323" t="s">
        <v>311</v>
      </c>
      <c r="AI46" s="323" t="s">
        <v>311</v>
      </c>
      <c r="AJ46" s="325"/>
      <c r="AK46" s="314">
        <v>750000.0</v>
      </c>
      <c r="AL46" s="314">
        <v>3000000.0</v>
      </c>
      <c r="AM46" s="314">
        <v>1.0E7</v>
      </c>
      <c r="AN46" s="325"/>
      <c r="AO46" s="323" t="s">
        <v>311</v>
      </c>
      <c r="AP46" s="323" t="s">
        <v>311</v>
      </c>
      <c r="AQ46" s="323" t="s">
        <v>311</v>
      </c>
      <c r="AR46" s="327"/>
    </row>
    <row r="47" ht="15.75" customHeight="1">
      <c r="A47" s="140" t="s">
        <v>236</v>
      </c>
      <c r="B47" s="141" t="s">
        <v>121</v>
      </c>
      <c r="C47" s="141" t="s">
        <v>153</v>
      </c>
      <c r="D47" s="141" t="s">
        <v>125</v>
      </c>
      <c r="E47" s="141" t="s">
        <v>127</v>
      </c>
      <c r="F47" s="141" t="s">
        <v>135</v>
      </c>
      <c r="G47" s="312" t="s">
        <v>237</v>
      </c>
      <c r="H47" s="313" t="s">
        <v>374</v>
      </c>
      <c r="I47" s="314">
        <v>200.0</v>
      </c>
      <c r="J47" s="314">
        <v>500.0</v>
      </c>
      <c r="K47" s="314">
        <v>3000.0</v>
      </c>
      <c r="L47" s="316"/>
      <c r="M47" s="318">
        <v>0.0</v>
      </c>
      <c r="N47" s="318">
        <v>0.0</v>
      </c>
      <c r="O47" s="318">
        <v>0.0</v>
      </c>
      <c r="P47" s="316"/>
      <c r="Q47" s="319" t="s">
        <v>308</v>
      </c>
      <c r="R47" s="321" t="s">
        <v>326</v>
      </c>
      <c r="S47" s="319" t="s">
        <v>310</v>
      </c>
      <c r="T47" s="316"/>
      <c r="U47" s="323" t="s">
        <v>311</v>
      </c>
      <c r="V47" s="323" t="s">
        <v>311</v>
      </c>
      <c r="W47" s="323" t="s">
        <v>311</v>
      </c>
      <c r="X47" s="316"/>
      <c r="Y47" s="323" t="s">
        <v>311</v>
      </c>
      <c r="Z47" s="323" t="s">
        <v>311</v>
      </c>
      <c r="AA47" s="323" t="s">
        <v>311</v>
      </c>
      <c r="AB47" s="316"/>
      <c r="AC47" s="323" t="s">
        <v>311</v>
      </c>
      <c r="AD47" s="323" t="s">
        <v>311</v>
      </c>
      <c r="AE47" s="323" t="s">
        <v>311</v>
      </c>
      <c r="AF47" s="316"/>
      <c r="AG47" s="323" t="s">
        <v>311</v>
      </c>
      <c r="AH47" s="323" t="s">
        <v>311</v>
      </c>
      <c r="AI47" s="323" t="s">
        <v>311</v>
      </c>
      <c r="AJ47" s="325"/>
      <c r="AK47" s="314">
        <v>750000.0</v>
      </c>
      <c r="AL47" s="314">
        <v>3000000.0</v>
      </c>
      <c r="AM47" s="314">
        <v>1.0E7</v>
      </c>
      <c r="AN47" s="325"/>
      <c r="AO47" s="323" t="s">
        <v>311</v>
      </c>
      <c r="AP47" s="323" t="s">
        <v>311</v>
      </c>
      <c r="AQ47" s="323" t="s">
        <v>311</v>
      </c>
      <c r="AR47" s="327"/>
    </row>
    <row r="48" ht="15.75" customHeight="1">
      <c r="A48" s="140" t="s">
        <v>238</v>
      </c>
      <c r="B48" s="141" t="s">
        <v>121</v>
      </c>
      <c r="C48" s="141" t="s">
        <v>123</v>
      </c>
      <c r="D48" s="141" t="s">
        <v>133</v>
      </c>
      <c r="E48" s="141" t="s">
        <v>127</v>
      </c>
      <c r="F48" s="141" t="s">
        <v>135</v>
      </c>
      <c r="G48" s="312" t="s">
        <v>239</v>
      </c>
      <c r="H48" s="313" t="s">
        <v>374</v>
      </c>
      <c r="I48" s="314">
        <v>200.0</v>
      </c>
      <c r="J48" s="314">
        <v>500.0</v>
      </c>
      <c r="K48" s="314">
        <v>3000.0</v>
      </c>
      <c r="L48" s="316"/>
      <c r="M48" s="318">
        <v>0.0</v>
      </c>
      <c r="N48" s="318">
        <v>0.0</v>
      </c>
      <c r="O48" s="318">
        <v>0.0</v>
      </c>
      <c r="P48" s="316"/>
      <c r="Q48" s="319" t="s">
        <v>308</v>
      </c>
      <c r="R48" s="321" t="s">
        <v>326</v>
      </c>
      <c r="S48" s="319" t="s">
        <v>310</v>
      </c>
      <c r="T48" s="316"/>
      <c r="U48" s="323" t="s">
        <v>311</v>
      </c>
      <c r="V48" s="323" t="s">
        <v>311</v>
      </c>
      <c r="W48" s="323" t="s">
        <v>311</v>
      </c>
      <c r="X48" s="316"/>
      <c r="Y48" s="323" t="s">
        <v>311</v>
      </c>
      <c r="Z48" s="323" t="s">
        <v>311</v>
      </c>
      <c r="AA48" s="323" t="s">
        <v>311</v>
      </c>
      <c r="AB48" s="316"/>
      <c r="AC48" s="323" t="s">
        <v>311</v>
      </c>
      <c r="AD48" s="323" t="s">
        <v>311</v>
      </c>
      <c r="AE48" s="323" t="s">
        <v>311</v>
      </c>
      <c r="AF48" s="316"/>
      <c r="AG48" s="323" t="s">
        <v>311</v>
      </c>
      <c r="AH48" s="323" t="s">
        <v>311</v>
      </c>
      <c r="AI48" s="323" t="s">
        <v>311</v>
      </c>
      <c r="AJ48" s="325"/>
      <c r="AK48" s="314">
        <v>2000.0</v>
      </c>
      <c r="AL48" s="314">
        <v>50000.0</v>
      </c>
      <c r="AM48" s="314">
        <v>1.0E7</v>
      </c>
      <c r="AN48" s="325"/>
      <c r="AO48" s="323" t="s">
        <v>311</v>
      </c>
      <c r="AP48" s="323" t="s">
        <v>311</v>
      </c>
      <c r="AQ48" s="323" t="s">
        <v>311</v>
      </c>
      <c r="AR48" s="327"/>
    </row>
    <row r="49" ht="15.75" customHeight="1">
      <c r="A49" s="140" t="s">
        <v>240</v>
      </c>
      <c r="B49" s="141" t="s">
        <v>121</v>
      </c>
      <c r="C49" s="141" t="s">
        <v>131</v>
      </c>
      <c r="D49" s="141" t="s">
        <v>133</v>
      </c>
      <c r="E49" s="141" t="s">
        <v>127</v>
      </c>
      <c r="F49" s="141" t="s">
        <v>135</v>
      </c>
      <c r="G49" s="312" t="s">
        <v>241</v>
      </c>
      <c r="H49" s="313" t="s">
        <v>374</v>
      </c>
      <c r="I49" s="314">
        <v>200.0</v>
      </c>
      <c r="J49" s="314">
        <v>500.0</v>
      </c>
      <c r="K49" s="314">
        <v>3000.0</v>
      </c>
      <c r="L49" s="316"/>
      <c r="M49" s="318">
        <v>0.0</v>
      </c>
      <c r="N49" s="318">
        <v>0.0</v>
      </c>
      <c r="O49" s="318">
        <v>0.0</v>
      </c>
      <c r="P49" s="316"/>
      <c r="Q49" s="319" t="s">
        <v>308</v>
      </c>
      <c r="R49" s="321" t="s">
        <v>326</v>
      </c>
      <c r="S49" s="319" t="s">
        <v>310</v>
      </c>
      <c r="T49" s="316"/>
      <c r="U49" s="323" t="s">
        <v>311</v>
      </c>
      <c r="V49" s="323" t="s">
        <v>311</v>
      </c>
      <c r="W49" s="323" t="s">
        <v>311</v>
      </c>
      <c r="X49" s="316"/>
      <c r="Y49" s="323" t="s">
        <v>311</v>
      </c>
      <c r="Z49" s="323" t="s">
        <v>311</v>
      </c>
      <c r="AA49" s="323" t="s">
        <v>311</v>
      </c>
      <c r="AB49" s="316"/>
      <c r="AC49" s="323" t="s">
        <v>311</v>
      </c>
      <c r="AD49" s="323" t="s">
        <v>311</v>
      </c>
      <c r="AE49" s="323" t="s">
        <v>311</v>
      </c>
      <c r="AF49" s="316"/>
      <c r="AG49" s="323" t="s">
        <v>311</v>
      </c>
      <c r="AH49" s="323" t="s">
        <v>311</v>
      </c>
      <c r="AI49" s="323" t="s">
        <v>311</v>
      </c>
      <c r="AJ49" s="325"/>
      <c r="AK49" s="314">
        <v>2000.0</v>
      </c>
      <c r="AL49" s="314">
        <v>50000.0</v>
      </c>
      <c r="AM49" s="314">
        <v>1.0E7</v>
      </c>
      <c r="AN49" s="325"/>
      <c r="AO49" s="323" t="s">
        <v>311</v>
      </c>
      <c r="AP49" s="323" t="s">
        <v>311</v>
      </c>
      <c r="AQ49" s="323" t="s">
        <v>311</v>
      </c>
      <c r="AR49" s="327"/>
    </row>
    <row r="50" ht="15.75" customHeight="1">
      <c r="A50" s="140" t="s">
        <v>242</v>
      </c>
      <c r="B50" s="141" t="s">
        <v>121</v>
      </c>
      <c r="C50" s="141" t="s">
        <v>136</v>
      </c>
      <c r="D50" s="141" t="s">
        <v>133</v>
      </c>
      <c r="E50" s="141" t="s">
        <v>127</v>
      </c>
      <c r="F50" s="141" t="s">
        <v>135</v>
      </c>
      <c r="G50" s="312" t="s">
        <v>243</v>
      </c>
      <c r="H50" s="313" t="s">
        <v>374</v>
      </c>
      <c r="I50" s="314">
        <v>200.0</v>
      </c>
      <c r="J50" s="314">
        <v>500.0</v>
      </c>
      <c r="K50" s="314">
        <v>3000.0</v>
      </c>
      <c r="L50" s="316"/>
      <c r="M50" s="318">
        <v>0.0</v>
      </c>
      <c r="N50" s="318">
        <v>0.0</v>
      </c>
      <c r="O50" s="318">
        <v>0.0</v>
      </c>
      <c r="P50" s="316"/>
      <c r="Q50" s="319" t="s">
        <v>308</v>
      </c>
      <c r="R50" s="321" t="s">
        <v>326</v>
      </c>
      <c r="S50" s="319" t="s">
        <v>310</v>
      </c>
      <c r="T50" s="316"/>
      <c r="U50" s="323" t="s">
        <v>311</v>
      </c>
      <c r="V50" s="323" t="s">
        <v>311</v>
      </c>
      <c r="W50" s="323" t="s">
        <v>311</v>
      </c>
      <c r="X50" s="316"/>
      <c r="Y50" s="323" t="s">
        <v>311</v>
      </c>
      <c r="Z50" s="323" t="s">
        <v>311</v>
      </c>
      <c r="AA50" s="323" t="s">
        <v>311</v>
      </c>
      <c r="AB50" s="316"/>
      <c r="AC50" s="323" t="s">
        <v>311</v>
      </c>
      <c r="AD50" s="323" t="s">
        <v>311</v>
      </c>
      <c r="AE50" s="323" t="s">
        <v>311</v>
      </c>
      <c r="AF50" s="316"/>
      <c r="AG50" s="323" t="s">
        <v>311</v>
      </c>
      <c r="AH50" s="323" t="s">
        <v>311</v>
      </c>
      <c r="AI50" s="323" t="s">
        <v>311</v>
      </c>
      <c r="AJ50" s="325"/>
      <c r="AK50" s="314">
        <v>2000.0</v>
      </c>
      <c r="AL50" s="314">
        <v>50000.0</v>
      </c>
      <c r="AM50" s="314">
        <v>1.0E7</v>
      </c>
      <c r="AN50" s="325"/>
      <c r="AO50" s="323" t="s">
        <v>311</v>
      </c>
      <c r="AP50" s="323" t="s">
        <v>311</v>
      </c>
      <c r="AQ50" s="323" t="s">
        <v>311</v>
      </c>
      <c r="AR50" s="327"/>
    </row>
    <row r="51" ht="15.75" customHeight="1">
      <c r="A51" s="140" t="s">
        <v>244</v>
      </c>
      <c r="B51" s="141" t="s">
        <v>121</v>
      </c>
      <c r="C51" s="141" t="s">
        <v>140</v>
      </c>
      <c r="D51" s="141" t="s">
        <v>133</v>
      </c>
      <c r="E51" s="141" t="s">
        <v>127</v>
      </c>
      <c r="F51" s="141" t="s">
        <v>135</v>
      </c>
      <c r="G51" s="312" t="s">
        <v>245</v>
      </c>
      <c r="H51" s="313" t="s">
        <v>374</v>
      </c>
      <c r="I51" s="314">
        <v>200.0</v>
      </c>
      <c r="J51" s="314">
        <v>500.0</v>
      </c>
      <c r="K51" s="314">
        <v>3000.0</v>
      </c>
      <c r="L51" s="316"/>
      <c r="M51" s="318">
        <v>0.0</v>
      </c>
      <c r="N51" s="318">
        <v>0.0</v>
      </c>
      <c r="O51" s="318">
        <v>0.0</v>
      </c>
      <c r="P51" s="316"/>
      <c r="Q51" s="319" t="s">
        <v>308</v>
      </c>
      <c r="R51" s="321" t="s">
        <v>326</v>
      </c>
      <c r="S51" s="319" t="s">
        <v>310</v>
      </c>
      <c r="T51" s="316"/>
      <c r="U51" s="323" t="s">
        <v>311</v>
      </c>
      <c r="V51" s="323" t="s">
        <v>311</v>
      </c>
      <c r="W51" s="323" t="s">
        <v>311</v>
      </c>
      <c r="X51" s="316"/>
      <c r="Y51" s="323" t="s">
        <v>311</v>
      </c>
      <c r="Z51" s="323" t="s">
        <v>311</v>
      </c>
      <c r="AA51" s="323" t="s">
        <v>311</v>
      </c>
      <c r="AB51" s="316"/>
      <c r="AC51" s="323" t="s">
        <v>311</v>
      </c>
      <c r="AD51" s="323" t="s">
        <v>311</v>
      </c>
      <c r="AE51" s="323" t="s">
        <v>311</v>
      </c>
      <c r="AF51" s="316"/>
      <c r="AG51" s="323" t="s">
        <v>311</v>
      </c>
      <c r="AH51" s="323" t="s">
        <v>311</v>
      </c>
      <c r="AI51" s="323" t="s">
        <v>311</v>
      </c>
      <c r="AJ51" s="325"/>
      <c r="AK51" s="314">
        <v>2000.0</v>
      </c>
      <c r="AL51" s="314">
        <v>50000.0</v>
      </c>
      <c r="AM51" s="314">
        <v>1.0E7</v>
      </c>
      <c r="AN51" s="325"/>
      <c r="AO51" s="323" t="s">
        <v>311</v>
      </c>
      <c r="AP51" s="323" t="s">
        <v>311</v>
      </c>
      <c r="AQ51" s="323" t="s">
        <v>311</v>
      </c>
      <c r="AR51" s="327"/>
    </row>
    <row r="52" ht="15.75" customHeight="1">
      <c r="A52" s="140" t="s">
        <v>246</v>
      </c>
      <c r="B52" s="141" t="s">
        <v>121</v>
      </c>
      <c r="C52" s="141" t="s">
        <v>143</v>
      </c>
      <c r="D52" s="141" t="s">
        <v>133</v>
      </c>
      <c r="E52" s="141" t="s">
        <v>127</v>
      </c>
      <c r="F52" s="141" t="s">
        <v>135</v>
      </c>
      <c r="G52" s="312" t="s">
        <v>247</v>
      </c>
      <c r="H52" s="313" t="s">
        <v>374</v>
      </c>
      <c r="I52" s="314">
        <v>200.0</v>
      </c>
      <c r="J52" s="314">
        <v>500.0</v>
      </c>
      <c r="K52" s="314">
        <v>3000.0</v>
      </c>
      <c r="L52" s="316"/>
      <c r="M52" s="318">
        <v>0.0</v>
      </c>
      <c r="N52" s="318">
        <v>0.0</v>
      </c>
      <c r="O52" s="318">
        <v>0.0</v>
      </c>
      <c r="P52" s="316"/>
      <c r="Q52" s="319" t="s">
        <v>308</v>
      </c>
      <c r="R52" s="321" t="s">
        <v>326</v>
      </c>
      <c r="S52" s="319" t="s">
        <v>310</v>
      </c>
      <c r="T52" s="316"/>
      <c r="U52" s="323" t="s">
        <v>311</v>
      </c>
      <c r="V52" s="323" t="s">
        <v>311</v>
      </c>
      <c r="W52" s="323" t="s">
        <v>311</v>
      </c>
      <c r="X52" s="316"/>
      <c r="Y52" s="323" t="s">
        <v>311</v>
      </c>
      <c r="Z52" s="323" t="s">
        <v>311</v>
      </c>
      <c r="AA52" s="323" t="s">
        <v>311</v>
      </c>
      <c r="AB52" s="316"/>
      <c r="AC52" s="323" t="s">
        <v>311</v>
      </c>
      <c r="AD52" s="323" t="s">
        <v>311</v>
      </c>
      <c r="AE52" s="323" t="s">
        <v>311</v>
      </c>
      <c r="AF52" s="316"/>
      <c r="AG52" s="323" t="s">
        <v>311</v>
      </c>
      <c r="AH52" s="323" t="s">
        <v>311</v>
      </c>
      <c r="AI52" s="323" t="s">
        <v>311</v>
      </c>
      <c r="AJ52" s="325"/>
      <c r="AK52" s="314">
        <v>2000.0</v>
      </c>
      <c r="AL52" s="314">
        <v>50000.0</v>
      </c>
      <c r="AM52" s="314">
        <v>1.0E7</v>
      </c>
      <c r="AN52" s="325"/>
      <c r="AO52" s="323" t="s">
        <v>311</v>
      </c>
      <c r="AP52" s="323" t="s">
        <v>311</v>
      </c>
      <c r="AQ52" s="323" t="s">
        <v>311</v>
      </c>
      <c r="AR52" s="327"/>
    </row>
    <row r="53" ht="15.75" customHeight="1">
      <c r="A53" s="140" t="s">
        <v>248</v>
      </c>
      <c r="B53" s="141" t="s">
        <v>121</v>
      </c>
      <c r="C53" s="141" t="s">
        <v>145</v>
      </c>
      <c r="D53" s="141" t="s">
        <v>133</v>
      </c>
      <c r="E53" s="141" t="s">
        <v>127</v>
      </c>
      <c r="F53" s="141" t="s">
        <v>135</v>
      </c>
      <c r="G53" s="312" t="s">
        <v>249</v>
      </c>
      <c r="H53" s="313" t="s">
        <v>374</v>
      </c>
      <c r="I53" s="314">
        <v>200.0</v>
      </c>
      <c r="J53" s="314">
        <v>500.0</v>
      </c>
      <c r="K53" s="314">
        <v>3000.0</v>
      </c>
      <c r="L53" s="316"/>
      <c r="M53" s="318">
        <v>0.0</v>
      </c>
      <c r="N53" s="318">
        <v>0.0</v>
      </c>
      <c r="O53" s="318">
        <v>0.0</v>
      </c>
      <c r="P53" s="316"/>
      <c r="Q53" s="319" t="s">
        <v>308</v>
      </c>
      <c r="R53" s="321" t="s">
        <v>326</v>
      </c>
      <c r="S53" s="319" t="s">
        <v>310</v>
      </c>
      <c r="T53" s="316"/>
      <c r="U53" s="323" t="s">
        <v>311</v>
      </c>
      <c r="V53" s="323" t="s">
        <v>311</v>
      </c>
      <c r="W53" s="323" t="s">
        <v>311</v>
      </c>
      <c r="X53" s="316"/>
      <c r="Y53" s="323" t="s">
        <v>311</v>
      </c>
      <c r="Z53" s="323" t="s">
        <v>311</v>
      </c>
      <c r="AA53" s="323" t="s">
        <v>311</v>
      </c>
      <c r="AB53" s="316"/>
      <c r="AC53" s="323" t="s">
        <v>311</v>
      </c>
      <c r="AD53" s="323" t="s">
        <v>311</v>
      </c>
      <c r="AE53" s="323" t="s">
        <v>311</v>
      </c>
      <c r="AF53" s="316"/>
      <c r="AG53" s="323" t="s">
        <v>311</v>
      </c>
      <c r="AH53" s="323" t="s">
        <v>311</v>
      </c>
      <c r="AI53" s="323" t="s">
        <v>311</v>
      </c>
      <c r="AJ53" s="325"/>
      <c r="AK53" s="314">
        <v>2000.0</v>
      </c>
      <c r="AL53" s="314">
        <v>50000.0</v>
      </c>
      <c r="AM53" s="314">
        <v>1.0E7</v>
      </c>
      <c r="AN53" s="325"/>
      <c r="AO53" s="323" t="s">
        <v>311</v>
      </c>
      <c r="AP53" s="323" t="s">
        <v>311</v>
      </c>
      <c r="AQ53" s="323" t="s">
        <v>311</v>
      </c>
      <c r="AR53" s="327"/>
    </row>
    <row r="54" ht="15.75" customHeight="1">
      <c r="A54" s="140" t="s">
        <v>250</v>
      </c>
      <c r="B54" s="141" t="s">
        <v>121</v>
      </c>
      <c r="C54" s="141" t="s">
        <v>147</v>
      </c>
      <c r="D54" s="141" t="s">
        <v>133</v>
      </c>
      <c r="E54" s="141" t="s">
        <v>127</v>
      </c>
      <c r="F54" s="141" t="s">
        <v>135</v>
      </c>
      <c r="G54" s="312" t="s">
        <v>251</v>
      </c>
      <c r="H54" s="313" t="s">
        <v>374</v>
      </c>
      <c r="I54" s="314">
        <v>200.0</v>
      </c>
      <c r="J54" s="314">
        <v>500.0</v>
      </c>
      <c r="K54" s="314">
        <v>3000.0</v>
      </c>
      <c r="L54" s="316"/>
      <c r="M54" s="318">
        <v>0.0</v>
      </c>
      <c r="N54" s="318">
        <v>0.0</v>
      </c>
      <c r="O54" s="318">
        <v>0.0</v>
      </c>
      <c r="P54" s="316"/>
      <c r="Q54" s="319" t="s">
        <v>308</v>
      </c>
      <c r="R54" s="321" t="s">
        <v>326</v>
      </c>
      <c r="S54" s="319" t="s">
        <v>310</v>
      </c>
      <c r="T54" s="316"/>
      <c r="U54" s="323" t="s">
        <v>311</v>
      </c>
      <c r="V54" s="323" t="s">
        <v>311</v>
      </c>
      <c r="W54" s="323" t="s">
        <v>311</v>
      </c>
      <c r="X54" s="316"/>
      <c r="Y54" s="323" t="s">
        <v>311</v>
      </c>
      <c r="Z54" s="323" t="s">
        <v>311</v>
      </c>
      <c r="AA54" s="323" t="s">
        <v>311</v>
      </c>
      <c r="AB54" s="316"/>
      <c r="AC54" s="323" t="s">
        <v>311</v>
      </c>
      <c r="AD54" s="323" t="s">
        <v>311</v>
      </c>
      <c r="AE54" s="323" t="s">
        <v>311</v>
      </c>
      <c r="AF54" s="316"/>
      <c r="AG54" s="323" t="s">
        <v>311</v>
      </c>
      <c r="AH54" s="323" t="s">
        <v>311</v>
      </c>
      <c r="AI54" s="323" t="s">
        <v>311</v>
      </c>
      <c r="AJ54" s="325"/>
      <c r="AK54" s="314">
        <v>2000.0</v>
      </c>
      <c r="AL54" s="314">
        <v>50000.0</v>
      </c>
      <c r="AM54" s="314">
        <v>1.0E7</v>
      </c>
      <c r="AN54" s="325"/>
      <c r="AO54" s="323" t="s">
        <v>311</v>
      </c>
      <c r="AP54" s="323" t="s">
        <v>311</v>
      </c>
      <c r="AQ54" s="323" t="s">
        <v>311</v>
      </c>
      <c r="AR54" s="327"/>
    </row>
    <row r="55" ht="15.75" customHeight="1">
      <c r="A55" s="140" t="s">
        <v>252</v>
      </c>
      <c r="B55" s="141" t="s">
        <v>121</v>
      </c>
      <c r="C55" s="141" t="s">
        <v>149</v>
      </c>
      <c r="D55" s="141" t="s">
        <v>133</v>
      </c>
      <c r="E55" s="141" t="s">
        <v>127</v>
      </c>
      <c r="F55" s="141" t="s">
        <v>135</v>
      </c>
      <c r="G55" s="312" t="s">
        <v>253</v>
      </c>
      <c r="H55" s="313" t="s">
        <v>374</v>
      </c>
      <c r="I55" s="314">
        <v>200.0</v>
      </c>
      <c r="J55" s="314">
        <v>500.0</v>
      </c>
      <c r="K55" s="314">
        <v>3000.0</v>
      </c>
      <c r="L55" s="316"/>
      <c r="M55" s="318">
        <v>0.0</v>
      </c>
      <c r="N55" s="318">
        <v>0.0</v>
      </c>
      <c r="O55" s="318">
        <v>0.0</v>
      </c>
      <c r="P55" s="316"/>
      <c r="Q55" s="319" t="s">
        <v>308</v>
      </c>
      <c r="R55" s="321" t="s">
        <v>326</v>
      </c>
      <c r="S55" s="319" t="s">
        <v>310</v>
      </c>
      <c r="T55" s="316"/>
      <c r="U55" s="323" t="s">
        <v>311</v>
      </c>
      <c r="V55" s="323" t="s">
        <v>311</v>
      </c>
      <c r="W55" s="323" t="s">
        <v>311</v>
      </c>
      <c r="X55" s="316"/>
      <c r="Y55" s="323" t="s">
        <v>311</v>
      </c>
      <c r="Z55" s="323" t="s">
        <v>311</v>
      </c>
      <c r="AA55" s="323" t="s">
        <v>311</v>
      </c>
      <c r="AB55" s="316"/>
      <c r="AC55" s="323" t="s">
        <v>311</v>
      </c>
      <c r="AD55" s="323" t="s">
        <v>311</v>
      </c>
      <c r="AE55" s="323" t="s">
        <v>311</v>
      </c>
      <c r="AF55" s="316"/>
      <c r="AG55" s="323" t="s">
        <v>311</v>
      </c>
      <c r="AH55" s="323" t="s">
        <v>311</v>
      </c>
      <c r="AI55" s="323" t="s">
        <v>311</v>
      </c>
      <c r="AJ55" s="325"/>
      <c r="AK55" s="314">
        <v>2000.0</v>
      </c>
      <c r="AL55" s="314">
        <v>50000.0</v>
      </c>
      <c r="AM55" s="314">
        <v>1.0E7</v>
      </c>
      <c r="AN55" s="325"/>
      <c r="AO55" s="323" t="s">
        <v>311</v>
      </c>
      <c r="AP55" s="323" t="s">
        <v>311</v>
      </c>
      <c r="AQ55" s="323" t="s">
        <v>311</v>
      </c>
      <c r="AR55" s="327"/>
    </row>
    <row r="56" ht="15.75" customHeight="1">
      <c r="A56" s="140" t="s">
        <v>254</v>
      </c>
      <c r="B56" s="141" t="s">
        <v>121</v>
      </c>
      <c r="C56" s="141" t="s">
        <v>151</v>
      </c>
      <c r="D56" s="141" t="s">
        <v>133</v>
      </c>
      <c r="E56" s="141" t="s">
        <v>127</v>
      </c>
      <c r="F56" s="141" t="s">
        <v>135</v>
      </c>
      <c r="G56" s="312" t="s">
        <v>255</v>
      </c>
      <c r="H56" s="313" t="s">
        <v>374</v>
      </c>
      <c r="I56" s="314">
        <v>200.0</v>
      </c>
      <c r="J56" s="314">
        <v>500.0</v>
      </c>
      <c r="K56" s="314">
        <v>3000.0</v>
      </c>
      <c r="L56" s="316"/>
      <c r="M56" s="318">
        <v>0.0</v>
      </c>
      <c r="N56" s="318">
        <v>0.0</v>
      </c>
      <c r="O56" s="318">
        <v>0.0</v>
      </c>
      <c r="P56" s="316"/>
      <c r="Q56" s="319" t="s">
        <v>308</v>
      </c>
      <c r="R56" s="321" t="s">
        <v>326</v>
      </c>
      <c r="S56" s="319" t="s">
        <v>310</v>
      </c>
      <c r="T56" s="316"/>
      <c r="U56" s="323" t="s">
        <v>311</v>
      </c>
      <c r="V56" s="323" t="s">
        <v>311</v>
      </c>
      <c r="W56" s="323" t="s">
        <v>311</v>
      </c>
      <c r="X56" s="316"/>
      <c r="Y56" s="323" t="s">
        <v>311</v>
      </c>
      <c r="Z56" s="323" t="s">
        <v>311</v>
      </c>
      <c r="AA56" s="323" t="s">
        <v>311</v>
      </c>
      <c r="AB56" s="316"/>
      <c r="AC56" s="323" t="s">
        <v>311</v>
      </c>
      <c r="AD56" s="323" t="s">
        <v>311</v>
      </c>
      <c r="AE56" s="323" t="s">
        <v>311</v>
      </c>
      <c r="AF56" s="316"/>
      <c r="AG56" s="323" t="s">
        <v>311</v>
      </c>
      <c r="AH56" s="323" t="s">
        <v>311</v>
      </c>
      <c r="AI56" s="323" t="s">
        <v>311</v>
      </c>
      <c r="AJ56" s="325"/>
      <c r="AK56" s="314">
        <v>2000.0</v>
      </c>
      <c r="AL56" s="314">
        <v>50000.0</v>
      </c>
      <c r="AM56" s="314">
        <v>1.0E7</v>
      </c>
      <c r="AN56" s="325"/>
      <c r="AO56" s="323" t="s">
        <v>311</v>
      </c>
      <c r="AP56" s="323" t="s">
        <v>311</v>
      </c>
      <c r="AQ56" s="323" t="s">
        <v>311</v>
      </c>
      <c r="AR56" s="327"/>
    </row>
    <row r="57" ht="15.75" customHeight="1">
      <c r="A57" s="140" t="s">
        <v>256</v>
      </c>
      <c r="B57" s="141" t="s">
        <v>121</v>
      </c>
      <c r="C57" s="141" t="s">
        <v>153</v>
      </c>
      <c r="D57" s="141" t="s">
        <v>133</v>
      </c>
      <c r="E57" s="141" t="s">
        <v>127</v>
      </c>
      <c r="F57" s="141" t="s">
        <v>135</v>
      </c>
      <c r="G57" s="312" t="s">
        <v>257</v>
      </c>
      <c r="H57" s="313" t="s">
        <v>374</v>
      </c>
      <c r="I57" s="314">
        <v>200.0</v>
      </c>
      <c r="J57" s="314">
        <v>500.0</v>
      </c>
      <c r="K57" s="314">
        <v>3000.0</v>
      </c>
      <c r="L57" s="316"/>
      <c r="M57" s="318">
        <v>0.0</v>
      </c>
      <c r="N57" s="318">
        <v>0.0</v>
      </c>
      <c r="O57" s="318">
        <v>0.0</v>
      </c>
      <c r="P57" s="316"/>
      <c r="Q57" s="319" t="s">
        <v>308</v>
      </c>
      <c r="R57" s="321" t="s">
        <v>326</v>
      </c>
      <c r="S57" s="319" t="s">
        <v>310</v>
      </c>
      <c r="T57" s="316"/>
      <c r="U57" s="323" t="s">
        <v>311</v>
      </c>
      <c r="V57" s="323" t="s">
        <v>311</v>
      </c>
      <c r="W57" s="323" t="s">
        <v>311</v>
      </c>
      <c r="X57" s="316"/>
      <c r="Y57" s="323" t="s">
        <v>311</v>
      </c>
      <c r="Z57" s="323" t="s">
        <v>311</v>
      </c>
      <c r="AA57" s="323" t="s">
        <v>311</v>
      </c>
      <c r="AB57" s="316"/>
      <c r="AC57" s="323" t="s">
        <v>311</v>
      </c>
      <c r="AD57" s="323" t="s">
        <v>311</v>
      </c>
      <c r="AE57" s="323" t="s">
        <v>311</v>
      </c>
      <c r="AF57" s="316"/>
      <c r="AG57" s="323" t="s">
        <v>311</v>
      </c>
      <c r="AH57" s="323" t="s">
        <v>311</v>
      </c>
      <c r="AI57" s="323" t="s">
        <v>311</v>
      </c>
      <c r="AJ57" s="325"/>
      <c r="AK57" s="314">
        <v>2000.0</v>
      </c>
      <c r="AL57" s="314">
        <v>50000.0</v>
      </c>
      <c r="AM57" s="314">
        <v>1.0E7</v>
      </c>
      <c r="AN57" s="325"/>
      <c r="AO57" s="323" t="s">
        <v>311</v>
      </c>
      <c r="AP57" s="323" t="s">
        <v>311</v>
      </c>
      <c r="AQ57" s="323" t="s">
        <v>311</v>
      </c>
      <c r="AR57" s="327"/>
    </row>
    <row r="58" ht="15.75" customHeight="1">
      <c r="A58" s="140" t="s">
        <v>258</v>
      </c>
      <c r="B58" s="141" t="s">
        <v>121</v>
      </c>
      <c r="C58" s="141" t="s">
        <v>123</v>
      </c>
      <c r="D58" s="141" t="s">
        <v>138</v>
      </c>
      <c r="E58" s="141" t="s">
        <v>127</v>
      </c>
      <c r="F58" s="141" t="s">
        <v>135</v>
      </c>
      <c r="G58" s="312" t="s">
        <v>259</v>
      </c>
      <c r="H58" s="313" t="s">
        <v>374</v>
      </c>
      <c r="I58" s="314">
        <v>200.0</v>
      </c>
      <c r="J58" s="314">
        <v>500.0</v>
      </c>
      <c r="K58" s="314">
        <v>3000.0</v>
      </c>
      <c r="L58" s="316"/>
      <c r="M58" s="318">
        <v>0.0</v>
      </c>
      <c r="N58" s="318">
        <v>0.0</v>
      </c>
      <c r="O58" s="318">
        <v>0.0</v>
      </c>
      <c r="P58" s="316"/>
      <c r="Q58" s="319" t="s">
        <v>308</v>
      </c>
      <c r="R58" s="321" t="s">
        <v>326</v>
      </c>
      <c r="S58" s="319" t="s">
        <v>310</v>
      </c>
      <c r="T58" s="316"/>
      <c r="U58" s="323" t="s">
        <v>311</v>
      </c>
      <c r="V58" s="323" t="s">
        <v>311</v>
      </c>
      <c r="W58" s="323" t="s">
        <v>311</v>
      </c>
      <c r="X58" s="316"/>
      <c r="Y58" s="323" t="s">
        <v>311</v>
      </c>
      <c r="Z58" s="323" t="s">
        <v>311</v>
      </c>
      <c r="AA58" s="323" t="s">
        <v>311</v>
      </c>
      <c r="AB58" s="316"/>
      <c r="AC58" s="323" t="s">
        <v>311</v>
      </c>
      <c r="AD58" s="323" t="s">
        <v>311</v>
      </c>
      <c r="AE58" s="323" t="s">
        <v>311</v>
      </c>
      <c r="AF58" s="316"/>
      <c r="AG58" s="323" t="s">
        <v>311</v>
      </c>
      <c r="AH58" s="323" t="s">
        <v>311</v>
      </c>
      <c r="AI58" s="323" t="s">
        <v>311</v>
      </c>
      <c r="AJ58" s="325"/>
      <c r="AK58" s="314">
        <v>5000.0</v>
      </c>
      <c r="AL58" s="314">
        <v>50000.0</v>
      </c>
      <c r="AM58" s="314">
        <v>1.0E7</v>
      </c>
      <c r="AN58" s="325"/>
      <c r="AO58" s="323" t="s">
        <v>311</v>
      </c>
      <c r="AP58" s="323" t="s">
        <v>311</v>
      </c>
      <c r="AQ58" s="323" t="s">
        <v>311</v>
      </c>
      <c r="AR58" s="327"/>
    </row>
    <row r="59" ht="15.75" customHeight="1">
      <c r="A59" s="140" t="s">
        <v>260</v>
      </c>
      <c r="B59" s="141" t="s">
        <v>121</v>
      </c>
      <c r="C59" s="141" t="s">
        <v>131</v>
      </c>
      <c r="D59" s="141" t="s">
        <v>138</v>
      </c>
      <c r="E59" s="141" t="s">
        <v>127</v>
      </c>
      <c r="F59" s="141" t="s">
        <v>135</v>
      </c>
      <c r="G59" s="312" t="s">
        <v>261</v>
      </c>
      <c r="H59" s="313" t="s">
        <v>374</v>
      </c>
      <c r="I59" s="314">
        <v>200.0</v>
      </c>
      <c r="J59" s="314">
        <v>500.0</v>
      </c>
      <c r="K59" s="314">
        <v>3000.0</v>
      </c>
      <c r="L59" s="316"/>
      <c r="M59" s="318">
        <v>0.0</v>
      </c>
      <c r="N59" s="318">
        <v>0.0</v>
      </c>
      <c r="O59" s="318">
        <v>0.0</v>
      </c>
      <c r="P59" s="316"/>
      <c r="Q59" s="319" t="s">
        <v>308</v>
      </c>
      <c r="R59" s="321" t="s">
        <v>326</v>
      </c>
      <c r="S59" s="319" t="s">
        <v>310</v>
      </c>
      <c r="T59" s="316"/>
      <c r="U59" s="323" t="s">
        <v>311</v>
      </c>
      <c r="V59" s="323" t="s">
        <v>311</v>
      </c>
      <c r="W59" s="323" t="s">
        <v>311</v>
      </c>
      <c r="X59" s="316"/>
      <c r="Y59" s="323" t="s">
        <v>311</v>
      </c>
      <c r="Z59" s="323" t="s">
        <v>311</v>
      </c>
      <c r="AA59" s="323" t="s">
        <v>311</v>
      </c>
      <c r="AB59" s="316"/>
      <c r="AC59" s="323" t="s">
        <v>311</v>
      </c>
      <c r="AD59" s="323" t="s">
        <v>311</v>
      </c>
      <c r="AE59" s="323" t="s">
        <v>311</v>
      </c>
      <c r="AF59" s="316"/>
      <c r="AG59" s="323" t="s">
        <v>311</v>
      </c>
      <c r="AH59" s="323" t="s">
        <v>311</v>
      </c>
      <c r="AI59" s="323" t="s">
        <v>311</v>
      </c>
      <c r="AJ59" s="325"/>
      <c r="AK59" s="314">
        <v>5000.0</v>
      </c>
      <c r="AL59" s="314">
        <v>50000.0</v>
      </c>
      <c r="AM59" s="314">
        <v>1.0E7</v>
      </c>
      <c r="AN59" s="325"/>
      <c r="AO59" s="323" t="s">
        <v>311</v>
      </c>
      <c r="AP59" s="323" t="s">
        <v>311</v>
      </c>
      <c r="AQ59" s="323" t="s">
        <v>311</v>
      </c>
      <c r="AR59" s="327"/>
    </row>
    <row r="60" ht="15.75" customHeight="1">
      <c r="A60" s="140" t="s">
        <v>262</v>
      </c>
      <c r="B60" s="141" t="s">
        <v>121</v>
      </c>
      <c r="C60" s="141" t="s">
        <v>136</v>
      </c>
      <c r="D60" s="141" t="s">
        <v>138</v>
      </c>
      <c r="E60" s="141" t="s">
        <v>127</v>
      </c>
      <c r="F60" s="141" t="s">
        <v>135</v>
      </c>
      <c r="G60" s="312" t="s">
        <v>263</v>
      </c>
      <c r="H60" s="313" t="s">
        <v>374</v>
      </c>
      <c r="I60" s="314">
        <v>200.0</v>
      </c>
      <c r="J60" s="314">
        <v>500.0</v>
      </c>
      <c r="K60" s="314">
        <v>3000.0</v>
      </c>
      <c r="L60" s="316"/>
      <c r="M60" s="318">
        <v>0.0</v>
      </c>
      <c r="N60" s="318">
        <v>0.0</v>
      </c>
      <c r="O60" s="318">
        <v>0.0</v>
      </c>
      <c r="P60" s="316"/>
      <c r="Q60" s="319" t="s">
        <v>308</v>
      </c>
      <c r="R60" s="321" t="s">
        <v>326</v>
      </c>
      <c r="S60" s="319" t="s">
        <v>310</v>
      </c>
      <c r="T60" s="316"/>
      <c r="U60" s="323" t="s">
        <v>311</v>
      </c>
      <c r="V60" s="323" t="s">
        <v>311</v>
      </c>
      <c r="W60" s="323" t="s">
        <v>311</v>
      </c>
      <c r="X60" s="316"/>
      <c r="Y60" s="323" t="s">
        <v>311</v>
      </c>
      <c r="Z60" s="323" t="s">
        <v>311</v>
      </c>
      <c r="AA60" s="323" t="s">
        <v>311</v>
      </c>
      <c r="AB60" s="316"/>
      <c r="AC60" s="323" t="s">
        <v>311</v>
      </c>
      <c r="AD60" s="323" t="s">
        <v>311</v>
      </c>
      <c r="AE60" s="323" t="s">
        <v>311</v>
      </c>
      <c r="AF60" s="316"/>
      <c r="AG60" s="323" t="s">
        <v>311</v>
      </c>
      <c r="AH60" s="323" t="s">
        <v>311</v>
      </c>
      <c r="AI60" s="323" t="s">
        <v>311</v>
      </c>
      <c r="AJ60" s="325"/>
      <c r="AK60" s="314">
        <v>5000.0</v>
      </c>
      <c r="AL60" s="314">
        <v>50000.0</v>
      </c>
      <c r="AM60" s="314">
        <v>1.0E7</v>
      </c>
      <c r="AN60" s="325"/>
      <c r="AO60" s="323" t="s">
        <v>311</v>
      </c>
      <c r="AP60" s="323" t="s">
        <v>311</v>
      </c>
      <c r="AQ60" s="323" t="s">
        <v>311</v>
      </c>
      <c r="AR60" s="327"/>
    </row>
    <row r="61" ht="15.75" customHeight="1">
      <c r="A61" s="140" t="s">
        <v>264</v>
      </c>
      <c r="B61" s="141" t="s">
        <v>121</v>
      </c>
      <c r="C61" s="141" t="s">
        <v>140</v>
      </c>
      <c r="D61" s="141" t="s">
        <v>138</v>
      </c>
      <c r="E61" s="141" t="s">
        <v>127</v>
      </c>
      <c r="F61" s="141" t="s">
        <v>135</v>
      </c>
      <c r="G61" s="312" t="s">
        <v>265</v>
      </c>
      <c r="H61" s="313" t="s">
        <v>374</v>
      </c>
      <c r="I61" s="314">
        <v>200.0</v>
      </c>
      <c r="J61" s="314">
        <v>500.0</v>
      </c>
      <c r="K61" s="314">
        <v>3000.0</v>
      </c>
      <c r="L61" s="316"/>
      <c r="M61" s="318">
        <v>0.0</v>
      </c>
      <c r="N61" s="318">
        <v>0.0</v>
      </c>
      <c r="O61" s="318">
        <v>0.0</v>
      </c>
      <c r="P61" s="316"/>
      <c r="Q61" s="319" t="s">
        <v>308</v>
      </c>
      <c r="R61" s="321" t="s">
        <v>326</v>
      </c>
      <c r="S61" s="319" t="s">
        <v>310</v>
      </c>
      <c r="T61" s="316"/>
      <c r="U61" s="323" t="s">
        <v>311</v>
      </c>
      <c r="V61" s="323" t="s">
        <v>311</v>
      </c>
      <c r="W61" s="323" t="s">
        <v>311</v>
      </c>
      <c r="X61" s="316"/>
      <c r="Y61" s="323" t="s">
        <v>311</v>
      </c>
      <c r="Z61" s="323" t="s">
        <v>311</v>
      </c>
      <c r="AA61" s="323" t="s">
        <v>311</v>
      </c>
      <c r="AB61" s="316"/>
      <c r="AC61" s="323" t="s">
        <v>311</v>
      </c>
      <c r="AD61" s="323" t="s">
        <v>311</v>
      </c>
      <c r="AE61" s="323" t="s">
        <v>311</v>
      </c>
      <c r="AF61" s="316"/>
      <c r="AG61" s="323" t="s">
        <v>311</v>
      </c>
      <c r="AH61" s="323" t="s">
        <v>311</v>
      </c>
      <c r="AI61" s="323" t="s">
        <v>311</v>
      </c>
      <c r="AJ61" s="325"/>
      <c r="AK61" s="314">
        <v>5000.0</v>
      </c>
      <c r="AL61" s="314">
        <v>50000.0</v>
      </c>
      <c r="AM61" s="314">
        <v>1.0E7</v>
      </c>
      <c r="AN61" s="325"/>
      <c r="AO61" s="323" t="s">
        <v>311</v>
      </c>
      <c r="AP61" s="323" t="s">
        <v>311</v>
      </c>
      <c r="AQ61" s="323" t="s">
        <v>311</v>
      </c>
      <c r="AR61" s="327"/>
    </row>
    <row r="62" ht="15.75" customHeight="1">
      <c r="A62" s="140" t="s">
        <v>266</v>
      </c>
      <c r="B62" s="141" t="s">
        <v>121</v>
      </c>
      <c r="C62" s="141" t="s">
        <v>143</v>
      </c>
      <c r="D62" s="141" t="s">
        <v>138</v>
      </c>
      <c r="E62" s="141" t="s">
        <v>127</v>
      </c>
      <c r="F62" s="141" t="s">
        <v>135</v>
      </c>
      <c r="G62" s="312" t="s">
        <v>267</v>
      </c>
      <c r="H62" s="313" t="s">
        <v>374</v>
      </c>
      <c r="I62" s="314">
        <v>200.0</v>
      </c>
      <c r="J62" s="314">
        <v>500.0</v>
      </c>
      <c r="K62" s="314">
        <v>3000.0</v>
      </c>
      <c r="L62" s="316"/>
      <c r="M62" s="318">
        <v>0.0</v>
      </c>
      <c r="N62" s="318">
        <v>0.0</v>
      </c>
      <c r="O62" s="318">
        <v>0.0</v>
      </c>
      <c r="P62" s="316"/>
      <c r="Q62" s="319" t="s">
        <v>308</v>
      </c>
      <c r="R62" s="321" t="s">
        <v>326</v>
      </c>
      <c r="S62" s="319" t="s">
        <v>310</v>
      </c>
      <c r="T62" s="316"/>
      <c r="U62" s="323" t="s">
        <v>311</v>
      </c>
      <c r="V62" s="323" t="s">
        <v>311</v>
      </c>
      <c r="W62" s="323" t="s">
        <v>311</v>
      </c>
      <c r="X62" s="316"/>
      <c r="Y62" s="323" t="s">
        <v>311</v>
      </c>
      <c r="Z62" s="323" t="s">
        <v>311</v>
      </c>
      <c r="AA62" s="323" t="s">
        <v>311</v>
      </c>
      <c r="AB62" s="316"/>
      <c r="AC62" s="323" t="s">
        <v>311</v>
      </c>
      <c r="AD62" s="323" t="s">
        <v>311</v>
      </c>
      <c r="AE62" s="323" t="s">
        <v>311</v>
      </c>
      <c r="AF62" s="316"/>
      <c r="AG62" s="323" t="s">
        <v>311</v>
      </c>
      <c r="AH62" s="323" t="s">
        <v>311</v>
      </c>
      <c r="AI62" s="323" t="s">
        <v>311</v>
      </c>
      <c r="AJ62" s="325"/>
      <c r="AK62" s="314">
        <v>5000.0</v>
      </c>
      <c r="AL62" s="314">
        <v>50000.0</v>
      </c>
      <c r="AM62" s="314">
        <v>1.0E7</v>
      </c>
      <c r="AN62" s="325"/>
      <c r="AO62" s="323" t="s">
        <v>311</v>
      </c>
      <c r="AP62" s="323" t="s">
        <v>311</v>
      </c>
      <c r="AQ62" s="323" t="s">
        <v>311</v>
      </c>
      <c r="AR62" s="327"/>
    </row>
    <row r="63" ht="15.75" customHeight="1">
      <c r="A63" s="140" t="s">
        <v>268</v>
      </c>
      <c r="B63" s="141" t="s">
        <v>121</v>
      </c>
      <c r="C63" s="141" t="s">
        <v>145</v>
      </c>
      <c r="D63" s="141" t="s">
        <v>138</v>
      </c>
      <c r="E63" s="141" t="s">
        <v>127</v>
      </c>
      <c r="F63" s="141" t="s">
        <v>135</v>
      </c>
      <c r="G63" s="312" t="s">
        <v>269</v>
      </c>
      <c r="H63" s="313" t="s">
        <v>374</v>
      </c>
      <c r="I63" s="314">
        <v>200.0</v>
      </c>
      <c r="J63" s="314">
        <v>500.0</v>
      </c>
      <c r="K63" s="314">
        <v>3000.0</v>
      </c>
      <c r="L63" s="316"/>
      <c r="M63" s="318">
        <v>0.0</v>
      </c>
      <c r="N63" s="318">
        <v>0.0</v>
      </c>
      <c r="O63" s="318">
        <v>0.0</v>
      </c>
      <c r="P63" s="316"/>
      <c r="Q63" s="319" t="s">
        <v>308</v>
      </c>
      <c r="R63" s="321" t="s">
        <v>326</v>
      </c>
      <c r="S63" s="319" t="s">
        <v>310</v>
      </c>
      <c r="T63" s="316"/>
      <c r="U63" s="323" t="s">
        <v>311</v>
      </c>
      <c r="V63" s="323" t="s">
        <v>311</v>
      </c>
      <c r="W63" s="323" t="s">
        <v>311</v>
      </c>
      <c r="X63" s="316"/>
      <c r="Y63" s="323" t="s">
        <v>311</v>
      </c>
      <c r="Z63" s="323" t="s">
        <v>311</v>
      </c>
      <c r="AA63" s="323" t="s">
        <v>311</v>
      </c>
      <c r="AB63" s="316"/>
      <c r="AC63" s="323" t="s">
        <v>311</v>
      </c>
      <c r="AD63" s="323" t="s">
        <v>311</v>
      </c>
      <c r="AE63" s="323" t="s">
        <v>311</v>
      </c>
      <c r="AF63" s="316"/>
      <c r="AG63" s="323" t="s">
        <v>311</v>
      </c>
      <c r="AH63" s="323" t="s">
        <v>311</v>
      </c>
      <c r="AI63" s="323" t="s">
        <v>311</v>
      </c>
      <c r="AJ63" s="325"/>
      <c r="AK63" s="314">
        <v>5000.0</v>
      </c>
      <c r="AL63" s="314">
        <v>50000.0</v>
      </c>
      <c r="AM63" s="314">
        <v>1.0E7</v>
      </c>
      <c r="AN63" s="325"/>
      <c r="AO63" s="323" t="s">
        <v>311</v>
      </c>
      <c r="AP63" s="323" t="s">
        <v>311</v>
      </c>
      <c r="AQ63" s="323" t="s">
        <v>311</v>
      </c>
      <c r="AR63" s="327"/>
    </row>
    <row r="64" ht="15.75" customHeight="1">
      <c r="A64" s="140" t="s">
        <v>270</v>
      </c>
      <c r="B64" s="141" t="s">
        <v>121</v>
      </c>
      <c r="C64" s="141" t="s">
        <v>147</v>
      </c>
      <c r="D64" s="141" t="s">
        <v>138</v>
      </c>
      <c r="E64" s="141" t="s">
        <v>127</v>
      </c>
      <c r="F64" s="141" t="s">
        <v>135</v>
      </c>
      <c r="G64" s="312" t="s">
        <v>271</v>
      </c>
      <c r="H64" s="313" t="s">
        <v>374</v>
      </c>
      <c r="I64" s="314">
        <v>200.0</v>
      </c>
      <c r="J64" s="314">
        <v>500.0</v>
      </c>
      <c r="K64" s="314">
        <v>3000.0</v>
      </c>
      <c r="L64" s="316"/>
      <c r="M64" s="318">
        <v>0.0</v>
      </c>
      <c r="N64" s="318">
        <v>0.0</v>
      </c>
      <c r="O64" s="318">
        <v>0.0</v>
      </c>
      <c r="P64" s="316"/>
      <c r="Q64" s="319" t="s">
        <v>308</v>
      </c>
      <c r="R64" s="321" t="s">
        <v>326</v>
      </c>
      <c r="S64" s="319" t="s">
        <v>310</v>
      </c>
      <c r="T64" s="316"/>
      <c r="U64" s="323" t="s">
        <v>311</v>
      </c>
      <c r="V64" s="323" t="s">
        <v>311</v>
      </c>
      <c r="W64" s="323" t="s">
        <v>311</v>
      </c>
      <c r="X64" s="316"/>
      <c r="Y64" s="323" t="s">
        <v>311</v>
      </c>
      <c r="Z64" s="323" t="s">
        <v>311</v>
      </c>
      <c r="AA64" s="323" t="s">
        <v>311</v>
      </c>
      <c r="AB64" s="316"/>
      <c r="AC64" s="323" t="s">
        <v>311</v>
      </c>
      <c r="AD64" s="323" t="s">
        <v>311</v>
      </c>
      <c r="AE64" s="323" t="s">
        <v>311</v>
      </c>
      <c r="AF64" s="316"/>
      <c r="AG64" s="323" t="s">
        <v>311</v>
      </c>
      <c r="AH64" s="323" t="s">
        <v>311</v>
      </c>
      <c r="AI64" s="323" t="s">
        <v>311</v>
      </c>
      <c r="AJ64" s="325"/>
      <c r="AK64" s="314">
        <v>5000.0</v>
      </c>
      <c r="AL64" s="314">
        <v>50000.0</v>
      </c>
      <c r="AM64" s="314">
        <v>1.0E7</v>
      </c>
      <c r="AN64" s="325"/>
      <c r="AO64" s="323" t="s">
        <v>311</v>
      </c>
      <c r="AP64" s="323" t="s">
        <v>311</v>
      </c>
      <c r="AQ64" s="323" t="s">
        <v>311</v>
      </c>
      <c r="AR64" s="327"/>
    </row>
    <row r="65" ht="15.75" customHeight="1">
      <c r="A65" s="140" t="s">
        <v>272</v>
      </c>
      <c r="B65" s="141" t="s">
        <v>121</v>
      </c>
      <c r="C65" s="141" t="s">
        <v>149</v>
      </c>
      <c r="D65" s="141" t="s">
        <v>138</v>
      </c>
      <c r="E65" s="141" t="s">
        <v>127</v>
      </c>
      <c r="F65" s="141" t="s">
        <v>135</v>
      </c>
      <c r="G65" s="312" t="s">
        <v>273</v>
      </c>
      <c r="H65" s="313" t="s">
        <v>374</v>
      </c>
      <c r="I65" s="314">
        <v>200.0</v>
      </c>
      <c r="J65" s="314">
        <v>500.0</v>
      </c>
      <c r="K65" s="314">
        <v>3000.0</v>
      </c>
      <c r="L65" s="316"/>
      <c r="M65" s="318">
        <v>0.0</v>
      </c>
      <c r="N65" s="318">
        <v>0.0</v>
      </c>
      <c r="O65" s="318">
        <v>0.0</v>
      </c>
      <c r="P65" s="316"/>
      <c r="Q65" s="319" t="s">
        <v>308</v>
      </c>
      <c r="R65" s="321" t="s">
        <v>326</v>
      </c>
      <c r="S65" s="319" t="s">
        <v>310</v>
      </c>
      <c r="T65" s="316"/>
      <c r="U65" s="323" t="s">
        <v>311</v>
      </c>
      <c r="V65" s="323" t="s">
        <v>311</v>
      </c>
      <c r="W65" s="323" t="s">
        <v>311</v>
      </c>
      <c r="X65" s="316"/>
      <c r="Y65" s="323" t="s">
        <v>311</v>
      </c>
      <c r="Z65" s="323" t="s">
        <v>311</v>
      </c>
      <c r="AA65" s="323" t="s">
        <v>311</v>
      </c>
      <c r="AB65" s="316"/>
      <c r="AC65" s="323" t="s">
        <v>311</v>
      </c>
      <c r="AD65" s="323" t="s">
        <v>311</v>
      </c>
      <c r="AE65" s="323" t="s">
        <v>311</v>
      </c>
      <c r="AF65" s="316"/>
      <c r="AG65" s="323" t="s">
        <v>311</v>
      </c>
      <c r="AH65" s="323" t="s">
        <v>311</v>
      </c>
      <c r="AI65" s="323" t="s">
        <v>311</v>
      </c>
      <c r="AJ65" s="325"/>
      <c r="AK65" s="314">
        <v>5000.0</v>
      </c>
      <c r="AL65" s="314">
        <v>50000.0</v>
      </c>
      <c r="AM65" s="314">
        <v>1.0E7</v>
      </c>
      <c r="AN65" s="325"/>
      <c r="AO65" s="323" t="s">
        <v>311</v>
      </c>
      <c r="AP65" s="323" t="s">
        <v>311</v>
      </c>
      <c r="AQ65" s="323" t="s">
        <v>311</v>
      </c>
      <c r="AR65" s="327"/>
    </row>
    <row r="66" ht="15.75" customHeight="1">
      <c r="A66" s="140" t="s">
        <v>274</v>
      </c>
      <c r="B66" s="141" t="s">
        <v>121</v>
      </c>
      <c r="C66" s="141" t="s">
        <v>151</v>
      </c>
      <c r="D66" s="141" t="s">
        <v>138</v>
      </c>
      <c r="E66" s="141" t="s">
        <v>127</v>
      </c>
      <c r="F66" s="141" t="s">
        <v>135</v>
      </c>
      <c r="G66" s="312" t="s">
        <v>275</v>
      </c>
      <c r="H66" s="313" t="s">
        <v>374</v>
      </c>
      <c r="I66" s="314">
        <v>200.0</v>
      </c>
      <c r="J66" s="314">
        <v>500.0</v>
      </c>
      <c r="K66" s="314">
        <v>3000.0</v>
      </c>
      <c r="L66" s="316"/>
      <c r="M66" s="318">
        <v>0.0</v>
      </c>
      <c r="N66" s="318">
        <v>0.0</v>
      </c>
      <c r="O66" s="318">
        <v>0.0</v>
      </c>
      <c r="P66" s="316"/>
      <c r="Q66" s="319" t="s">
        <v>308</v>
      </c>
      <c r="R66" s="321" t="s">
        <v>326</v>
      </c>
      <c r="S66" s="319" t="s">
        <v>310</v>
      </c>
      <c r="T66" s="316"/>
      <c r="U66" s="323" t="s">
        <v>311</v>
      </c>
      <c r="V66" s="323" t="s">
        <v>311</v>
      </c>
      <c r="W66" s="323" t="s">
        <v>311</v>
      </c>
      <c r="X66" s="316"/>
      <c r="Y66" s="323" t="s">
        <v>311</v>
      </c>
      <c r="Z66" s="323" t="s">
        <v>311</v>
      </c>
      <c r="AA66" s="323" t="s">
        <v>311</v>
      </c>
      <c r="AB66" s="316"/>
      <c r="AC66" s="323" t="s">
        <v>311</v>
      </c>
      <c r="AD66" s="323" t="s">
        <v>311</v>
      </c>
      <c r="AE66" s="323" t="s">
        <v>311</v>
      </c>
      <c r="AF66" s="316"/>
      <c r="AG66" s="323" t="s">
        <v>311</v>
      </c>
      <c r="AH66" s="323" t="s">
        <v>311</v>
      </c>
      <c r="AI66" s="323" t="s">
        <v>311</v>
      </c>
      <c r="AJ66" s="325"/>
      <c r="AK66" s="314">
        <v>5000.0</v>
      </c>
      <c r="AL66" s="314">
        <v>50000.0</v>
      </c>
      <c r="AM66" s="314">
        <v>1.0E7</v>
      </c>
      <c r="AN66" s="325"/>
      <c r="AO66" s="323" t="s">
        <v>311</v>
      </c>
      <c r="AP66" s="323" t="s">
        <v>311</v>
      </c>
      <c r="AQ66" s="323" t="s">
        <v>311</v>
      </c>
      <c r="AR66" s="327"/>
    </row>
    <row r="67" ht="15.75" customHeight="1">
      <c r="A67" s="140" t="s">
        <v>276</v>
      </c>
      <c r="B67" s="141" t="s">
        <v>121</v>
      </c>
      <c r="C67" s="141" t="s">
        <v>153</v>
      </c>
      <c r="D67" s="141" t="s">
        <v>138</v>
      </c>
      <c r="E67" s="141" t="s">
        <v>127</v>
      </c>
      <c r="F67" s="141" t="s">
        <v>135</v>
      </c>
      <c r="G67" s="312" t="s">
        <v>277</v>
      </c>
      <c r="H67" s="313" t="s">
        <v>374</v>
      </c>
      <c r="I67" s="314">
        <v>200.0</v>
      </c>
      <c r="J67" s="314">
        <v>500.0</v>
      </c>
      <c r="K67" s="314">
        <v>3000.0</v>
      </c>
      <c r="L67" s="316"/>
      <c r="M67" s="318">
        <v>0.0</v>
      </c>
      <c r="N67" s="318">
        <v>0.0</v>
      </c>
      <c r="O67" s="318">
        <v>0.0</v>
      </c>
      <c r="P67" s="316"/>
      <c r="Q67" s="319" t="s">
        <v>308</v>
      </c>
      <c r="R67" s="321" t="s">
        <v>326</v>
      </c>
      <c r="S67" s="319" t="s">
        <v>310</v>
      </c>
      <c r="T67" s="316"/>
      <c r="U67" s="323" t="s">
        <v>311</v>
      </c>
      <c r="V67" s="323" t="s">
        <v>311</v>
      </c>
      <c r="W67" s="323" t="s">
        <v>311</v>
      </c>
      <c r="X67" s="316"/>
      <c r="Y67" s="323" t="s">
        <v>311</v>
      </c>
      <c r="Z67" s="323" t="s">
        <v>311</v>
      </c>
      <c r="AA67" s="323" t="s">
        <v>311</v>
      </c>
      <c r="AB67" s="316"/>
      <c r="AC67" s="323" t="s">
        <v>311</v>
      </c>
      <c r="AD67" s="323" t="s">
        <v>311</v>
      </c>
      <c r="AE67" s="323" t="s">
        <v>311</v>
      </c>
      <c r="AF67" s="316"/>
      <c r="AG67" s="323" t="s">
        <v>311</v>
      </c>
      <c r="AH67" s="323" t="s">
        <v>311</v>
      </c>
      <c r="AI67" s="323" t="s">
        <v>311</v>
      </c>
      <c r="AJ67" s="325"/>
      <c r="AK67" s="314">
        <v>5000.0</v>
      </c>
      <c r="AL67" s="314">
        <v>50000.0</v>
      </c>
      <c r="AM67" s="314">
        <v>1.0E7</v>
      </c>
      <c r="AN67" s="325"/>
      <c r="AO67" s="323" t="s">
        <v>311</v>
      </c>
      <c r="AP67" s="323" t="s">
        <v>311</v>
      </c>
      <c r="AQ67" s="323" t="s">
        <v>311</v>
      </c>
      <c r="AR67" s="327"/>
    </row>
  </sheetData>
  <customSheetViews>
    <customSheetView guid="{C77CCAA9-63C6-4D11-AF89-1B05EBDEEE1A}" filter="1" showAutoFilter="1">
      <autoFilter ref="$A$7:$T$67">
        <filterColumn colId="1">
          <filters>
            <filter val="Non Public Information (NPI)"/>
          </filters>
        </filterColumn>
      </autoFilter>
    </customSheetView>
    <customSheetView guid="{841F4794-075D-46AF-B09B-526789DCE919}" filter="1" showAutoFilter="1">
      <autoFilter ref="$A$7:$T$67"/>
    </customSheetView>
    <customSheetView guid="{86EE19AD-ED6E-4B7D-A279-DC70DC0F6B56}" filter="1" showAutoFilter="1">
      <autoFilter ref="$A$7:$T$67">
        <sortState ref="A7:T67">
          <sortCondition descending="1" ref="D7:D67"/>
          <sortCondition ref="C7:C67"/>
          <sortCondition ref="G7:G67"/>
          <sortCondition ref="F7:F67"/>
        </sortState>
      </autoFilter>
    </customSheetView>
    <customSheetView guid="{CB3152D3-727F-407A-A280-80A8B15CB631}" filter="1" showAutoFilter="1">
      <autoFilter ref="$A$7:$T$6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CB1154F6-0799-4B03-887B-074F4F4F8D94}" filter="1" showAutoFilter="1">
      <autoFilter ref="$A$7:$T$67">
        <filterColumn colId="6">
          <customFilters>
            <customFilter val="privileged*"/>
          </customFilters>
        </filterColumn>
      </autoFilter>
    </customSheetView>
    <customSheetView guid="{61FE46FC-30E6-4529-B7E5-70FBFE030C11}" filter="1" showAutoFilter="1">
      <autoFilter ref="$A$7:$AR$67">
        <filterColumn colId="7">
          <customFilters>
            <customFilter val="*App MFA*"/>
          </customFilters>
        </filterColumn>
      </autoFilter>
    </customSheetView>
  </customSheetViews>
  <mergeCells count="7">
    <mergeCell ref="A1:S1"/>
    <mergeCell ref="AK1:AM1"/>
    <mergeCell ref="H3:H5"/>
    <mergeCell ref="I3:L5"/>
    <mergeCell ref="M3:P5"/>
    <mergeCell ref="Q3:T5"/>
    <mergeCell ref="U3:AR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9" width="15.14"/>
    <col customWidth="1" min="10" max="10" width="8.71"/>
    <col customWidth="1" min="11" max="11" width="9.86"/>
    <col customWidth="1" min="12" max="19" width="7.14"/>
    <col customWidth="1" min="20" max="20" width="6.43"/>
    <col customWidth="1" min="21" max="36" width="7.14"/>
    <col customWidth="1" min="37" max="37" width="15.29"/>
    <col customWidth="1" min="38" max="38" width="11.71"/>
    <col customWidth="1" min="39" max="39" width="12.86"/>
    <col customWidth="1" min="40" max="44" width="7.14"/>
  </cols>
  <sheetData>
    <row r="1" ht="15.75" customHeight="1">
      <c r="A1" s="184"/>
      <c r="B1" s="184"/>
      <c r="C1" s="184"/>
      <c r="D1" s="184"/>
      <c r="E1" s="184"/>
      <c r="F1" s="184"/>
      <c r="G1" s="184"/>
      <c r="H1" s="184"/>
      <c r="I1" s="186"/>
      <c r="J1" s="186"/>
      <c r="K1" s="186"/>
      <c r="L1" s="186"/>
      <c r="M1" s="186"/>
      <c r="N1" s="186"/>
      <c r="O1" s="186"/>
      <c r="P1" s="186"/>
      <c r="Q1" s="187"/>
      <c r="R1" s="187"/>
      <c r="S1" s="187"/>
      <c r="T1" s="187"/>
      <c r="U1" s="189"/>
      <c r="V1" s="189"/>
      <c r="W1" s="189"/>
      <c r="X1" s="189"/>
      <c r="Y1" s="189"/>
      <c r="Z1" s="189"/>
      <c r="AA1" s="189"/>
      <c r="AB1" s="189"/>
      <c r="AC1" s="189"/>
      <c r="AD1" s="189"/>
      <c r="AE1" s="189"/>
      <c r="AF1" s="189"/>
      <c r="AG1" s="189"/>
      <c r="AH1" s="189"/>
      <c r="AI1" s="189"/>
      <c r="AJ1" s="189"/>
      <c r="AK1" s="189"/>
      <c r="AL1" s="189"/>
      <c r="AM1" s="189"/>
      <c r="AN1" s="189"/>
      <c r="AO1" s="189"/>
      <c r="AP1" s="189"/>
      <c r="AQ1" s="189"/>
      <c r="AR1" s="189"/>
    </row>
    <row r="2" ht="15.75" customHeight="1">
      <c r="B2" s="131"/>
      <c r="C2" s="131"/>
      <c r="D2" s="131"/>
      <c r="E2" s="131"/>
      <c r="F2" s="131"/>
      <c r="G2" s="131"/>
      <c r="H2" s="191" t="s">
        <v>287</v>
      </c>
      <c r="I2" s="192"/>
      <c r="J2" s="192"/>
      <c r="K2" s="192"/>
      <c r="L2" s="192"/>
      <c r="M2" s="192"/>
      <c r="N2" s="192"/>
      <c r="O2" s="192"/>
      <c r="P2" s="192"/>
      <c r="Q2" s="193"/>
      <c r="R2" s="193"/>
      <c r="S2" s="193"/>
      <c r="T2" s="193"/>
      <c r="U2" s="192"/>
      <c r="V2" s="192"/>
      <c r="W2" s="192"/>
      <c r="X2" s="192"/>
      <c r="Y2" s="192"/>
      <c r="Z2" s="192"/>
      <c r="AA2" s="192"/>
      <c r="AB2" s="192"/>
      <c r="AC2" s="192"/>
      <c r="AD2" s="192"/>
      <c r="AE2" s="192"/>
      <c r="AF2" s="192"/>
      <c r="AG2" s="192"/>
      <c r="AH2" s="192"/>
      <c r="AI2" s="192"/>
      <c r="AJ2" s="192"/>
      <c r="AK2" s="192"/>
      <c r="AL2" s="192"/>
      <c r="AM2" s="192"/>
      <c r="AN2" s="192"/>
      <c r="AO2" s="192"/>
      <c r="AP2" s="192"/>
      <c r="AQ2" s="192"/>
      <c r="AR2" s="192"/>
    </row>
    <row r="3" ht="15.75" customHeight="1">
      <c r="A3" s="131"/>
      <c r="B3" s="131"/>
      <c r="C3" s="131"/>
      <c r="D3" s="131"/>
      <c r="E3" s="131"/>
      <c r="F3" s="131"/>
      <c r="G3" s="131"/>
      <c r="H3" s="315" t="s">
        <v>296</v>
      </c>
      <c r="I3" s="317"/>
      <c r="J3" s="196"/>
      <c r="K3" s="196"/>
      <c r="L3" s="197"/>
      <c r="M3" s="198"/>
      <c r="N3" s="198"/>
      <c r="O3" s="198"/>
      <c r="P3" s="198"/>
      <c r="Q3" s="320" t="s">
        <v>297</v>
      </c>
      <c r="R3" s="203"/>
      <c r="S3" s="203"/>
      <c r="T3" s="322"/>
      <c r="U3" s="202" t="s">
        <v>298</v>
      </c>
      <c r="V3" s="203"/>
      <c r="W3" s="203"/>
      <c r="X3" s="203"/>
      <c r="Y3" s="203"/>
      <c r="Z3" s="203"/>
      <c r="AA3" s="203"/>
      <c r="AB3" s="203"/>
      <c r="AC3" s="203"/>
      <c r="AD3" s="203"/>
      <c r="AE3" s="203"/>
      <c r="AF3" s="203"/>
      <c r="AG3" s="203"/>
      <c r="AH3" s="203"/>
      <c r="AI3" s="203"/>
      <c r="AJ3" s="203"/>
      <c r="AK3" s="203"/>
      <c r="AL3" s="203"/>
      <c r="AM3" s="203"/>
      <c r="AN3" s="203"/>
      <c r="AO3" s="203"/>
      <c r="AP3" s="203"/>
      <c r="AQ3" s="203"/>
      <c r="AR3" s="204"/>
    </row>
    <row r="4" ht="15.75" customHeight="1">
      <c r="B4" s="131"/>
      <c r="C4" s="131"/>
      <c r="D4" s="131"/>
      <c r="E4" s="131"/>
      <c r="F4" s="131"/>
      <c r="G4" s="131"/>
      <c r="H4" s="324"/>
      <c r="I4" s="326"/>
      <c r="J4" s="206"/>
      <c r="K4" s="206"/>
      <c r="L4" s="207"/>
      <c r="M4" s="208"/>
      <c r="N4" s="208"/>
      <c r="O4" s="208"/>
      <c r="P4" s="208"/>
      <c r="T4" s="201"/>
      <c r="U4" s="27"/>
      <c r="V4" s="27"/>
      <c r="W4" s="27"/>
      <c r="X4" s="27"/>
      <c r="Y4" s="27"/>
      <c r="Z4" s="27"/>
      <c r="AA4" s="27"/>
      <c r="AB4" s="27"/>
      <c r="AC4" s="27"/>
      <c r="AD4" s="27"/>
      <c r="AE4" s="27"/>
      <c r="AF4" s="27"/>
      <c r="AG4" s="27"/>
      <c r="AH4" s="27"/>
      <c r="AI4" s="27"/>
      <c r="AJ4" s="27"/>
      <c r="AK4" s="27"/>
      <c r="AL4" s="27"/>
      <c r="AM4" s="27"/>
      <c r="AN4" s="27"/>
      <c r="AO4" s="27"/>
      <c r="AP4" s="27"/>
      <c r="AQ4" s="27"/>
      <c r="AR4" s="29"/>
    </row>
    <row r="5" ht="15.75" customHeight="1">
      <c r="A5" s="131"/>
      <c r="B5" s="131"/>
      <c r="C5" s="131"/>
      <c r="D5" s="131"/>
      <c r="E5" s="131"/>
      <c r="F5" s="131"/>
      <c r="G5" s="131"/>
      <c r="H5" s="328"/>
      <c r="I5" s="326" t="s">
        <v>299</v>
      </c>
      <c r="J5" s="206"/>
      <c r="K5" s="206"/>
      <c r="L5" s="207"/>
      <c r="M5" s="211" t="s">
        <v>300</v>
      </c>
      <c r="N5" s="208"/>
      <c r="O5" s="208"/>
      <c r="P5" s="208"/>
      <c r="Q5" s="212"/>
      <c r="R5" s="212"/>
      <c r="S5" s="212"/>
      <c r="T5" s="213"/>
      <c r="U5" s="214" t="s">
        <v>301</v>
      </c>
      <c r="V5" s="215"/>
      <c r="W5" s="215"/>
      <c r="X5" s="216"/>
      <c r="Y5" s="217" t="s">
        <v>302</v>
      </c>
      <c r="Z5" s="215"/>
      <c r="AA5" s="215"/>
      <c r="AB5" s="215"/>
      <c r="AC5" s="218" t="s">
        <v>303</v>
      </c>
      <c r="AD5" s="215"/>
      <c r="AE5" s="215"/>
      <c r="AF5" s="216"/>
      <c r="AG5" s="218" t="s">
        <v>304</v>
      </c>
      <c r="AH5" s="215"/>
      <c r="AI5" s="215"/>
      <c r="AJ5" s="216"/>
      <c r="AK5" s="218" t="s">
        <v>305</v>
      </c>
      <c r="AL5" s="215"/>
      <c r="AM5" s="215"/>
      <c r="AN5" s="216"/>
      <c r="AO5" s="218" t="s">
        <v>306</v>
      </c>
      <c r="AP5" s="215"/>
      <c r="AQ5" s="215"/>
      <c r="AR5" s="216"/>
    </row>
    <row r="6" ht="15.75" customHeight="1">
      <c r="A6" s="219" t="str">
        <f t="array" ref="A6:G67">Scenarios!A2:G67</f>
        <v>Loss Events</v>
      </c>
      <c r="B6" s="190"/>
      <c r="C6" s="190"/>
      <c r="D6" s="190"/>
      <c r="E6" s="190"/>
      <c r="F6" s="190"/>
      <c r="G6" s="190"/>
      <c r="H6" s="220"/>
      <c r="I6" s="221"/>
      <c r="J6" s="222"/>
      <c r="K6" s="222"/>
      <c r="L6" s="222"/>
      <c r="M6" s="223" t="s">
        <v>307</v>
      </c>
      <c r="N6" s="222"/>
      <c r="O6" s="222"/>
      <c r="P6" s="222"/>
      <c r="Q6" s="329"/>
      <c r="R6" s="224"/>
      <c r="S6" s="224"/>
      <c r="T6" s="224"/>
      <c r="U6" s="228"/>
      <c r="V6" s="229"/>
      <c r="W6" s="229"/>
      <c r="X6" s="229"/>
      <c r="Y6" s="228"/>
      <c r="Z6" s="229"/>
      <c r="AA6" s="229"/>
      <c r="AB6" s="229"/>
      <c r="AC6" s="228"/>
      <c r="AD6" s="229"/>
      <c r="AE6" s="229"/>
      <c r="AF6" s="229"/>
      <c r="AG6" s="228"/>
      <c r="AH6" s="229"/>
      <c r="AI6" s="229"/>
      <c r="AJ6" s="229"/>
      <c r="AK6" s="228"/>
      <c r="AL6" s="229"/>
      <c r="AM6" s="229"/>
      <c r="AN6" s="229"/>
      <c r="AO6" s="228"/>
      <c r="AP6" s="229"/>
      <c r="AQ6" s="229"/>
      <c r="AR6" s="229"/>
    </row>
    <row r="7" ht="15.75" customHeight="1">
      <c r="A7" s="134" t="s">
        <v>156</v>
      </c>
      <c r="B7" s="134" t="s">
        <v>114</v>
      </c>
      <c r="C7" s="134" t="s">
        <v>115</v>
      </c>
      <c r="D7" s="134" t="s">
        <v>157</v>
      </c>
      <c r="E7" s="134" t="s">
        <v>117</v>
      </c>
      <c r="F7" s="134" t="s">
        <v>118</v>
      </c>
      <c r="G7" s="134" t="s">
        <v>280</v>
      </c>
      <c r="H7" s="345" t="str">
        <f t="array" ref="H7:H67">IF(ROW(A7:A67)=7,"Control(s)",
TRIM(substitute(SUBSTITUTE(SUBSTITUTE(
if('Plan-C'!I5:I67,'Plan-C'!I5&amp;", ")&amp;
if('Plan-C'!J5:J67,'Plan-C'!J5&amp;", ")&amp;
if('Plan-C'!K5:K67,'Plan-C'!K5&amp;", ")&amp;
if('Plan-C'!L5:L67,'Plan-C'!L5&amp;", ")&amp;
if('Plan-C'!M5:M67,'Plan-C'!M5&amp;", ")&amp;
if('Plan-C'!N5:N67,'Plan-C'!N5&amp;", ")&amp;
if('Plan-C'!O5:O67,'Plan-C'!O5&amp;", ")&amp;
if('Plan-C'!P5:P67,'Plan-C'!P5&amp;", ")&amp;
if('Plan-C'!Q5:Q67,'Plan-C'!Q5&amp;", ")&amp;
if('Plan-C'!R5:R67,'Plan-C'!R5&amp;", ")&amp;
if('Plan-C'!S5:S67,'Plan-C'!S5&amp;", ")
,"FALSE",""),", , ",","),",,","")))</f>
        <v>Control(s)</v>
      </c>
      <c r="I7" s="235" t="s">
        <v>73</v>
      </c>
      <c r="J7" s="236" t="s">
        <v>74</v>
      </c>
      <c r="K7" s="236" t="s">
        <v>76</v>
      </c>
      <c r="L7" s="237" t="s">
        <v>77</v>
      </c>
      <c r="M7" s="236" t="s">
        <v>73</v>
      </c>
      <c r="N7" s="236" t="s">
        <v>74</v>
      </c>
      <c r="O7" s="236" t="s">
        <v>76</v>
      </c>
      <c r="P7" s="237" t="s">
        <v>77</v>
      </c>
      <c r="Q7" s="236" t="s">
        <v>73</v>
      </c>
      <c r="R7" s="236" t="s">
        <v>74</v>
      </c>
      <c r="S7" s="236" t="s">
        <v>76</v>
      </c>
      <c r="T7" s="237" t="s">
        <v>77</v>
      </c>
      <c r="U7" s="242" t="s">
        <v>73</v>
      </c>
      <c r="V7" s="242" t="s">
        <v>74</v>
      </c>
      <c r="W7" s="242" t="s">
        <v>76</v>
      </c>
      <c r="X7" s="243" t="s">
        <v>77</v>
      </c>
      <c r="Y7" s="242" t="s">
        <v>73</v>
      </c>
      <c r="Z7" s="242" t="s">
        <v>74</v>
      </c>
      <c r="AA7" s="242" t="s">
        <v>76</v>
      </c>
      <c r="AB7" s="243" t="s">
        <v>77</v>
      </c>
      <c r="AC7" s="242" t="s">
        <v>73</v>
      </c>
      <c r="AD7" s="242" t="s">
        <v>74</v>
      </c>
      <c r="AE7" s="242" t="s">
        <v>76</v>
      </c>
      <c r="AF7" s="243" t="s">
        <v>77</v>
      </c>
      <c r="AG7" s="242" t="s">
        <v>73</v>
      </c>
      <c r="AH7" s="242" t="s">
        <v>74</v>
      </c>
      <c r="AI7" s="242" t="s">
        <v>76</v>
      </c>
      <c r="AJ7" s="243" t="s">
        <v>77</v>
      </c>
      <c r="AK7" s="242" t="s">
        <v>73</v>
      </c>
      <c r="AL7" s="242" t="s">
        <v>74</v>
      </c>
      <c r="AM7" s="242" t="s">
        <v>76</v>
      </c>
      <c r="AN7" s="243" t="s">
        <v>77</v>
      </c>
      <c r="AO7" s="242" t="s">
        <v>73</v>
      </c>
      <c r="AP7" s="242" t="s">
        <v>74</v>
      </c>
      <c r="AQ7" s="242" t="s">
        <v>76</v>
      </c>
      <c r="AR7" s="347" t="s">
        <v>77</v>
      </c>
    </row>
    <row r="8" ht="15.75" customHeight="1">
      <c r="A8" s="244" t="s">
        <v>158</v>
      </c>
      <c r="B8" s="137" t="s">
        <v>121</v>
      </c>
      <c r="C8" s="137" t="s">
        <v>123</v>
      </c>
      <c r="D8" s="137" t="s">
        <v>125</v>
      </c>
      <c r="E8" s="137" t="s">
        <v>127</v>
      </c>
      <c r="F8" s="137" t="s">
        <v>129</v>
      </c>
      <c r="G8" s="349" t="s">
        <v>159</v>
      </c>
      <c r="H8" s="350" t="s">
        <v>322</v>
      </c>
      <c r="I8" s="260">
        <v>3000.0</v>
      </c>
      <c r="J8" s="261">
        <v>65000.0</v>
      </c>
      <c r="K8" s="261">
        <v>100000.0</v>
      </c>
      <c r="L8" s="352"/>
      <c r="M8" s="251">
        <v>0.0</v>
      </c>
      <c r="N8" s="251">
        <v>0.0</v>
      </c>
      <c r="O8" s="251">
        <v>0.0</v>
      </c>
      <c r="P8" s="251"/>
      <c r="Q8" s="319" t="s">
        <v>308</v>
      </c>
      <c r="R8" s="321" t="s">
        <v>316</v>
      </c>
      <c r="S8" s="319" t="s">
        <v>310</v>
      </c>
      <c r="T8" s="354"/>
      <c r="U8" s="355" t="s">
        <v>311</v>
      </c>
      <c r="V8" s="355" t="s">
        <v>311</v>
      </c>
      <c r="W8" s="355" t="s">
        <v>311</v>
      </c>
      <c r="X8" s="356"/>
      <c r="Y8" s="355" t="s">
        <v>311</v>
      </c>
      <c r="Z8" s="355" t="s">
        <v>311</v>
      </c>
      <c r="AA8" s="355" t="s">
        <v>311</v>
      </c>
      <c r="AB8" s="356"/>
      <c r="AC8" s="355" t="s">
        <v>311</v>
      </c>
      <c r="AD8" s="355" t="s">
        <v>311</v>
      </c>
      <c r="AE8" s="355" t="s">
        <v>311</v>
      </c>
      <c r="AF8" s="356"/>
      <c r="AG8" s="355" t="s">
        <v>311</v>
      </c>
      <c r="AH8" s="355" t="s">
        <v>311</v>
      </c>
      <c r="AI8" s="357" t="s">
        <v>311</v>
      </c>
      <c r="AJ8" s="263"/>
      <c r="AK8" s="260">
        <v>50000.0</v>
      </c>
      <c r="AL8" s="358">
        <v>175000.0</v>
      </c>
      <c r="AM8" s="262">
        <v>1.0E7</v>
      </c>
      <c r="AN8" s="263"/>
      <c r="AO8" s="355" t="s">
        <v>311</v>
      </c>
      <c r="AP8" s="355" t="s">
        <v>311</v>
      </c>
      <c r="AQ8" s="357" t="s">
        <v>311</v>
      </c>
      <c r="AR8" s="359"/>
    </row>
    <row r="9" ht="15.75" customHeight="1">
      <c r="A9" s="244" t="s">
        <v>160</v>
      </c>
      <c r="B9" s="137" t="s">
        <v>121</v>
      </c>
      <c r="C9" s="137" t="s">
        <v>131</v>
      </c>
      <c r="D9" s="137" t="s">
        <v>125</v>
      </c>
      <c r="E9" s="137" t="s">
        <v>127</v>
      </c>
      <c r="F9" s="137" t="s">
        <v>129</v>
      </c>
      <c r="G9" s="349" t="s">
        <v>161</v>
      </c>
      <c r="H9" s="350" t="s">
        <v>323</v>
      </c>
      <c r="I9" s="270">
        <v>3000.0</v>
      </c>
      <c r="J9" s="271">
        <v>65000.0</v>
      </c>
      <c r="K9" s="271">
        <v>100000.0</v>
      </c>
      <c r="L9" s="360"/>
      <c r="M9" s="268">
        <v>0.0</v>
      </c>
      <c r="N9" s="268">
        <v>0.0</v>
      </c>
      <c r="O9" s="268">
        <v>0.0</v>
      </c>
      <c r="P9" s="268"/>
      <c r="Q9" s="319" t="s">
        <v>308</v>
      </c>
      <c r="R9" s="321" t="s">
        <v>316</v>
      </c>
      <c r="S9" s="319" t="s">
        <v>310</v>
      </c>
      <c r="T9" s="362"/>
      <c r="U9" s="355" t="s">
        <v>311</v>
      </c>
      <c r="V9" s="355" t="s">
        <v>311</v>
      </c>
      <c r="W9" s="355" t="s">
        <v>311</v>
      </c>
      <c r="X9" s="356"/>
      <c r="Y9" s="355" t="s">
        <v>311</v>
      </c>
      <c r="Z9" s="355" t="s">
        <v>311</v>
      </c>
      <c r="AA9" s="355" t="s">
        <v>311</v>
      </c>
      <c r="AB9" s="356"/>
      <c r="AC9" s="355" t="s">
        <v>311</v>
      </c>
      <c r="AD9" s="355" t="s">
        <v>311</v>
      </c>
      <c r="AE9" s="355" t="s">
        <v>311</v>
      </c>
      <c r="AF9" s="356"/>
      <c r="AG9" s="355" t="s">
        <v>311</v>
      </c>
      <c r="AH9" s="355" t="s">
        <v>311</v>
      </c>
      <c r="AI9" s="357" t="s">
        <v>311</v>
      </c>
      <c r="AJ9" s="263"/>
      <c r="AK9" s="270">
        <v>50000.0</v>
      </c>
      <c r="AL9" s="365">
        <v>175000.0</v>
      </c>
      <c r="AM9" s="272">
        <v>1.0E7</v>
      </c>
      <c r="AN9" s="263"/>
      <c r="AO9" s="355" t="s">
        <v>311</v>
      </c>
      <c r="AP9" s="355" t="s">
        <v>311</v>
      </c>
      <c r="AQ9" s="357" t="s">
        <v>311</v>
      </c>
      <c r="AR9" s="359"/>
    </row>
    <row r="10" ht="15.75" customHeight="1">
      <c r="A10" s="244" t="s">
        <v>162</v>
      </c>
      <c r="B10" s="137" t="s">
        <v>121</v>
      </c>
      <c r="C10" s="137" t="s">
        <v>136</v>
      </c>
      <c r="D10" s="137" t="s">
        <v>125</v>
      </c>
      <c r="E10" s="137" t="s">
        <v>127</v>
      </c>
      <c r="F10" s="137" t="s">
        <v>129</v>
      </c>
      <c r="G10" s="349" t="s">
        <v>163</v>
      </c>
      <c r="H10" s="350" t="s">
        <v>323</v>
      </c>
      <c r="I10" s="270">
        <v>3000.0</v>
      </c>
      <c r="J10" s="271">
        <v>65000.0</v>
      </c>
      <c r="K10" s="271">
        <v>100000.0</v>
      </c>
      <c r="L10" s="360"/>
      <c r="M10" s="268">
        <v>0.0</v>
      </c>
      <c r="N10" s="268">
        <v>0.0</v>
      </c>
      <c r="O10" s="268">
        <v>0.0</v>
      </c>
      <c r="P10" s="268"/>
      <c r="Q10" s="319" t="s">
        <v>308</v>
      </c>
      <c r="R10" s="321" t="s">
        <v>316</v>
      </c>
      <c r="S10" s="319" t="s">
        <v>310</v>
      </c>
      <c r="T10" s="362"/>
      <c r="U10" s="355" t="s">
        <v>311</v>
      </c>
      <c r="V10" s="355" t="s">
        <v>311</v>
      </c>
      <c r="W10" s="355" t="s">
        <v>311</v>
      </c>
      <c r="X10" s="356"/>
      <c r="Y10" s="355" t="s">
        <v>311</v>
      </c>
      <c r="Z10" s="355" t="s">
        <v>311</v>
      </c>
      <c r="AA10" s="355" t="s">
        <v>311</v>
      </c>
      <c r="AB10" s="356"/>
      <c r="AC10" s="355" t="s">
        <v>311</v>
      </c>
      <c r="AD10" s="355" t="s">
        <v>311</v>
      </c>
      <c r="AE10" s="355" t="s">
        <v>311</v>
      </c>
      <c r="AF10" s="356"/>
      <c r="AG10" s="355" t="s">
        <v>311</v>
      </c>
      <c r="AH10" s="355" t="s">
        <v>311</v>
      </c>
      <c r="AI10" s="357" t="s">
        <v>311</v>
      </c>
      <c r="AJ10" s="263"/>
      <c r="AK10" s="270">
        <v>50000.0</v>
      </c>
      <c r="AL10" s="365">
        <v>175000.0</v>
      </c>
      <c r="AM10" s="272">
        <v>1.0E7</v>
      </c>
      <c r="AN10" s="263"/>
      <c r="AO10" s="355" t="s">
        <v>311</v>
      </c>
      <c r="AP10" s="355" t="s">
        <v>311</v>
      </c>
      <c r="AQ10" s="357" t="s">
        <v>311</v>
      </c>
      <c r="AR10" s="359"/>
    </row>
    <row r="11" ht="15.75" customHeight="1">
      <c r="A11" s="244" t="s">
        <v>164</v>
      </c>
      <c r="B11" s="137" t="s">
        <v>121</v>
      </c>
      <c r="C11" s="137" t="s">
        <v>140</v>
      </c>
      <c r="D11" s="137" t="s">
        <v>125</v>
      </c>
      <c r="E11" s="137" t="s">
        <v>127</v>
      </c>
      <c r="F11" s="137" t="s">
        <v>129</v>
      </c>
      <c r="G11" s="349" t="s">
        <v>165</v>
      </c>
      <c r="H11" s="350" t="s">
        <v>323</v>
      </c>
      <c r="I11" s="270">
        <v>3000.0</v>
      </c>
      <c r="J11" s="271">
        <v>65000.0</v>
      </c>
      <c r="K11" s="271">
        <v>100000.0</v>
      </c>
      <c r="L11" s="360"/>
      <c r="M11" s="268">
        <v>0.0</v>
      </c>
      <c r="N11" s="268">
        <v>0.0</v>
      </c>
      <c r="O11" s="268">
        <v>0.0</v>
      </c>
      <c r="P11" s="268"/>
      <c r="Q11" s="319" t="s">
        <v>308</v>
      </c>
      <c r="R11" s="321" t="s">
        <v>316</v>
      </c>
      <c r="S11" s="319" t="s">
        <v>310</v>
      </c>
      <c r="T11" s="362"/>
      <c r="U11" s="355" t="s">
        <v>311</v>
      </c>
      <c r="V11" s="355" t="s">
        <v>311</v>
      </c>
      <c r="W11" s="355" t="s">
        <v>311</v>
      </c>
      <c r="X11" s="356"/>
      <c r="Y11" s="355" t="s">
        <v>311</v>
      </c>
      <c r="Z11" s="355" t="s">
        <v>311</v>
      </c>
      <c r="AA11" s="355" t="s">
        <v>311</v>
      </c>
      <c r="AB11" s="356"/>
      <c r="AC11" s="355" t="s">
        <v>311</v>
      </c>
      <c r="AD11" s="355" t="s">
        <v>311</v>
      </c>
      <c r="AE11" s="355" t="s">
        <v>311</v>
      </c>
      <c r="AF11" s="356"/>
      <c r="AG11" s="355" t="s">
        <v>311</v>
      </c>
      <c r="AH11" s="355" t="s">
        <v>311</v>
      </c>
      <c r="AI11" s="357" t="s">
        <v>311</v>
      </c>
      <c r="AJ11" s="263"/>
      <c r="AK11" s="270">
        <v>50000.0</v>
      </c>
      <c r="AL11" s="365">
        <v>175000.0</v>
      </c>
      <c r="AM11" s="272">
        <v>1.0E7</v>
      </c>
      <c r="AN11" s="263"/>
      <c r="AO11" s="355" t="s">
        <v>311</v>
      </c>
      <c r="AP11" s="355" t="s">
        <v>311</v>
      </c>
      <c r="AQ11" s="357" t="s">
        <v>311</v>
      </c>
      <c r="AR11" s="359"/>
    </row>
    <row r="12" ht="15.75" customHeight="1">
      <c r="A12" s="244" t="s">
        <v>166</v>
      </c>
      <c r="B12" s="137" t="s">
        <v>121</v>
      </c>
      <c r="C12" s="137" t="s">
        <v>143</v>
      </c>
      <c r="D12" s="137" t="s">
        <v>125</v>
      </c>
      <c r="E12" s="137" t="s">
        <v>127</v>
      </c>
      <c r="F12" s="137" t="s">
        <v>129</v>
      </c>
      <c r="G12" s="349" t="s">
        <v>167</v>
      </c>
      <c r="H12" s="350" t="s">
        <v>323</v>
      </c>
      <c r="I12" s="270">
        <v>3000.0</v>
      </c>
      <c r="J12" s="271">
        <v>65000.0</v>
      </c>
      <c r="K12" s="271">
        <v>100000.0</v>
      </c>
      <c r="L12" s="360"/>
      <c r="M12" s="268">
        <v>0.0</v>
      </c>
      <c r="N12" s="268">
        <v>0.0</v>
      </c>
      <c r="O12" s="268">
        <v>0.0</v>
      </c>
      <c r="P12" s="268"/>
      <c r="Q12" s="319" t="s">
        <v>308</v>
      </c>
      <c r="R12" s="321" t="s">
        <v>316</v>
      </c>
      <c r="S12" s="319" t="s">
        <v>310</v>
      </c>
      <c r="T12" s="362"/>
      <c r="U12" s="355" t="s">
        <v>311</v>
      </c>
      <c r="V12" s="355" t="s">
        <v>311</v>
      </c>
      <c r="W12" s="355" t="s">
        <v>311</v>
      </c>
      <c r="X12" s="356"/>
      <c r="Y12" s="355" t="s">
        <v>311</v>
      </c>
      <c r="Z12" s="355" t="s">
        <v>311</v>
      </c>
      <c r="AA12" s="355" t="s">
        <v>311</v>
      </c>
      <c r="AB12" s="356"/>
      <c r="AC12" s="355" t="s">
        <v>311</v>
      </c>
      <c r="AD12" s="355" t="s">
        <v>311</v>
      </c>
      <c r="AE12" s="355" t="s">
        <v>311</v>
      </c>
      <c r="AF12" s="356"/>
      <c r="AG12" s="355" t="s">
        <v>311</v>
      </c>
      <c r="AH12" s="355" t="s">
        <v>311</v>
      </c>
      <c r="AI12" s="357" t="s">
        <v>311</v>
      </c>
      <c r="AJ12" s="263"/>
      <c r="AK12" s="270">
        <v>50000.0</v>
      </c>
      <c r="AL12" s="365">
        <v>175000.0</v>
      </c>
      <c r="AM12" s="272">
        <v>1.0E7</v>
      </c>
      <c r="AN12" s="263"/>
      <c r="AO12" s="355" t="s">
        <v>311</v>
      </c>
      <c r="AP12" s="355" t="s">
        <v>311</v>
      </c>
      <c r="AQ12" s="357" t="s">
        <v>311</v>
      </c>
      <c r="AR12" s="359"/>
    </row>
    <row r="13" ht="15.75" customHeight="1">
      <c r="A13" s="244" t="s">
        <v>168</v>
      </c>
      <c r="B13" s="137" t="s">
        <v>121</v>
      </c>
      <c r="C13" s="137" t="s">
        <v>145</v>
      </c>
      <c r="D13" s="137" t="s">
        <v>125</v>
      </c>
      <c r="E13" s="137" t="s">
        <v>127</v>
      </c>
      <c r="F13" s="137" t="s">
        <v>129</v>
      </c>
      <c r="G13" s="349" t="s">
        <v>169</v>
      </c>
      <c r="H13" s="350" t="s">
        <v>323</v>
      </c>
      <c r="I13" s="270">
        <v>3000.0</v>
      </c>
      <c r="J13" s="271">
        <v>65000.0</v>
      </c>
      <c r="K13" s="271">
        <v>100000.0</v>
      </c>
      <c r="L13" s="360"/>
      <c r="M13" s="268">
        <v>0.0</v>
      </c>
      <c r="N13" s="268">
        <v>0.0</v>
      </c>
      <c r="O13" s="268">
        <v>0.0</v>
      </c>
      <c r="P13" s="268"/>
      <c r="Q13" s="319" t="s">
        <v>308</v>
      </c>
      <c r="R13" s="321" t="s">
        <v>316</v>
      </c>
      <c r="S13" s="319" t="s">
        <v>310</v>
      </c>
      <c r="T13" s="362"/>
      <c r="U13" s="355" t="s">
        <v>311</v>
      </c>
      <c r="V13" s="355" t="s">
        <v>311</v>
      </c>
      <c r="W13" s="355" t="s">
        <v>311</v>
      </c>
      <c r="X13" s="356"/>
      <c r="Y13" s="355" t="s">
        <v>311</v>
      </c>
      <c r="Z13" s="355" t="s">
        <v>311</v>
      </c>
      <c r="AA13" s="355" t="s">
        <v>311</v>
      </c>
      <c r="AB13" s="356"/>
      <c r="AC13" s="355" t="s">
        <v>311</v>
      </c>
      <c r="AD13" s="355" t="s">
        <v>311</v>
      </c>
      <c r="AE13" s="355" t="s">
        <v>311</v>
      </c>
      <c r="AF13" s="356"/>
      <c r="AG13" s="355" t="s">
        <v>311</v>
      </c>
      <c r="AH13" s="355" t="s">
        <v>311</v>
      </c>
      <c r="AI13" s="357" t="s">
        <v>311</v>
      </c>
      <c r="AJ13" s="263"/>
      <c r="AK13" s="270">
        <v>50000.0</v>
      </c>
      <c r="AL13" s="365">
        <v>175000.0</v>
      </c>
      <c r="AM13" s="272">
        <v>1.0E7</v>
      </c>
      <c r="AN13" s="263"/>
      <c r="AO13" s="355" t="s">
        <v>311</v>
      </c>
      <c r="AP13" s="355" t="s">
        <v>311</v>
      </c>
      <c r="AQ13" s="357" t="s">
        <v>311</v>
      </c>
      <c r="AR13" s="359"/>
    </row>
    <row r="14" ht="15.75" customHeight="1">
      <c r="A14" s="244" t="s">
        <v>170</v>
      </c>
      <c r="B14" s="137" t="s">
        <v>121</v>
      </c>
      <c r="C14" s="137" t="s">
        <v>147</v>
      </c>
      <c r="D14" s="137" t="s">
        <v>125</v>
      </c>
      <c r="E14" s="137" t="s">
        <v>127</v>
      </c>
      <c r="F14" s="137" t="s">
        <v>129</v>
      </c>
      <c r="G14" s="349" t="s">
        <v>171</v>
      </c>
      <c r="H14" s="350" t="s">
        <v>322</v>
      </c>
      <c r="I14" s="270">
        <v>3000.0</v>
      </c>
      <c r="J14" s="271">
        <v>65000.0</v>
      </c>
      <c r="K14" s="271">
        <v>100000.0</v>
      </c>
      <c r="L14" s="360"/>
      <c r="M14" s="268">
        <v>0.0</v>
      </c>
      <c r="N14" s="268">
        <v>0.0</v>
      </c>
      <c r="O14" s="268">
        <v>0.0</v>
      </c>
      <c r="P14" s="268"/>
      <c r="Q14" s="319" t="s">
        <v>308</v>
      </c>
      <c r="R14" s="321" t="s">
        <v>316</v>
      </c>
      <c r="S14" s="319" t="s">
        <v>310</v>
      </c>
      <c r="T14" s="362"/>
      <c r="U14" s="355" t="s">
        <v>311</v>
      </c>
      <c r="V14" s="355" t="s">
        <v>311</v>
      </c>
      <c r="W14" s="355" t="s">
        <v>311</v>
      </c>
      <c r="X14" s="356"/>
      <c r="Y14" s="355" t="s">
        <v>311</v>
      </c>
      <c r="Z14" s="355" t="s">
        <v>311</v>
      </c>
      <c r="AA14" s="355" t="s">
        <v>311</v>
      </c>
      <c r="AB14" s="356"/>
      <c r="AC14" s="355" t="s">
        <v>311</v>
      </c>
      <c r="AD14" s="355" t="s">
        <v>311</v>
      </c>
      <c r="AE14" s="355" t="s">
        <v>311</v>
      </c>
      <c r="AF14" s="356"/>
      <c r="AG14" s="355" t="s">
        <v>311</v>
      </c>
      <c r="AH14" s="355" t="s">
        <v>311</v>
      </c>
      <c r="AI14" s="357" t="s">
        <v>311</v>
      </c>
      <c r="AJ14" s="263"/>
      <c r="AK14" s="270">
        <v>50000.0</v>
      </c>
      <c r="AL14" s="365">
        <v>175000.0</v>
      </c>
      <c r="AM14" s="272">
        <v>1.0E7</v>
      </c>
      <c r="AN14" s="263"/>
      <c r="AO14" s="355" t="s">
        <v>311</v>
      </c>
      <c r="AP14" s="355" t="s">
        <v>311</v>
      </c>
      <c r="AQ14" s="357" t="s">
        <v>311</v>
      </c>
      <c r="AR14" s="359"/>
    </row>
    <row r="15" ht="15.75" customHeight="1">
      <c r="A15" s="244" t="s">
        <v>172</v>
      </c>
      <c r="B15" s="137" t="s">
        <v>121</v>
      </c>
      <c r="C15" s="137" t="s">
        <v>149</v>
      </c>
      <c r="D15" s="137" t="s">
        <v>125</v>
      </c>
      <c r="E15" s="137" t="s">
        <v>127</v>
      </c>
      <c r="F15" s="137" t="s">
        <v>129</v>
      </c>
      <c r="G15" s="349" t="s">
        <v>173</v>
      </c>
      <c r="H15" s="350" t="s">
        <v>323</v>
      </c>
      <c r="I15" s="270">
        <v>3000.0</v>
      </c>
      <c r="J15" s="271">
        <v>65000.0</v>
      </c>
      <c r="K15" s="271">
        <v>100000.0</v>
      </c>
      <c r="L15" s="360"/>
      <c r="M15" s="268">
        <v>0.0</v>
      </c>
      <c r="N15" s="268">
        <v>0.0</v>
      </c>
      <c r="O15" s="268">
        <v>0.0</v>
      </c>
      <c r="P15" s="268"/>
      <c r="Q15" s="319" t="s">
        <v>308</v>
      </c>
      <c r="R15" s="321" t="s">
        <v>316</v>
      </c>
      <c r="S15" s="319" t="s">
        <v>310</v>
      </c>
      <c r="T15" s="362"/>
      <c r="U15" s="355" t="s">
        <v>311</v>
      </c>
      <c r="V15" s="355" t="s">
        <v>311</v>
      </c>
      <c r="W15" s="355" t="s">
        <v>311</v>
      </c>
      <c r="X15" s="356"/>
      <c r="Y15" s="355" t="s">
        <v>311</v>
      </c>
      <c r="Z15" s="355" t="s">
        <v>311</v>
      </c>
      <c r="AA15" s="355" t="s">
        <v>311</v>
      </c>
      <c r="AB15" s="356"/>
      <c r="AC15" s="355" t="s">
        <v>311</v>
      </c>
      <c r="AD15" s="355" t="s">
        <v>311</v>
      </c>
      <c r="AE15" s="355" t="s">
        <v>311</v>
      </c>
      <c r="AF15" s="356"/>
      <c r="AG15" s="355" t="s">
        <v>311</v>
      </c>
      <c r="AH15" s="355" t="s">
        <v>311</v>
      </c>
      <c r="AI15" s="357" t="s">
        <v>311</v>
      </c>
      <c r="AJ15" s="263"/>
      <c r="AK15" s="270">
        <v>50000.0</v>
      </c>
      <c r="AL15" s="365">
        <v>175000.0</v>
      </c>
      <c r="AM15" s="272">
        <v>1.0E7</v>
      </c>
      <c r="AN15" s="263"/>
      <c r="AO15" s="355" t="s">
        <v>311</v>
      </c>
      <c r="AP15" s="355" t="s">
        <v>311</v>
      </c>
      <c r="AQ15" s="357" t="s">
        <v>311</v>
      </c>
      <c r="AR15" s="359"/>
    </row>
    <row r="16" ht="15.75" customHeight="1">
      <c r="A16" s="244" t="s">
        <v>174</v>
      </c>
      <c r="B16" s="137" t="s">
        <v>121</v>
      </c>
      <c r="C16" s="137" t="s">
        <v>151</v>
      </c>
      <c r="D16" s="137" t="s">
        <v>125</v>
      </c>
      <c r="E16" s="137" t="s">
        <v>127</v>
      </c>
      <c r="F16" s="137" t="s">
        <v>129</v>
      </c>
      <c r="G16" s="349" t="s">
        <v>175</v>
      </c>
      <c r="H16" s="350" t="s">
        <v>322</v>
      </c>
      <c r="I16" s="270">
        <v>3000.0</v>
      </c>
      <c r="J16" s="271">
        <v>65000.0</v>
      </c>
      <c r="K16" s="271">
        <v>100000.0</v>
      </c>
      <c r="L16" s="360"/>
      <c r="M16" s="268">
        <v>0.0</v>
      </c>
      <c r="N16" s="268">
        <v>0.0</v>
      </c>
      <c r="O16" s="268">
        <v>0.0</v>
      </c>
      <c r="P16" s="268"/>
      <c r="Q16" s="319" t="s">
        <v>308</v>
      </c>
      <c r="R16" s="321" t="s">
        <v>316</v>
      </c>
      <c r="S16" s="319" t="s">
        <v>310</v>
      </c>
      <c r="T16" s="362"/>
      <c r="U16" s="355" t="s">
        <v>311</v>
      </c>
      <c r="V16" s="355" t="s">
        <v>311</v>
      </c>
      <c r="W16" s="355" t="s">
        <v>311</v>
      </c>
      <c r="X16" s="356"/>
      <c r="Y16" s="355" t="s">
        <v>311</v>
      </c>
      <c r="Z16" s="355" t="s">
        <v>311</v>
      </c>
      <c r="AA16" s="355" t="s">
        <v>311</v>
      </c>
      <c r="AB16" s="356"/>
      <c r="AC16" s="355" t="s">
        <v>311</v>
      </c>
      <c r="AD16" s="355" t="s">
        <v>311</v>
      </c>
      <c r="AE16" s="355" t="s">
        <v>311</v>
      </c>
      <c r="AF16" s="356"/>
      <c r="AG16" s="355" t="s">
        <v>311</v>
      </c>
      <c r="AH16" s="355" t="s">
        <v>311</v>
      </c>
      <c r="AI16" s="357" t="s">
        <v>311</v>
      </c>
      <c r="AJ16" s="263"/>
      <c r="AK16" s="270">
        <v>50000.0</v>
      </c>
      <c r="AL16" s="365">
        <v>175000.0</v>
      </c>
      <c r="AM16" s="272">
        <v>1.0E7</v>
      </c>
      <c r="AN16" s="263"/>
      <c r="AO16" s="355" t="s">
        <v>311</v>
      </c>
      <c r="AP16" s="355" t="s">
        <v>311</v>
      </c>
      <c r="AQ16" s="357" t="s">
        <v>311</v>
      </c>
      <c r="AR16" s="359"/>
    </row>
    <row r="17" ht="15.75" customHeight="1">
      <c r="A17" s="244" t="s">
        <v>176</v>
      </c>
      <c r="B17" s="137" t="s">
        <v>121</v>
      </c>
      <c r="C17" s="137" t="s">
        <v>153</v>
      </c>
      <c r="D17" s="137" t="s">
        <v>125</v>
      </c>
      <c r="E17" s="137" t="s">
        <v>127</v>
      </c>
      <c r="F17" s="137" t="s">
        <v>129</v>
      </c>
      <c r="G17" s="349" t="s">
        <v>177</v>
      </c>
      <c r="H17" s="350" t="s">
        <v>322</v>
      </c>
      <c r="I17" s="270">
        <v>3000.0</v>
      </c>
      <c r="J17" s="271">
        <v>65000.0</v>
      </c>
      <c r="K17" s="271">
        <v>100000.0</v>
      </c>
      <c r="L17" s="360"/>
      <c r="M17" s="268">
        <v>0.0</v>
      </c>
      <c r="N17" s="268">
        <v>0.0</v>
      </c>
      <c r="O17" s="268">
        <v>0.0</v>
      </c>
      <c r="P17" s="268"/>
      <c r="Q17" s="319" t="s">
        <v>308</v>
      </c>
      <c r="R17" s="321" t="s">
        <v>318</v>
      </c>
      <c r="S17" s="319" t="s">
        <v>310</v>
      </c>
      <c r="T17" s="362"/>
      <c r="U17" s="355" t="s">
        <v>311</v>
      </c>
      <c r="V17" s="355" t="s">
        <v>311</v>
      </c>
      <c r="W17" s="355" t="s">
        <v>311</v>
      </c>
      <c r="X17" s="356"/>
      <c r="Y17" s="355" t="s">
        <v>311</v>
      </c>
      <c r="Z17" s="355" t="s">
        <v>311</v>
      </c>
      <c r="AA17" s="355" t="s">
        <v>311</v>
      </c>
      <c r="AB17" s="356"/>
      <c r="AC17" s="355" t="s">
        <v>311</v>
      </c>
      <c r="AD17" s="355" t="s">
        <v>311</v>
      </c>
      <c r="AE17" s="355" t="s">
        <v>311</v>
      </c>
      <c r="AF17" s="356"/>
      <c r="AG17" s="355" t="s">
        <v>311</v>
      </c>
      <c r="AH17" s="355" t="s">
        <v>311</v>
      </c>
      <c r="AI17" s="357" t="s">
        <v>311</v>
      </c>
      <c r="AJ17" s="263"/>
      <c r="AK17" s="270">
        <v>50000.0</v>
      </c>
      <c r="AL17" s="365">
        <v>175000.0</v>
      </c>
      <c r="AM17" s="272">
        <v>1.0E7</v>
      </c>
      <c r="AN17" s="263"/>
      <c r="AO17" s="355" t="s">
        <v>311</v>
      </c>
      <c r="AP17" s="355" t="s">
        <v>311</v>
      </c>
      <c r="AQ17" s="357" t="s">
        <v>311</v>
      </c>
      <c r="AR17" s="359"/>
    </row>
    <row r="18" ht="15.75" customHeight="1">
      <c r="A18" s="143" t="s">
        <v>178</v>
      </c>
      <c r="B18" s="144" t="s">
        <v>121</v>
      </c>
      <c r="C18" s="144" t="s">
        <v>123</v>
      </c>
      <c r="D18" s="144" t="s">
        <v>133</v>
      </c>
      <c r="E18" s="144" t="s">
        <v>127</v>
      </c>
      <c r="F18" s="144" t="s">
        <v>129</v>
      </c>
      <c r="G18" s="144" t="s">
        <v>179</v>
      </c>
      <c r="H18" s="379" t="s">
        <v>328</v>
      </c>
      <c r="I18" s="270">
        <v>3000.0</v>
      </c>
      <c r="J18" s="271">
        <v>65000.0</v>
      </c>
      <c r="K18" s="271">
        <v>100000.0</v>
      </c>
      <c r="L18" s="360"/>
      <c r="M18" s="268">
        <v>0.0</v>
      </c>
      <c r="N18" s="268">
        <v>0.0</v>
      </c>
      <c r="O18" s="268">
        <v>0.0</v>
      </c>
      <c r="P18" s="268"/>
      <c r="Q18" s="319" t="s">
        <v>308</v>
      </c>
      <c r="R18" s="321" t="s">
        <v>318</v>
      </c>
      <c r="S18" s="319" t="s">
        <v>310</v>
      </c>
      <c r="T18" s="362"/>
      <c r="U18" s="355" t="s">
        <v>311</v>
      </c>
      <c r="V18" s="355" t="s">
        <v>311</v>
      </c>
      <c r="W18" s="355" t="s">
        <v>311</v>
      </c>
      <c r="X18" s="356"/>
      <c r="Y18" s="355" t="s">
        <v>311</v>
      </c>
      <c r="Z18" s="355" t="s">
        <v>311</v>
      </c>
      <c r="AA18" s="355" t="s">
        <v>311</v>
      </c>
      <c r="AB18" s="356"/>
      <c r="AC18" s="355" t="s">
        <v>311</v>
      </c>
      <c r="AD18" s="355" t="s">
        <v>311</v>
      </c>
      <c r="AE18" s="355" t="s">
        <v>311</v>
      </c>
      <c r="AF18" s="356"/>
      <c r="AG18" s="355" t="s">
        <v>311</v>
      </c>
      <c r="AH18" s="355" t="s">
        <v>311</v>
      </c>
      <c r="AI18" s="357" t="s">
        <v>311</v>
      </c>
      <c r="AJ18" s="263"/>
      <c r="AK18" s="270">
        <v>2000.0</v>
      </c>
      <c r="AL18" s="365">
        <v>175000.0</v>
      </c>
      <c r="AM18" s="272">
        <v>1.0E7</v>
      </c>
      <c r="AN18" s="263"/>
      <c r="AO18" s="355" t="s">
        <v>311</v>
      </c>
      <c r="AP18" s="355" t="s">
        <v>311</v>
      </c>
      <c r="AQ18" s="357" t="s">
        <v>311</v>
      </c>
      <c r="AR18" s="359"/>
    </row>
    <row r="19" ht="15.75" customHeight="1">
      <c r="A19" s="143" t="s">
        <v>180</v>
      </c>
      <c r="B19" s="144" t="s">
        <v>121</v>
      </c>
      <c r="C19" s="144" t="s">
        <v>131</v>
      </c>
      <c r="D19" s="144" t="s">
        <v>133</v>
      </c>
      <c r="E19" s="144" t="s">
        <v>127</v>
      </c>
      <c r="F19" s="144" t="s">
        <v>129</v>
      </c>
      <c r="G19" s="144" t="s">
        <v>181</v>
      </c>
      <c r="H19" s="379" t="s">
        <v>329</v>
      </c>
      <c r="I19" s="270">
        <v>3000.0</v>
      </c>
      <c r="J19" s="271">
        <v>65000.0</v>
      </c>
      <c r="K19" s="271">
        <v>100000.0</v>
      </c>
      <c r="L19" s="360"/>
      <c r="M19" s="268">
        <v>0.0</v>
      </c>
      <c r="N19" s="268">
        <v>0.0</v>
      </c>
      <c r="O19" s="268">
        <v>0.0</v>
      </c>
      <c r="P19" s="268"/>
      <c r="Q19" s="319" t="s">
        <v>308</v>
      </c>
      <c r="R19" s="321" t="s">
        <v>318</v>
      </c>
      <c r="S19" s="319" t="s">
        <v>310</v>
      </c>
      <c r="T19" s="362"/>
      <c r="U19" s="355" t="s">
        <v>311</v>
      </c>
      <c r="V19" s="355" t="s">
        <v>311</v>
      </c>
      <c r="W19" s="355" t="s">
        <v>311</v>
      </c>
      <c r="X19" s="356"/>
      <c r="Y19" s="355" t="s">
        <v>311</v>
      </c>
      <c r="Z19" s="355" t="s">
        <v>311</v>
      </c>
      <c r="AA19" s="355" t="s">
        <v>311</v>
      </c>
      <c r="AB19" s="356"/>
      <c r="AC19" s="355" t="s">
        <v>311</v>
      </c>
      <c r="AD19" s="355" t="s">
        <v>311</v>
      </c>
      <c r="AE19" s="355" t="s">
        <v>311</v>
      </c>
      <c r="AF19" s="356"/>
      <c r="AG19" s="355" t="s">
        <v>311</v>
      </c>
      <c r="AH19" s="355" t="s">
        <v>311</v>
      </c>
      <c r="AI19" s="357" t="s">
        <v>311</v>
      </c>
      <c r="AJ19" s="263"/>
      <c r="AK19" s="270">
        <v>2000.0</v>
      </c>
      <c r="AL19" s="365">
        <v>175000.0</v>
      </c>
      <c r="AM19" s="272">
        <v>1.0E7</v>
      </c>
      <c r="AN19" s="263"/>
      <c r="AO19" s="355" t="s">
        <v>311</v>
      </c>
      <c r="AP19" s="355" t="s">
        <v>311</v>
      </c>
      <c r="AQ19" s="357" t="s">
        <v>311</v>
      </c>
      <c r="AR19" s="359"/>
    </row>
    <row r="20" ht="15.75" customHeight="1">
      <c r="A20" s="143" t="s">
        <v>182</v>
      </c>
      <c r="B20" s="144" t="s">
        <v>121</v>
      </c>
      <c r="C20" s="144" t="s">
        <v>136</v>
      </c>
      <c r="D20" s="144" t="s">
        <v>133</v>
      </c>
      <c r="E20" s="144" t="s">
        <v>127</v>
      </c>
      <c r="F20" s="144" t="s">
        <v>129</v>
      </c>
      <c r="G20" s="144" t="s">
        <v>183</v>
      </c>
      <c r="H20" s="379" t="s">
        <v>329</v>
      </c>
      <c r="I20" s="270">
        <v>3000.0</v>
      </c>
      <c r="J20" s="271">
        <v>65000.0</v>
      </c>
      <c r="K20" s="271">
        <v>100000.0</v>
      </c>
      <c r="L20" s="360"/>
      <c r="M20" s="268">
        <v>0.0</v>
      </c>
      <c r="N20" s="268">
        <v>0.0</v>
      </c>
      <c r="O20" s="268">
        <v>0.0</v>
      </c>
      <c r="P20" s="268"/>
      <c r="Q20" s="319" t="s">
        <v>308</v>
      </c>
      <c r="R20" s="321" t="s">
        <v>318</v>
      </c>
      <c r="S20" s="319" t="s">
        <v>310</v>
      </c>
      <c r="T20" s="362"/>
      <c r="U20" s="355" t="s">
        <v>311</v>
      </c>
      <c r="V20" s="355" t="s">
        <v>311</v>
      </c>
      <c r="W20" s="355" t="s">
        <v>311</v>
      </c>
      <c r="X20" s="356"/>
      <c r="Y20" s="355" t="s">
        <v>311</v>
      </c>
      <c r="Z20" s="355" t="s">
        <v>311</v>
      </c>
      <c r="AA20" s="355" t="s">
        <v>311</v>
      </c>
      <c r="AB20" s="356"/>
      <c r="AC20" s="355" t="s">
        <v>311</v>
      </c>
      <c r="AD20" s="355" t="s">
        <v>311</v>
      </c>
      <c r="AE20" s="355" t="s">
        <v>311</v>
      </c>
      <c r="AF20" s="356"/>
      <c r="AG20" s="355" t="s">
        <v>311</v>
      </c>
      <c r="AH20" s="355" t="s">
        <v>311</v>
      </c>
      <c r="AI20" s="357" t="s">
        <v>311</v>
      </c>
      <c r="AJ20" s="263"/>
      <c r="AK20" s="270">
        <v>2000.0</v>
      </c>
      <c r="AL20" s="365">
        <v>175000.0</v>
      </c>
      <c r="AM20" s="272">
        <v>1.0E7</v>
      </c>
      <c r="AN20" s="263"/>
      <c r="AO20" s="355" t="s">
        <v>311</v>
      </c>
      <c r="AP20" s="355" t="s">
        <v>311</v>
      </c>
      <c r="AQ20" s="357" t="s">
        <v>311</v>
      </c>
      <c r="AR20" s="359"/>
    </row>
    <row r="21" ht="15.75" customHeight="1">
      <c r="A21" s="143" t="s">
        <v>184</v>
      </c>
      <c r="B21" s="144" t="s">
        <v>121</v>
      </c>
      <c r="C21" s="144" t="s">
        <v>140</v>
      </c>
      <c r="D21" s="144" t="s">
        <v>133</v>
      </c>
      <c r="E21" s="144" t="s">
        <v>127</v>
      </c>
      <c r="F21" s="144" t="s">
        <v>129</v>
      </c>
      <c r="G21" s="144" t="s">
        <v>185</v>
      </c>
      <c r="H21" s="379" t="s">
        <v>329</v>
      </c>
      <c r="I21" s="270">
        <v>3000.0</v>
      </c>
      <c r="J21" s="271">
        <v>65000.0</v>
      </c>
      <c r="K21" s="271">
        <v>100000.0</v>
      </c>
      <c r="L21" s="360"/>
      <c r="M21" s="268">
        <v>0.0</v>
      </c>
      <c r="N21" s="268">
        <v>0.0</v>
      </c>
      <c r="O21" s="268">
        <v>0.0</v>
      </c>
      <c r="P21" s="268"/>
      <c r="Q21" s="319" t="s">
        <v>308</v>
      </c>
      <c r="R21" s="321" t="s">
        <v>318</v>
      </c>
      <c r="S21" s="319" t="s">
        <v>310</v>
      </c>
      <c r="T21" s="362"/>
      <c r="U21" s="355" t="s">
        <v>311</v>
      </c>
      <c r="V21" s="355" t="s">
        <v>311</v>
      </c>
      <c r="W21" s="355" t="s">
        <v>311</v>
      </c>
      <c r="X21" s="356"/>
      <c r="Y21" s="355" t="s">
        <v>311</v>
      </c>
      <c r="Z21" s="355" t="s">
        <v>311</v>
      </c>
      <c r="AA21" s="355" t="s">
        <v>311</v>
      </c>
      <c r="AB21" s="356"/>
      <c r="AC21" s="355" t="s">
        <v>311</v>
      </c>
      <c r="AD21" s="355" t="s">
        <v>311</v>
      </c>
      <c r="AE21" s="355" t="s">
        <v>311</v>
      </c>
      <c r="AF21" s="356"/>
      <c r="AG21" s="355" t="s">
        <v>311</v>
      </c>
      <c r="AH21" s="355" t="s">
        <v>311</v>
      </c>
      <c r="AI21" s="357" t="s">
        <v>311</v>
      </c>
      <c r="AJ21" s="263"/>
      <c r="AK21" s="270">
        <v>2000.0</v>
      </c>
      <c r="AL21" s="365">
        <v>175000.0</v>
      </c>
      <c r="AM21" s="272">
        <v>1.0E7</v>
      </c>
      <c r="AN21" s="263"/>
      <c r="AO21" s="355" t="s">
        <v>311</v>
      </c>
      <c r="AP21" s="355" t="s">
        <v>311</v>
      </c>
      <c r="AQ21" s="357" t="s">
        <v>311</v>
      </c>
      <c r="AR21" s="359"/>
    </row>
    <row r="22" ht="15.75" customHeight="1">
      <c r="A22" s="143" t="s">
        <v>186</v>
      </c>
      <c r="B22" s="144" t="s">
        <v>121</v>
      </c>
      <c r="C22" s="144" t="s">
        <v>143</v>
      </c>
      <c r="D22" s="144" t="s">
        <v>133</v>
      </c>
      <c r="E22" s="144" t="s">
        <v>127</v>
      </c>
      <c r="F22" s="144" t="s">
        <v>129</v>
      </c>
      <c r="G22" s="144" t="s">
        <v>187</v>
      </c>
      <c r="H22" s="379" t="s">
        <v>329</v>
      </c>
      <c r="I22" s="270">
        <v>3000.0</v>
      </c>
      <c r="J22" s="271">
        <v>65000.0</v>
      </c>
      <c r="K22" s="271">
        <v>100000.0</v>
      </c>
      <c r="L22" s="360"/>
      <c r="M22" s="268">
        <v>0.0</v>
      </c>
      <c r="N22" s="268">
        <v>0.0</v>
      </c>
      <c r="O22" s="268">
        <v>0.0</v>
      </c>
      <c r="P22" s="268"/>
      <c r="Q22" s="319" t="s">
        <v>308</v>
      </c>
      <c r="R22" s="321" t="s">
        <v>318</v>
      </c>
      <c r="S22" s="319" t="s">
        <v>310</v>
      </c>
      <c r="T22" s="362"/>
      <c r="U22" s="355" t="s">
        <v>311</v>
      </c>
      <c r="V22" s="355" t="s">
        <v>311</v>
      </c>
      <c r="W22" s="355" t="s">
        <v>311</v>
      </c>
      <c r="X22" s="356"/>
      <c r="Y22" s="355" t="s">
        <v>311</v>
      </c>
      <c r="Z22" s="355" t="s">
        <v>311</v>
      </c>
      <c r="AA22" s="355" t="s">
        <v>311</v>
      </c>
      <c r="AB22" s="356"/>
      <c r="AC22" s="355" t="s">
        <v>311</v>
      </c>
      <c r="AD22" s="355" t="s">
        <v>311</v>
      </c>
      <c r="AE22" s="355" t="s">
        <v>311</v>
      </c>
      <c r="AF22" s="356"/>
      <c r="AG22" s="355" t="s">
        <v>311</v>
      </c>
      <c r="AH22" s="355" t="s">
        <v>311</v>
      </c>
      <c r="AI22" s="357" t="s">
        <v>311</v>
      </c>
      <c r="AJ22" s="263"/>
      <c r="AK22" s="270">
        <v>2000.0</v>
      </c>
      <c r="AL22" s="365">
        <v>175000.0</v>
      </c>
      <c r="AM22" s="272">
        <v>1.0E7</v>
      </c>
      <c r="AN22" s="263"/>
      <c r="AO22" s="355" t="s">
        <v>311</v>
      </c>
      <c r="AP22" s="355" t="s">
        <v>311</v>
      </c>
      <c r="AQ22" s="357" t="s">
        <v>311</v>
      </c>
      <c r="AR22" s="359"/>
    </row>
    <row r="23" ht="15.75" customHeight="1">
      <c r="A23" s="143" t="s">
        <v>188</v>
      </c>
      <c r="B23" s="144" t="s">
        <v>121</v>
      </c>
      <c r="C23" s="144" t="s">
        <v>145</v>
      </c>
      <c r="D23" s="144" t="s">
        <v>133</v>
      </c>
      <c r="E23" s="144" t="s">
        <v>127</v>
      </c>
      <c r="F23" s="144" t="s">
        <v>129</v>
      </c>
      <c r="G23" s="144" t="s">
        <v>189</v>
      </c>
      <c r="H23" s="379" t="s">
        <v>329</v>
      </c>
      <c r="I23" s="270">
        <v>3000.0</v>
      </c>
      <c r="J23" s="271">
        <v>65000.0</v>
      </c>
      <c r="K23" s="271">
        <v>100000.0</v>
      </c>
      <c r="L23" s="360"/>
      <c r="M23" s="268">
        <v>0.0</v>
      </c>
      <c r="N23" s="268">
        <v>0.0</v>
      </c>
      <c r="O23" s="268">
        <v>0.0</v>
      </c>
      <c r="P23" s="268"/>
      <c r="Q23" s="319" t="s">
        <v>308</v>
      </c>
      <c r="R23" s="321" t="s">
        <v>318</v>
      </c>
      <c r="S23" s="319" t="s">
        <v>310</v>
      </c>
      <c r="T23" s="362"/>
      <c r="U23" s="355" t="s">
        <v>311</v>
      </c>
      <c r="V23" s="355" t="s">
        <v>311</v>
      </c>
      <c r="W23" s="355" t="s">
        <v>311</v>
      </c>
      <c r="X23" s="356"/>
      <c r="Y23" s="355" t="s">
        <v>311</v>
      </c>
      <c r="Z23" s="355" t="s">
        <v>311</v>
      </c>
      <c r="AA23" s="355" t="s">
        <v>311</v>
      </c>
      <c r="AB23" s="356"/>
      <c r="AC23" s="355" t="s">
        <v>311</v>
      </c>
      <c r="AD23" s="355" t="s">
        <v>311</v>
      </c>
      <c r="AE23" s="355" t="s">
        <v>311</v>
      </c>
      <c r="AF23" s="356"/>
      <c r="AG23" s="355" t="s">
        <v>311</v>
      </c>
      <c r="AH23" s="355" t="s">
        <v>311</v>
      </c>
      <c r="AI23" s="357" t="s">
        <v>311</v>
      </c>
      <c r="AJ23" s="263"/>
      <c r="AK23" s="270">
        <v>2000.0</v>
      </c>
      <c r="AL23" s="365">
        <v>175000.0</v>
      </c>
      <c r="AM23" s="272">
        <v>1.0E7</v>
      </c>
      <c r="AN23" s="263"/>
      <c r="AO23" s="355" t="s">
        <v>311</v>
      </c>
      <c r="AP23" s="355" t="s">
        <v>311</v>
      </c>
      <c r="AQ23" s="357" t="s">
        <v>311</v>
      </c>
      <c r="AR23" s="359"/>
    </row>
    <row r="24" ht="15.75" customHeight="1">
      <c r="A24" s="143" t="s">
        <v>190</v>
      </c>
      <c r="B24" s="144" t="s">
        <v>121</v>
      </c>
      <c r="C24" s="144" t="s">
        <v>147</v>
      </c>
      <c r="D24" s="144" t="s">
        <v>133</v>
      </c>
      <c r="E24" s="144" t="s">
        <v>127</v>
      </c>
      <c r="F24" s="144" t="s">
        <v>129</v>
      </c>
      <c r="G24" s="144" t="s">
        <v>191</v>
      </c>
      <c r="H24" s="379" t="s">
        <v>328</v>
      </c>
      <c r="I24" s="270">
        <v>3000.0</v>
      </c>
      <c r="J24" s="271">
        <v>65000.0</v>
      </c>
      <c r="K24" s="271">
        <v>100000.0</v>
      </c>
      <c r="L24" s="360"/>
      <c r="M24" s="268">
        <v>0.0</v>
      </c>
      <c r="N24" s="268">
        <v>0.0</v>
      </c>
      <c r="O24" s="268">
        <v>0.0</v>
      </c>
      <c r="P24" s="268"/>
      <c r="Q24" s="319" t="s">
        <v>308</v>
      </c>
      <c r="R24" s="321" t="s">
        <v>318</v>
      </c>
      <c r="S24" s="319" t="s">
        <v>310</v>
      </c>
      <c r="T24" s="362"/>
      <c r="U24" s="355" t="s">
        <v>311</v>
      </c>
      <c r="V24" s="355" t="s">
        <v>311</v>
      </c>
      <c r="W24" s="355" t="s">
        <v>311</v>
      </c>
      <c r="X24" s="356"/>
      <c r="Y24" s="355" t="s">
        <v>311</v>
      </c>
      <c r="Z24" s="355" t="s">
        <v>311</v>
      </c>
      <c r="AA24" s="355" t="s">
        <v>311</v>
      </c>
      <c r="AB24" s="356"/>
      <c r="AC24" s="355" t="s">
        <v>311</v>
      </c>
      <c r="AD24" s="355" t="s">
        <v>311</v>
      </c>
      <c r="AE24" s="355" t="s">
        <v>311</v>
      </c>
      <c r="AF24" s="356"/>
      <c r="AG24" s="355" t="s">
        <v>311</v>
      </c>
      <c r="AH24" s="355" t="s">
        <v>311</v>
      </c>
      <c r="AI24" s="357" t="s">
        <v>311</v>
      </c>
      <c r="AJ24" s="263"/>
      <c r="AK24" s="270">
        <v>2000.0</v>
      </c>
      <c r="AL24" s="365">
        <v>175000.0</v>
      </c>
      <c r="AM24" s="272">
        <v>1.0E7</v>
      </c>
      <c r="AN24" s="263"/>
      <c r="AO24" s="355" t="s">
        <v>311</v>
      </c>
      <c r="AP24" s="355" t="s">
        <v>311</v>
      </c>
      <c r="AQ24" s="357" t="s">
        <v>311</v>
      </c>
      <c r="AR24" s="359"/>
    </row>
    <row r="25" ht="15.75" customHeight="1">
      <c r="A25" s="143" t="s">
        <v>192</v>
      </c>
      <c r="B25" s="144" t="s">
        <v>121</v>
      </c>
      <c r="C25" s="144" t="s">
        <v>149</v>
      </c>
      <c r="D25" s="144" t="s">
        <v>133</v>
      </c>
      <c r="E25" s="144" t="s">
        <v>127</v>
      </c>
      <c r="F25" s="144" t="s">
        <v>129</v>
      </c>
      <c r="G25" s="144" t="s">
        <v>193</v>
      </c>
      <c r="H25" s="379" t="s">
        <v>329</v>
      </c>
      <c r="I25" s="270">
        <v>3000.0</v>
      </c>
      <c r="J25" s="271">
        <v>65000.0</v>
      </c>
      <c r="K25" s="271">
        <v>100000.0</v>
      </c>
      <c r="L25" s="360"/>
      <c r="M25" s="268">
        <v>0.0</v>
      </c>
      <c r="N25" s="268">
        <v>0.0</v>
      </c>
      <c r="O25" s="268">
        <v>0.0</v>
      </c>
      <c r="P25" s="268"/>
      <c r="Q25" s="319" t="s">
        <v>308</v>
      </c>
      <c r="R25" s="321" t="s">
        <v>318</v>
      </c>
      <c r="S25" s="319" t="s">
        <v>310</v>
      </c>
      <c r="T25" s="362"/>
      <c r="U25" s="355" t="s">
        <v>311</v>
      </c>
      <c r="V25" s="355" t="s">
        <v>311</v>
      </c>
      <c r="W25" s="355" t="s">
        <v>311</v>
      </c>
      <c r="X25" s="356"/>
      <c r="Y25" s="355" t="s">
        <v>311</v>
      </c>
      <c r="Z25" s="355" t="s">
        <v>311</v>
      </c>
      <c r="AA25" s="355" t="s">
        <v>311</v>
      </c>
      <c r="AB25" s="356"/>
      <c r="AC25" s="355" t="s">
        <v>311</v>
      </c>
      <c r="AD25" s="355" t="s">
        <v>311</v>
      </c>
      <c r="AE25" s="355" t="s">
        <v>311</v>
      </c>
      <c r="AF25" s="356"/>
      <c r="AG25" s="355" t="s">
        <v>311</v>
      </c>
      <c r="AH25" s="355" t="s">
        <v>311</v>
      </c>
      <c r="AI25" s="357" t="s">
        <v>311</v>
      </c>
      <c r="AJ25" s="263"/>
      <c r="AK25" s="270">
        <v>2000.0</v>
      </c>
      <c r="AL25" s="365">
        <v>175000.0</v>
      </c>
      <c r="AM25" s="272">
        <v>1.0E7</v>
      </c>
      <c r="AN25" s="263"/>
      <c r="AO25" s="355" t="s">
        <v>311</v>
      </c>
      <c r="AP25" s="355" t="s">
        <v>311</v>
      </c>
      <c r="AQ25" s="357" t="s">
        <v>311</v>
      </c>
      <c r="AR25" s="359"/>
    </row>
    <row r="26" ht="15.75" customHeight="1">
      <c r="A26" s="143" t="s">
        <v>194</v>
      </c>
      <c r="B26" s="144" t="s">
        <v>121</v>
      </c>
      <c r="C26" s="144" t="s">
        <v>151</v>
      </c>
      <c r="D26" s="144" t="s">
        <v>133</v>
      </c>
      <c r="E26" s="144" t="s">
        <v>127</v>
      </c>
      <c r="F26" s="144" t="s">
        <v>129</v>
      </c>
      <c r="G26" s="144" t="s">
        <v>195</v>
      </c>
      <c r="H26" s="379" t="s">
        <v>328</v>
      </c>
      <c r="I26" s="270">
        <v>3000.0</v>
      </c>
      <c r="J26" s="271">
        <v>65000.0</v>
      </c>
      <c r="K26" s="271">
        <v>100000.0</v>
      </c>
      <c r="L26" s="360"/>
      <c r="M26" s="268">
        <v>0.0</v>
      </c>
      <c r="N26" s="268">
        <v>0.0</v>
      </c>
      <c r="O26" s="268">
        <v>0.0</v>
      </c>
      <c r="P26" s="268"/>
      <c r="Q26" s="319" t="s">
        <v>308</v>
      </c>
      <c r="R26" s="321" t="s">
        <v>318</v>
      </c>
      <c r="S26" s="319" t="s">
        <v>310</v>
      </c>
      <c r="T26" s="362"/>
      <c r="U26" s="355" t="s">
        <v>311</v>
      </c>
      <c r="V26" s="355" t="s">
        <v>311</v>
      </c>
      <c r="W26" s="355" t="s">
        <v>311</v>
      </c>
      <c r="X26" s="356"/>
      <c r="Y26" s="355" t="s">
        <v>311</v>
      </c>
      <c r="Z26" s="355" t="s">
        <v>311</v>
      </c>
      <c r="AA26" s="355" t="s">
        <v>311</v>
      </c>
      <c r="AB26" s="356"/>
      <c r="AC26" s="355" t="s">
        <v>311</v>
      </c>
      <c r="AD26" s="355" t="s">
        <v>311</v>
      </c>
      <c r="AE26" s="355" t="s">
        <v>311</v>
      </c>
      <c r="AF26" s="356"/>
      <c r="AG26" s="355" t="s">
        <v>311</v>
      </c>
      <c r="AH26" s="355" t="s">
        <v>311</v>
      </c>
      <c r="AI26" s="357" t="s">
        <v>311</v>
      </c>
      <c r="AJ26" s="263"/>
      <c r="AK26" s="270">
        <v>2000.0</v>
      </c>
      <c r="AL26" s="365">
        <v>175000.0</v>
      </c>
      <c r="AM26" s="272">
        <v>1.0E7</v>
      </c>
      <c r="AN26" s="263"/>
      <c r="AO26" s="355" t="s">
        <v>311</v>
      </c>
      <c r="AP26" s="355" t="s">
        <v>311</v>
      </c>
      <c r="AQ26" s="357" t="s">
        <v>311</v>
      </c>
      <c r="AR26" s="359"/>
    </row>
    <row r="27" ht="15.75" customHeight="1">
      <c r="A27" s="143" t="s">
        <v>196</v>
      </c>
      <c r="B27" s="144" t="s">
        <v>121</v>
      </c>
      <c r="C27" s="144" t="s">
        <v>153</v>
      </c>
      <c r="D27" s="144" t="s">
        <v>133</v>
      </c>
      <c r="E27" s="144" t="s">
        <v>127</v>
      </c>
      <c r="F27" s="144" t="s">
        <v>129</v>
      </c>
      <c r="G27" s="144" t="s">
        <v>197</v>
      </c>
      <c r="H27" s="379" t="s">
        <v>328</v>
      </c>
      <c r="I27" s="270">
        <v>3000.0</v>
      </c>
      <c r="J27" s="271">
        <v>65000.0</v>
      </c>
      <c r="K27" s="271">
        <v>100000.0</v>
      </c>
      <c r="L27" s="360"/>
      <c r="M27" s="268">
        <v>0.0</v>
      </c>
      <c r="N27" s="268">
        <v>0.0</v>
      </c>
      <c r="O27" s="268">
        <v>0.0</v>
      </c>
      <c r="P27" s="268"/>
      <c r="Q27" s="319" t="s">
        <v>308</v>
      </c>
      <c r="R27" s="321" t="s">
        <v>318</v>
      </c>
      <c r="S27" s="319" t="s">
        <v>310</v>
      </c>
      <c r="T27" s="362"/>
      <c r="U27" s="355" t="s">
        <v>311</v>
      </c>
      <c r="V27" s="355" t="s">
        <v>311</v>
      </c>
      <c r="W27" s="355" t="s">
        <v>311</v>
      </c>
      <c r="X27" s="356"/>
      <c r="Y27" s="355" t="s">
        <v>311</v>
      </c>
      <c r="Z27" s="355" t="s">
        <v>311</v>
      </c>
      <c r="AA27" s="355" t="s">
        <v>311</v>
      </c>
      <c r="AB27" s="356"/>
      <c r="AC27" s="355" t="s">
        <v>311</v>
      </c>
      <c r="AD27" s="355" t="s">
        <v>311</v>
      </c>
      <c r="AE27" s="355" t="s">
        <v>311</v>
      </c>
      <c r="AF27" s="356"/>
      <c r="AG27" s="355" t="s">
        <v>311</v>
      </c>
      <c r="AH27" s="355" t="s">
        <v>311</v>
      </c>
      <c r="AI27" s="357" t="s">
        <v>311</v>
      </c>
      <c r="AJ27" s="263"/>
      <c r="AK27" s="270">
        <v>2000.0</v>
      </c>
      <c r="AL27" s="365">
        <v>175000.0</v>
      </c>
      <c r="AM27" s="272">
        <v>1.0E7</v>
      </c>
      <c r="AN27" s="263"/>
      <c r="AO27" s="355" t="s">
        <v>311</v>
      </c>
      <c r="AP27" s="355" t="s">
        <v>311</v>
      </c>
      <c r="AQ27" s="357" t="s">
        <v>311</v>
      </c>
      <c r="AR27" s="359"/>
    </row>
    <row r="28" ht="15.75" customHeight="1">
      <c r="A28" s="143" t="s">
        <v>198</v>
      </c>
      <c r="B28" s="144" t="s">
        <v>121</v>
      </c>
      <c r="C28" s="144" t="s">
        <v>123</v>
      </c>
      <c r="D28" s="144" t="s">
        <v>138</v>
      </c>
      <c r="E28" s="144" t="s">
        <v>127</v>
      </c>
      <c r="F28" s="144" t="s">
        <v>129</v>
      </c>
      <c r="G28" s="144" t="s">
        <v>199</v>
      </c>
      <c r="H28" s="379" t="s">
        <v>328</v>
      </c>
      <c r="I28" s="270">
        <v>3000.0</v>
      </c>
      <c r="J28" s="271">
        <v>65000.0</v>
      </c>
      <c r="K28" s="271">
        <v>100000.0</v>
      </c>
      <c r="L28" s="360"/>
      <c r="M28" s="268">
        <v>0.0</v>
      </c>
      <c r="N28" s="268">
        <v>0.0</v>
      </c>
      <c r="O28" s="268">
        <v>0.0</v>
      </c>
      <c r="P28" s="268"/>
      <c r="Q28" s="319" t="s">
        <v>308</v>
      </c>
      <c r="R28" s="321" t="s">
        <v>326</v>
      </c>
      <c r="S28" s="319" t="s">
        <v>310</v>
      </c>
      <c r="T28" s="362"/>
      <c r="U28" s="355" t="s">
        <v>311</v>
      </c>
      <c r="V28" s="355" t="s">
        <v>311</v>
      </c>
      <c r="W28" s="355" t="s">
        <v>311</v>
      </c>
      <c r="X28" s="356"/>
      <c r="Y28" s="355" t="s">
        <v>311</v>
      </c>
      <c r="Z28" s="355" t="s">
        <v>311</v>
      </c>
      <c r="AA28" s="355" t="s">
        <v>311</v>
      </c>
      <c r="AB28" s="356"/>
      <c r="AC28" s="355" t="s">
        <v>311</v>
      </c>
      <c r="AD28" s="355" t="s">
        <v>311</v>
      </c>
      <c r="AE28" s="355" t="s">
        <v>311</v>
      </c>
      <c r="AF28" s="356"/>
      <c r="AG28" s="355" t="s">
        <v>311</v>
      </c>
      <c r="AH28" s="355" t="s">
        <v>311</v>
      </c>
      <c r="AI28" s="357" t="s">
        <v>311</v>
      </c>
      <c r="AJ28" s="263"/>
      <c r="AK28" s="270">
        <v>5000.0</v>
      </c>
      <c r="AL28" s="365">
        <v>175000.0</v>
      </c>
      <c r="AM28" s="272">
        <v>1.0E7</v>
      </c>
      <c r="AN28" s="263"/>
      <c r="AO28" s="355" t="s">
        <v>311</v>
      </c>
      <c r="AP28" s="355" t="s">
        <v>311</v>
      </c>
      <c r="AQ28" s="357" t="s">
        <v>311</v>
      </c>
      <c r="AR28" s="359"/>
    </row>
    <row r="29" ht="15.75" customHeight="1">
      <c r="A29" s="143" t="s">
        <v>200</v>
      </c>
      <c r="B29" s="144" t="s">
        <v>121</v>
      </c>
      <c r="C29" s="144" t="s">
        <v>131</v>
      </c>
      <c r="D29" s="144" t="s">
        <v>138</v>
      </c>
      <c r="E29" s="144" t="s">
        <v>127</v>
      </c>
      <c r="F29" s="144" t="s">
        <v>129</v>
      </c>
      <c r="G29" s="144" t="s">
        <v>201</v>
      </c>
      <c r="H29" s="379" t="s">
        <v>329</v>
      </c>
      <c r="I29" s="270">
        <v>3000.0</v>
      </c>
      <c r="J29" s="271">
        <v>65000.0</v>
      </c>
      <c r="K29" s="271">
        <v>100000.0</v>
      </c>
      <c r="L29" s="360"/>
      <c r="M29" s="268">
        <v>0.0</v>
      </c>
      <c r="N29" s="268">
        <v>0.0</v>
      </c>
      <c r="O29" s="268">
        <v>0.0</v>
      </c>
      <c r="P29" s="268"/>
      <c r="Q29" s="319" t="s">
        <v>308</v>
      </c>
      <c r="R29" s="321" t="s">
        <v>326</v>
      </c>
      <c r="S29" s="319" t="s">
        <v>310</v>
      </c>
      <c r="T29" s="362"/>
      <c r="U29" s="355" t="s">
        <v>311</v>
      </c>
      <c r="V29" s="355" t="s">
        <v>311</v>
      </c>
      <c r="W29" s="355" t="s">
        <v>311</v>
      </c>
      <c r="X29" s="356"/>
      <c r="Y29" s="355" t="s">
        <v>311</v>
      </c>
      <c r="Z29" s="355" t="s">
        <v>311</v>
      </c>
      <c r="AA29" s="355" t="s">
        <v>311</v>
      </c>
      <c r="AB29" s="356"/>
      <c r="AC29" s="355" t="s">
        <v>311</v>
      </c>
      <c r="AD29" s="355" t="s">
        <v>311</v>
      </c>
      <c r="AE29" s="355" t="s">
        <v>311</v>
      </c>
      <c r="AF29" s="356"/>
      <c r="AG29" s="355" t="s">
        <v>311</v>
      </c>
      <c r="AH29" s="355" t="s">
        <v>311</v>
      </c>
      <c r="AI29" s="357" t="s">
        <v>311</v>
      </c>
      <c r="AJ29" s="263"/>
      <c r="AK29" s="270">
        <v>5000.0</v>
      </c>
      <c r="AL29" s="365">
        <v>175000.0</v>
      </c>
      <c r="AM29" s="272">
        <v>1.0E7</v>
      </c>
      <c r="AN29" s="263"/>
      <c r="AO29" s="355" t="s">
        <v>311</v>
      </c>
      <c r="AP29" s="355" t="s">
        <v>311</v>
      </c>
      <c r="AQ29" s="357" t="s">
        <v>311</v>
      </c>
      <c r="AR29" s="359"/>
    </row>
    <row r="30" ht="15.75" customHeight="1">
      <c r="A30" s="143" t="s">
        <v>202</v>
      </c>
      <c r="B30" s="144" t="s">
        <v>121</v>
      </c>
      <c r="C30" s="144" t="s">
        <v>136</v>
      </c>
      <c r="D30" s="144" t="s">
        <v>138</v>
      </c>
      <c r="E30" s="144" t="s">
        <v>127</v>
      </c>
      <c r="F30" s="144" t="s">
        <v>129</v>
      </c>
      <c r="G30" s="144" t="s">
        <v>203</v>
      </c>
      <c r="H30" s="379" t="s">
        <v>329</v>
      </c>
      <c r="I30" s="270">
        <v>3000.0</v>
      </c>
      <c r="J30" s="271">
        <v>65000.0</v>
      </c>
      <c r="K30" s="271">
        <v>100000.0</v>
      </c>
      <c r="L30" s="360"/>
      <c r="M30" s="268">
        <v>0.0</v>
      </c>
      <c r="N30" s="268">
        <v>0.0</v>
      </c>
      <c r="O30" s="268">
        <v>0.0</v>
      </c>
      <c r="P30" s="268"/>
      <c r="Q30" s="319" t="s">
        <v>308</v>
      </c>
      <c r="R30" s="321" t="s">
        <v>326</v>
      </c>
      <c r="S30" s="319" t="s">
        <v>310</v>
      </c>
      <c r="T30" s="362"/>
      <c r="U30" s="355" t="s">
        <v>311</v>
      </c>
      <c r="V30" s="355" t="s">
        <v>311</v>
      </c>
      <c r="W30" s="355" t="s">
        <v>311</v>
      </c>
      <c r="X30" s="356"/>
      <c r="Y30" s="355" t="s">
        <v>311</v>
      </c>
      <c r="Z30" s="355" t="s">
        <v>311</v>
      </c>
      <c r="AA30" s="355" t="s">
        <v>311</v>
      </c>
      <c r="AB30" s="356"/>
      <c r="AC30" s="355" t="s">
        <v>311</v>
      </c>
      <c r="AD30" s="355" t="s">
        <v>311</v>
      </c>
      <c r="AE30" s="355" t="s">
        <v>311</v>
      </c>
      <c r="AF30" s="356"/>
      <c r="AG30" s="355" t="s">
        <v>311</v>
      </c>
      <c r="AH30" s="355" t="s">
        <v>311</v>
      </c>
      <c r="AI30" s="357" t="s">
        <v>311</v>
      </c>
      <c r="AJ30" s="263"/>
      <c r="AK30" s="270">
        <v>5000.0</v>
      </c>
      <c r="AL30" s="365">
        <v>175000.0</v>
      </c>
      <c r="AM30" s="272">
        <v>1.0E7</v>
      </c>
      <c r="AN30" s="263"/>
      <c r="AO30" s="355" t="s">
        <v>311</v>
      </c>
      <c r="AP30" s="355" t="s">
        <v>311</v>
      </c>
      <c r="AQ30" s="357" t="s">
        <v>311</v>
      </c>
      <c r="AR30" s="359"/>
    </row>
    <row r="31" ht="15.75" customHeight="1">
      <c r="A31" s="143" t="s">
        <v>204</v>
      </c>
      <c r="B31" s="144" t="s">
        <v>121</v>
      </c>
      <c r="C31" s="144" t="s">
        <v>140</v>
      </c>
      <c r="D31" s="144" t="s">
        <v>138</v>
      </c>
      <c r="E31" s="144" t="s">
        <v>127</v>
      </c>
      <c r="F31" s="144" t="s">
        <v>129</v>
      </c>
      <c r="G31" s="144" t="s">
        <v>205</v>
      </c>
      <c r="H31" s="379" t="s">
        <v>329</v>
      </c>
      <c r="I31" s="270">
        <v>3000.0</v>
      </c>
      <c r="J31" s="271">
        <v>65000.0</v>
      </c>
      <c r="K31" s="271">
        <v>100000.0</v>
      </c>
      <c r="L31" s="360"/>
      <c r="M31" s="268">
        <v>0.0</v>
      </c>
      <c r="N31" s="268">
        <v>0.0</v>
      </c>
      <c r="O31" s="268">
        <v>0.0</v>
      </c>
      <c r="P31" s="268"/>
      <c r="Q31" s="319" t="s">
        <v>308</v>
      </c>
      <c r="R31" s="321" t="s">
        <v>326</v>
      </c>
      <c r="S31" s="319" t="s">
        <v>310</v>
      </c>
      <c r="T31" s="362"/>
      <c r="U31" s="355" t="s">
        <v>311</v>
      </c>
      <c r="V31" s="355" t="s">
        <v>311</v>
      </c>
      <c r="W31" s="355" t="s">
        <v>311</v>
      </c>
      <c r="X31" s="356"/>
      <c r="Y31" s="355" t="s">
        <v>311</v>
      </c>
      <c r="Z31" s="355" t="s">
        <v>311</v>
      </c>
      <c r="AA31" s="355" t="s">
        <v>311</v>
      </c>
      <c r="AB31" s="356"/>
      <c r="AC31" s="355" t="s">
        <v>311</v>
      </c>
      <c r="AD31" s="355" t="s">
        <v>311</v>
      </c>
      <c r="AE31" s="355" t="s">
        <v>311</v>
      </c>
      <c r="AF31" s="356"/>
      <c r="AG31" s="355" t="s">
        <v>311</v>
      </c>
      <c r="AH31" s="355" t="s">
        <v>311</v>
      </c>
      <c r="AI31" s="357" t="s">
        <v>311</v>
      </c>
      <c r="AJ31" s="263"/>
      <c r="AK31" s="270">
        <v>5000.0</v>
      </c>
      <c r="AL31" s="365">
        <v>175000.0</v>
      </c>
      <c r="AM31" s="272">
        <v>1.0E7</v>
      </c>
      <c r="AN31" s="263"/>
      <c r="AO31" s="355" t="s">
        <v>311</v>
      </c>
      <c r="AP31" s="355" t="s">
        <v>311</v>
      </c>
      <c r="AQ31" s="357" t="s">
        <v>311</v>
      </c>
      <c r="AR31" s="359"/>
    </row>
    <row r="32" ht="15.75" customHeight="1">
      <c r="A32" s="143" t="s">
        <v>206</v>
      </c>
      <c r="B32" s="144" t="s">
        <v>121</v>
      </c>
      <c r="C32" s="144" t="s">
        <v>143</v>
      </c>
      <c r="D32" s="144" t="s">
        <v>138</v>
      </c>
      <c r="E32" s="144" t="s">
        <v>127</v>
      </c>
      <c r="F32" s="144" t="s">
        <v>129</v>
      </c>
      <c r="G32" s="144" t="s">
        <v>207</v>
      </c>
      <c r="H32" s="379" t="s">
        <v>329</v>
      </c>
      <c r="I32" s="270">
        <v>3000.0</v>
      </c>
      <c r="J32" s="271">
        <v>65000.0</v>
      </c>
      <c r="K32" s="271">
        <v>100000.0</v>
      </c>
      <c r="L32" s="360"/>
      <c r="M32" s="268">
        <v>0.0</v>
      </c>
      <c r="N32" s="268">
        <v>0.0</v>
      </c>
      <c r="O32" s="268">
        <v>0.0</v>
      </c>
      <c r="P32" s="268"/>
      <c r="Q32" s="319" t="s">
        <v>308</v>
      </c>
      <c r="R32" s="321" t="s">
        <v>326</v>
      </c>
      <c r="S32" s="319" t="s">
        <v>310</v>
      </c>
      <c r="T32" s="362"/>
      <c r="U32" s="355" t="s">
        <v>311</v>
      </c>
      <c r="V32" s="355" t="s">
        <v>311</v>
      </c>
      <c r="W32" s="355" t="s">
        <v>311</v>
      </c>
      <c r="X32" s="356"/>
      <c r="Y32" s="355" t="s">
        <v>311</v>
      </c>
      <c r="Z32" s="355" t="s">
        <v>311</v>
      </c>
      <c r="AA32" s="355" t="s">
        <v>311</v>
      </c>
      <c r="AB32" s="356"/>
      <c r="AC32" s="355" t="s">
        <v>311</v>
      </c>
      <c r="AD32" s="355" t="s">
        <v>311</v>
      </c>
      <c r="AE32" s="355" t="s">
        <v>311</v>
      </c>
      <c r="AF32" s="356"/>
      <c r="AG32" s="355" t="s">
        <v>311</v>
      </c>
      <c r="AH32" s="355" t="s">
        <v>311</v>
      </c>
      <c r="AI32" s="357" t="s">
        <v>311</v>
      </c>
      <c r="AJ32" s="263"/>
      <c r="AK32" s="270">
        <v>5000.0</v>
      </c>
      <c r="AL32" s="365">
        <v>175000.0</v>
      </c>
      <c r="AM32" s="272">
        <v>1.0E7</v>
      </c>
      <c r="AN32" s="263"/>
      <c r="AO32" s="355" t="s">
        <v>311</v>
      </c>
      <c r="AP32" s="355" t="s">
        <v>311</v>
      </c>
      <c r="AQ32" s="357" t="s">
        <v>311</v>
      </c>
      <c r="AR32" s="359"/>
    </row>
    <row r="33" ht="15.75" customHeight="1">
      <c r="A33" s="143" t="s">
        <v>208</v>
      </c>
      <c r="B33" s="144" t="s">
        <v>121</v>
      </c>
      <c r="C33" s="144" t="s">
        <v>145</v>
      </c>
      <c r="D33" s="144" t="s">
        <v>138</v>
      </c>
      <c r="E33" s="144" t="s">
        <v>127</v>
      </c>
      <c r="F33" s="144" t="s">
        <v>129</v>
      </c>
      <c r="G33" s="144" t="s">
        <v>209</v>
      </c>
      <c r="H33" s="379" t="s">
        <v>329</v>
      </c>
      <c r="I33" s="270">
        <v>3000.0</v>
      </c>
      <c r="J33" s="271">
        <v>65000.0</v>
      </c>
      <c r="K33" s="271">
        <v>100000.0</v>
      </c>
      <c r="L33" s="360"/>
      <c r="M33" s="268">
        <v>0.0</v>
      </c>
      <c r="N33" s="268">
        <v>0.0</v>
      </c>
      <c r="O33" s="268">
        <v>0.0</v>
      </c>
      <c r="P33" s="268"/>
      <c r="Q33" s="319" t="s">
        <v>308</v>
      </c>
      <c r="R33" s="321" t="s">
        <v>326</v>
      </c>
      <c r="S33" s="319" t="s">
        <v>310</v>
      </c>
      <c r="T33" s="362"/>
      <c r="U33" s="355" t="s">
        <v>311</v>
      </c>
      <c r="V33" s="355" t="s">
        <v>311</v>
      </c>
      <c r="W33" s="355" t="s">
        <v>311</v>
      </c>
      <c r="X33" s="356"/>
      <c r="Y33" s="355" t="s">
        <v>311</v>
      </c>
      <c r="Z33" s="355" t="s">
        <v>311</v>
      </c>
      <c r="AA33" s="355" t="s">
        <v>311</v>
      </c>
      <c r="AB33" s="356"/>
      <c r="AC33" s="355" t="s">
        <v>311</v>
      </c>
      <c r="AD33" s="355" t="s">
        <v>311</v>
      </c>
      <c r="AE33" s="355" t="s">
        <v>311</v>
      </c>
      <c r="AF33" s="356"/>
      <c r="AG33" s="355" t="s">
        <v>311</v>
      </c>
      <c r="AH33" s="355" t="s">
        <v>311</v>
      </c>
      <c r="AI33" s="357" t="s">
        <v>311</v>
      </c>
      <c r="AJ33" s="263"/>
      <c r="AK33" s="270">
        <v>5000.0</v>
      </c>
      <c r="AL33" s="365">
        <v>175000.0</v>
      </c>
      <c r="AM33" s="272">
        <v>1.0E7</v>
      </c>
      <c r="AN33" s="263"/>
      <c r="AO33" s="355" t="s">
        <v>311</v>
      </c>
      <c r="AP33" s="355" t="s">
        <v>311</v>
      </c>
      <c r="AQ33" s="357" t="s">
        <v>311</v>
      </c>
      <c r="AR33" s="359"/>
    </row>
    <row r="34" ht="15.75" customHeight="1">
      <c r="A34" s="143" t="s">
        <v>210</v>
      </c>
      <c r="B34" s="144" t="s">
        <v>121</v>
      </c>
      <c r="C34" s="144" t="s">
        <v>147</v>
      </c>
      <c r="D34" s="144" t="s">
        <v>138</v>
      </c>
      <c r="E34" s="144" t="s">
        <v>127</v>
      </c>
      <c r="F34" s="144" t="s">
        <v>129</v>
      </c>
      <c r="G34" s="144" t="s">
        <v>211</v>
      </c>
      <c r="H34" s="379" t="s">
        <v>328</v>
      </c>
      <c r="I34" s="270">
        <v>3000.0</v>
      </c>
      <c r="J34" s="271">
        <v>65000.0</v>
      </c>
      <c r="K34" s="271">
        <v>100000.0</v>
      </c>
      <c r="L34" s="360"/>
      <c r="M34" s="268">
        <v>0.0</v>
      </c>
      <c r="N34" s="268">
        <v>0.0</v>
      </c>
      <c r="O34" s="268">
        <v>0.0</v>
      </c>
      <c r="P34" s="268"/>
      <c r="Q34" s="319" t="s">
        <v>308</v>
      </c>
      <c r="R34" s="321" t="s">
        <v>326</v>
      </c>
      <c r="S34" s="319" t="s">
        <v>310</v>
      </c>
      <c r="T34" s="362"/>
      <c r="U34" s="355" t="s">
        <v>311</v>
      </c>
      <c r="V34" s="355" t="s">
        <v>311</v>
      </c>
      <c r="W34" s="355" t="s">
        <v>311</v>
      </c>
      <c r="X34" s="356"/>
      <c r="Y34" s="355" t="s">
        <v>311</v>
      </c>
      <c r="Z34" s="355" t="s">
        <v>311</v>
      </c>
      <c r="AA34" s="355" t="s">
        <v>311</v>
      </c>
      <c r="AB34" s="356"/>
      <c r="AC34" s="355" t="s">
        <v>311</v>
      </c>
      <c r="AD34" s="355" t="s">
        <v>311</v>
      </c>
      <c r="AE34" s="355" t="s">
        <v>311</v>
      </c>
      <c r="AF34" s="356"/>
      <c r="AG34" s="355" t="s">
        <v>311</v>
      </c>
      <c r="AH34" s="355" t="s">
        <v>311</v>
      </c>
      <c r="AI34" s="357" t="s">
        <v>311</v>
      </c>
      <c r="AJ34" s="263"/>
      <c r="AK34" s="270">
        <v>5000.0</v>
      </c>
      <c r="AL34" s="365">
        <v>175000.0</v>
      </c>
      <c r="AM34" s="272">
        <v>1.0E7</v>
      </c>
      <c r="AN34" s="263"/>
      <c r="AO34" s="355" t="s">
        <v>311</v>
      </c>
      <c r="AP34" s="355" t="s">
        <v>311</v>
      </c>
      <c r="AQ34" s="357" t="s">
        <v>311</v>
      </c>
      <c r="AR34" s="359"/>
    </row>
    <row r="35" ht="15.75" customHeight="1">
      <c r="A35" s="143" t="s">
        <v>212</v>
      </c>
      <c r="B35" s="144" t="s">
        <v>121</v>
      </c>
      <c r="C35" s="144" t="s">
        <v>149</v>
      </c>
      <c r="D35" s="144" t="s">
        <v>138</v>
      </c>
      <c r="E35" s="144" t="s">
        <v>127</v>
      </c>
      <c r="F35" s="144" t="s">
        <v>129</v>
      </c>
      <c r="G35" s="144" t="s">
        <v>213</v>
      </c>
      <c r="H35" s="379" t="s">
        <v>329</v>
      </c>
      <c r="I35" s="270">
        <v>3000.0</v>
      </c>
      <c r="J35" s="271">
        <v>65000.0</v>
      </c>
      <c r="K35" s="271">
        <v>100000.0</v>
      </c>
      <c r="L35" s="360"/>
      <c r="M35" s="268">
        <v>0.0</v>
      </c>
      <c r="N35" s="268">
        <v>0.0</v>
      </c>
      <c r="O35" s="268">
        <v>0.0</v>
      </c>
      <c r="P35" s="268"/>
      <c r="Q35" s="319" t="s">
        <v>308</v>
      </c>
      <c r="R35" s="321" t="s">
        <v>326</v>
      </c>
      <c r="S35" s="319" t="s">
        <v>310</v>
      </c>
      <c r="T35" s="362"/>
      <c r="U35" s="355" t="s">
        <v>311</v>
      </c>
      <c r="V35" s="355" t="s">
        <v>311</v>
      </c>
      <c r="W35" s="355" t="s">
        <v>311</v>
      </c>
      <c r="X35" s="356"/>
      <c r="Y35" s="355" t="s">
        <v>311</v>
      </c>
      <c r="Z35" s="355" t="s">
        <v>311</v>
      </c>
      <c r="AA35" s="355" t="s">
        <v>311</v>
      </c>
      <c r="AB35" s="356"/>
      <c r="AC35" s="355" t="s">
        <v>311</v>
      </c>
      <c r="AD35" s="355" t="s">
        <v>311</v>
      </c>
      <c r="AE35" s="355" t="s">
        <v>311</v>
      </c>
      <c r="AF35" s="356"/>
      <c r="AG35" s="355" t="s">
        <v>311</v>
      </c>
      <c r="AH35" s="355" t="s">
        <v>311</v>
      </c>
      <c r="AI35" s="357" t="s">
        <v>311</v>
      </c>
      <c r="AJ35" s="263"/>
      <c r="AK35" s="270">
        <v>5000.0</v>
      </c>
      <c r="AL35" s="365">
        <v>175000.0</v>
      </c>
      <c r="AM35" s="272">
        <v>1.0E7</v>
      </c>
      <c r="AN35" s="263"/>
      <c r="AO35" s="355" t="s">
        <v>311</v>
      </c>
      <c r="AP35" s="355" t="s">
        <v>311</v>
      </c>
      <c r="AQ35" s="357" t="s">
        <v>311</v>
      </c>
      <c r="AR35" s="359"/>
    </row>
    <row r="36" ht="15.75" customHeight="1">
      <c r="A36" s="143" t="s">
        <v>214</v>
      </c>
      <c r="B36" s="144" t="s">
        <v>121</v>
      </c>
      <c r="C36" s="144" t="s">
        <v>151</v>
      </c>
      <c r="D36" s="144" t="s">
        <v>138</v>
      </c>
      <c r="E36" s="144" t="s">
        <v>127</v>
      </c>
      <c r="F36" s="144" t="s">
        <v>129</v>
      </c>
      <c r="G36" s="144" t="s">
        <v>215</v>
      </c>
      <c r="H36" s="379" t="s">
        <v>328</v>
      </c>
      <c r="I36" s="270">
        <v>3000.0</v>
      </c>
      <c r="J36" s="271">
        <v>65000.0</v>
      </c>
      <c r="K36" s="271">
        <v>100000.0</v>
      </c>
      <c r="L36" s="360"/>
      <c r="M36" s="268">
        <v>0.0</v>
      </c>
      <c r="N36" s="268">
        <v>0.0</v>
      </c>
      <c r="O36" s="268">
        <v>0.0</v>
      </c>
      <c r="P36" s="268"/>
      <c r="Q36" s="319" t="s">
        <v>308</v>
      </c>
      <c r="R36" s="321" t="s">
        <v>326</v>
      </c>
      <c r="S36" s="319" t="s">
        <v>310</v>
      </c>
      <c r="T36" s="362"/>
      <c r="U36" s="355" t="s">
        <v>311</v>
      </c>
      <c r="V36" s="355" t="s">
        <v>311</v>
      </c>
      <c r="W36" s="355" t="s">
        <v>311</v>
      </c>
      <c r="X36" s="356"/>
      <c r="Y36" s="355" t="s">
        <v>311</v>
      </c>
      <c r="Z36" s="355" t="s">
        <v>311</v>
      </c>
      <c r="AA36" s="355" t="s">
        <v>311</v>
      </c>
      <c r="AB36" s="356"/>
      <c r="AC36" s="355" t="s">
        <v>311</v>
      </c>
      <c r="AD36" s="355" t="s">
        <v>311</v>
      </c>
      <c r="AE36" s="355" t="s">
        <v>311</v>
      </c>
      <c r="AF36" s="356"/>
      <c r="AG36" s="355" t="s">
        <v>311</v>
      </c>
      <c r="AH36" s="355" t="s">
        <v>311</v>
      </c>
      <c r="AI36" s="357" t="s">
        <v>311</v>
      </c>
      <c r="AJ36" s="263"/>
      <c r="AK36" s="270">
        <v>5000.0</v>
      </c>
      <c r="AL36" s="365">
        <v>175000.0</v>
      </c>
      <c r="AM36" s="272">
        <v>1.0E7</v>
      </c>
      <c r="AN36" s="263"/>
      <c r="AO36" s="355" t="s">
        <v>311</v>
      </c>
      <c r="AP36" s="355" t="s">
        <v>311</v>
      </c>
      <c r="AQ36" s="357" t="s">
        <v>311</v>
      </c>
      <c r="AR36" s="359"/>
    </row>
    <row r="37" ht="15.75" customHeight="1">
      <c r="A37" s="143" t="s">
        <v>216</v>
      </c>
      <c r="B37" s="144" t="s">
        <v>121</v>
      </c>
      <c r="C37" s="144" t="s">
        <v>153</v>
      </c>
      <c r="D37" s="144" t="s">
        <v>138</v>
      </c>
      <c r="E37" s="144" t="s">
        <v>127</v>
      </c>
      <c r="F37" s="144" t="s">
        <v>129</v>
      </c>
      <c r="G37" s="144" t="s">
        <v>217</v>
      </c>
      <c r="H37" s="379" t="s">
        <v>328</v>
      </c>
      <c r="I37" s="270">
        <v>3000.0</v>
      </c>
      <c r="J37" s="271">
        <v>65000.0</v>
      </c>
      <c r="K37" s="271">
        <v>100000.0</v>
      </c>
      <c r="L37" s="360"/>
      <c r="M37" s="268">
        <v>0.0</v>
      </c>
      <c r="N37" s="268">
        <v>0.0</v>
      </c>
      <c r="O37" s="268">
        <v>0.0</v>
      </c>
      <c r="P37" s="268"/>
      <c r="Q37" s="319" t="s">
        <v>308</v>
      </c>
      <c r="R37" s="321" t="s">
        <v>326</v>
      </c>
      <c r="S37" s="319" t="s">
        <v>310</v>
      </c>
      <c r="T37" s="362"/>
      <c r="U37" s="355" t="s">
        <v>311</v>
      </c>
      <c r="V37" s="355" t="s">
        <v>311</v>
      </c>
      <c r="W37" s="355" t="s">
        <v>311</v>
      </c>
      <c r="X37" s="356"/>
      <c r="Y37" s="355" t="s">
        <v>311</v>
      </c>
      <c r="Z37" s="355" t="s">
        <v>311</v>
      </c>
      <c r="AA37" s="355" t="s">
        <v>311</v>
      </c>
      <c r="AB37" s="356"/>
      <c r="AC37" s="355" t="s">
        <v>311</v>
      </c>
      <c r="AD37" s="355" t="s">
        <v>311</v>
      </c>
      <c r="AE37" s="355" t="s">
        <v>311</v>
      </c>
      <c r="AF37" s="356"/>
      <c r="AG37" s="355" t="s">
        <v>311</v>
      </c>
      <c r="AH37" s="355" t="s">
        <v>311</v>
      </c>
      <c r="AI37" s="357" t="s">
        <v>311</v>
      </c>
      <c r="AJ37" s="263"/>
      <c r="AK37" s="270">
        <v>5000.0</v>
      </c>
      <c r="AL37" s="365">
        <v>175000.0</v>
      </c>
      <c r="AM37" s="272">
        <v>1.0E7</v>
      </c>
      <c r="AN37" s="263"/>
      <c r="AO37" s="355" t="s">
        <v>311</v>
      </c>
      <c r="AP37" s="355" t="s">
        <v>311</v>
      </c>
      <c r="AQ37" s="357" t="s">
        <v>311</v>
      </c>
      <c r="AR37" s="359"/>
    </row>
    <row r="38" ht="15.75" customHeight="1">
      <c r="A38" s="143" t="s">
        <v>218</v>
      </c>
      <c r="B38" s="144" t="s">
        <v>121</v>
      </c>
      <c r="C38" s="144" t="s">
        <v>123</v>
      </c>
      <c r="D38" s="144" t="s">
        <v>125</v>
      </c>
      <c r="E38" s="144" t="s">
        <v>127</v>
      </c>
      <c r="F38" s="144" t="s">
        <v>135</v>
      </c>
      <c r="G38" s="144" t="s">
        <v>219</v>
      </c>
      <c r="H38" s="379" t="s">
        <v>375</v>
      </c>
      <c r="I38" s="270">
        <v>3000.0</v>
      </c>
      <c r="J38" s="271">
        <v>65000.0</v>
      </c>
      <c r="K38" s="271">
        <v>100000.0</v>
      </c>
      <c r="L38" s="360"/>
      <c r="M38" s="268">
        <v>0.0</v>
      </c>
      <c r="N38" s="268">
        <v>0.0</v>
      </c>
      <c r="O38" s="268">
        <v>0.0</v>
      </c>
      <c r="P38" s="268"/>
      <c r="Q38" s="319" t="s">
        <v>308</v>
      </c>
      <c r="R38" s="321" t="s">
        <v>326</v>
      </c>
      <c r="S38" s="319" t="s">
        <v>310</v>
      </c>
      <c r="T38" s="362"/>
      <c r="U38" s="355" t="s">
        <v>311</v>
      </c>
      <c r="V38" s="355" t="s">
        <v>311</v>
      </c>
      <c r="W38" s="355" t="s">
        <v>311</v>
      </c>
      <c r="X38" s="356"/>
      <c r="Y38" s="355" t="s">
        <v>311</v>
      </c>
      <c r="Z38" s="355" t="s">
        <v>311</v>
      </c>
      <c r="AA38" s="355" t="s">
        <v>311</v>
      </c>
      <c r="AB38" s="356"/>
      <c r="AC38" s="355" t="s">
        <v>311</v>
      </c>
      <c r="AD38" s="355" t="s">
        <v>311</v>
      </c>
      <c r="AE38" s="355" t="s">
        <v>311</v>
      </c>
      <c r="AF38" s="356"/>
      <c r="AG38" s="355" t="s">
        <v>311</v>
      </c>
      <c r="AH38" s="355" t="s">
        <v>311</v>
      </c>
      <c r="AI38" s="357" t="s">
        <v>311</v>
      </c>
      <c r="AJ38" s="263"/>
      <c r="AK38" s="270">
        <v>5000.0</v>
      </c>
      <c r="AL38" s="365">
        <v>175000.0</v>
      </c>
      <c r="AM38" s="272">
        <v>1.0E7</v>
      </c>
      <c r="AN38" s="263"/>
      <c r="AO38" s="355" t="s">
        <v>311</v>
      </c>
      <c r="AP38" s="355" t="s">
        <v>311</v>
      </c>
      <c r="AQ38" s="357" t="s">
        <v>311</v>
      </c>
      <c r="AR38" s="359"/>
    </row>
    <row r="39" ht="15.75" customHeight="1">
      <c r="A39" s="143" t="s">
        <v>220</v>
      </c>
      <c r="B39" s="144" t="s">
        <v>121</v>
      </c>
      <c r="C39" s="144" t="s">
        <v>131</v>
      </c>
      <c r="D39" s="144" t="s">
        <v>125</v>
      </c>
      <c r="E39" s="144" t="s">
        <v>127</v>
      </c>
      <c r="F39" s="144" t="s">
        <v>135</v>
      </c>
      <c r="G39" s="144" t="s">
        <v>221</v>
      </c>
      <c r="H39" s="379" t="s">
        <v>376</v>
      </c>
      <c r="I39" s="270">
        <v>3000.0</v>
      </c>
      <c r="J39" s="271">
        <v>65000.0</v>
      </c>
      <c r="K39" s="271">
        <v>100000.0</v>
      </c>
      <c r="L39" s="360"/>
      <c r="M39" s="268">
        <v>0.0</v>
      </c>
      <c r="N39" s="268">
        <v>0.0</v>
      </c>
      <c r="O39" s="268">
        <v>0.0</v>
      </c>
      <c r="P39" s="268"/>
      <c r="Q39" s="319" t="s">
        <v>308</v>
      </c>
      <c r="R39" s="321" t="s">
        <v>326</v>
      </c>
      <c r="S39" s="319" t="s">
        <v>310</v>
      </c>
      <c r="T39" s="362"/>
      <c r="U39" s="355" t="s">
        <v>311</v>
      </c>
      <c r="V39" s="355" t="s">
        <v>311</v>
      </c>
      <c r="W39" s="355" t="s">
        <v>311</v>
      </c>
      <c r="X39" s="356"/>
      <c r="Y39" s="355" t="s">
        <v>311</v>
      </c>
      <c r="Z39" s="355" t="s">
        <v>311</v>
      </c>
      <c r="AA39" s="355" t="s">
        <v>311</v>
      </c>
      <c r="AB39" s="356"/>
      <c r="AC39" s="355" t="s">
        <v>311</v>
      </c>
      <c r="AD39" s="355" t="s">
        <v>311</v>
      </c>
      <c r="AE39" s="355" t="s">
        <v>311</v>
      </c>
      <c r="AF39" s="356"/>
      <c r="AG39" s="355" t="s">
        <v>311</v>
      </c>
      <c r="AH39" s="355" t="s">
        <v>311</v>
      </c>
      <c r="AI39" s="357" t="s">
        <v>311</v>
      </c>
      <c r="AJ39" s="263"/>
      <c r="AK39" s="270">
        <v>5000.0</v>
      </c>
      <c r="AL39" s="365">
        <v>175000.0</v>
      </c>
      <c r="AM39" s="272">
        <v>1.0E7</v>
      </c>
      <c r="AN39" s="263"/>
      <c r="AO39" s="355" t="s">
        <v>311</v>
      </c>
      <c r="AP39" s="355" t="s">
        <v>311</v>
      </c>
      <c r="AQ39" s="357" t="s">
        <v>311</v>
      </c>
      <c r="AR39" s="359"/>
    </row>
    <row r="40" ht="15.75" customHeight="1">
      <c r="A40" s="143" t="s">
        <v>222</v>
      </c>
      <c r="B40" s="144" t="s">
        <v>121</v>
      </c>
      <c r="C40" s="144" t="s">
        <v>136</v>
      </c>
      <c r="D40" s="144" t="s">
        <v>125</v>
      </c>
      <c r="E40" s="144" t="s">
        <v>127</v>
      </c>
      <c r="F40" s="144" t="s">
        <v>135</v>
      </c>
      <c r="G40" s="144" t="s">
        <v>223</v>
      </c>
      <c r="H40" s="379" t="s">
        <v>376</v>
      </c>
      <c r="I40" s="270">
        <v>3000.0</v>
      </c>
      <c r="J40" s="271">
        <v>65000.0</v>
      </c>
      <c r="K40" s="271">
        <v>100000.0</v>
      </c>
      <c r="L40" s="360"/>
      <c r="M40" s="268">
        <v>0.0</v>
      </c>
      <c r="N40" s="268">
        <v>0.0</v>
      </c>
      <c r="O40" s="268">
        <v>0.0</v>
      </c>
      <c r="P40" s="268"/>
      <c r="Q40" s="319" t="s">
        <v>308</v>
      </c>
      <c r="R40" s="321" t="s">
        <v>326</v>
      </c>
      <c r="S40" s="319" t="s">
        <v>310</v>
      </c>
      <c r="T40" s="362"/>
      <c r="U40" s="355" t="s">
        <v>311</v>
      </c>
      <c r="V40" s="355" t="s">
        <v>311</v>
      </c>
      <c r="W40" s="355" t="s">
        <v>311</v>
      </c>
      <c r="X40" s="356"/>
      <c r="Y40" s="355" t="s">
        <v>311</v>
      </c>
      <c r="Z40" s="355" t="s">
        <v>311</v>
      </c>
      <c r="AA40" s="355" t="s">
        <v>311</v>
      </c>
      <c r="AB40" s="356"/>
      <c r="AC40" s="355" t="s">
        <v>311</v>
      </c>
      <c r="AD40" s="355" t="s">
        <v>311</v>
      </c>
      <c r="AE40" s="355" t="s">
        <v>311</v>
      </c>
      <c r="AF40" s="356"/>
      <c r="AG40" s="355" t="s">
        <v>311</v>
      </c>
      <c r="AH40" s="355" t="s">
        <v>311</v>
      </c>
      <c r="AI40" s="357" t="s">
        <v>311</v>
      </c>
      <c r="AJ40" s="263"/>
      <c r="AK40" s="270">
        <v>5000.0</v>
      </c>
      <c r="AL40" s="365">
        <v>175000.0</v>
      </c>
      <c r="AM40" s="272">
        <v>1.0E7</v>
      </c>
      <c r="AN40" s="263"/>
      <c r="AO40" s="355" t="s">
        <v>311</v>
      </c>
      <c r="AP40" s="355" t="s">
        <v>311</v>
      </c>
      <c r="AQ40" s="357" t="s">
        <v>311</v>
      </c>
      <c r="AR40" s="359"/>
    </row>
    <row r="41" ht="15.75" customHeight="1">
      <c r="A41" s="143" t="s">
        <v>224</v>
      </c>
      <c r="B41" s="144" t="s">
        <v>121</v>
      </c>
      <c r="C41" s="144" t="s">
        <v>140</v>
      </c>
      <c r="D41" s="144" t="s">
        <v>125</v>
      </c>
      <c r="E41" s="144" t="s">
        <v>127</v>
      </c>
      <c r="F41" s="144" t="s">
        <v>135</v>
      </c>
      <c r="G41" s="144" t="s">
        <v>225</v>
      </c>
      <c r="H41" s="379" t="s">
        <v>376</v>
      </c>
      <c r="I41" s="270">
        <v>3000.0</v>
      </c>
      <c r="J41" s="271">
        <v>65000.0</v>
      </c>
      <c r="K41" s="271">
        <v>100000.0</v>
      </c>
      <c r="L41" s="360"/>
      <c r="M41" s="268">
        <v>0.0</v>
      </c>
      <c r="N41" s="268">
        <v>0.0</v>
      </c>
      <c r="O41" s="268">
        <v>0.0</v>
      </c>
      <c r="P41" s="268"/>
      <c r="Q41" s="319" t="s">
        <v>308</v>
      </c>
      <c r="R41" s="321" t="s">
        <v>326</v>
      </c>
      <c r="S41" s="319" t="s">
        <v>310</v>
      </c>
      <c r="T41" s="362"/>
      <c r="U41" s="355" t="s">
        <v>311</v>
      </c>
      <c r="V41" s="355" t="s">
        <v>311</v>
      </c>
      <c r="W41" s="355" t="s">
        <v>311</v>
      </c>
      <c r="X41" s="356"/>
      <c r="Y41" s="355" t="s">
        <v>311</v>
      </c>
      <c r="Z41" s="355" t="s">
        <v>311</v>
      </c>
      <c r="AA41" s="355" t="s">
        <v>311</v>
      </c>
      <c r="AB41" s="356"/>
      <c r="AC41" s="355" t="s">
        <v>311</v>
      </c>
      <c r="AD41" s="355" t="s">
        <v>311</v>
      </c>
      <c r="AE41" s="355" t="s">
        <v>311</v>
      </c>
      <c r="AF41" s="356"/>
      <c r="AG41" s="355" t="s">
        <v>311</v>
      </c>
      <c r="AH41" s="355" t="s">
        <v>311</v>
      </c>
      <c r="AI41" s="357" t="s">
        <v>311</v>
      </c>
      <c r="AJ41" s="263"/>
      <c r="AK41" s="270">
        <v>5000.0</v>
      </c>
      <c r="AL41" s="365">
        <v>175000.0</v>
      </c>
      <c r="AM41" s="272">
        <v>1.0E7</v>
      </c>
      <c r="AN41" s="263"/>
      <c r="AO41" s="355" t="s">
        <v>311</v>
      </c>
      <c r="AP41" s="355" t="s">
        <v>311</v>
      </c>
      <c r="AQ41" s="357" t="s">
        <v>311</v>
      </c>
      <c r="AR41" s="359"/>
    </row>
    <row r="42" ht="15.75" customHeight="1">
      <c r="A42" s="143" t="s">
        <v>226</v>
      </c>
      <c r="B42" s="144" t="s">
        <v>121</v>
      </c>
      <c r="C42" s="144" t="s">
        <v>143</v>
      </c>
      <c r="D42" s="144" t="s">
        <v>125</v>
      </c>
      <c r="E42" s="144" t="s">
        <v>127</v>
      </c>
      <c r="F42" s="144" t="s">
        <v>135</v>
      </c>
      <c r="G42" s="144" t="s">
        <v>227</v>
      </c>
      <c r="H42" s="379" t="s">
        <v>376</v>
      </c>
      <c r="I42" s="270">
        <v>3000.0</v>
      </c>
      <c r="J42" s="271">
        <v>65000.0</v>
      </c>
      <c r="K42" s="271">
        <v>100000.0</v>
      </c>
      <c r="L42" s="360"/>
      <c r="M42" s="268">
        <v>0.0</v>
      </c>
      <c r="N42" s="268">
        <v>0.0</v>
      </c>
      <c r="O42" s="268">
        <v>0.0</v>
      </c>
      <c r="P42" s="268"/>
      <c r="Q42" s="319" t="s">
        <v>308</v>
      </c>
      <c r="R42" s="321" t="s">
        <v>326</v>
      </c>
      <c r="S42" s="319" t="s">
        <v>310</v>
      </c>
      <c r="T42" s="362"/>
      <c r="U42" s="355" t="s">
        <v>311</v>
      </c>
      <c r="V42" s="355" t="s">
        <v>311</v>
      </c>
      <c r="W42" s="355" t="s">
        <v>311</v>
      </c>
      <c r="X42" s="356"/>
      <c r="Y42" s="355" t="s">
        <v>311</v>
      </c>
      <c r="Z42" s="355" t="s">
        <v>311</v>
      </c>
      <c r="AA42" s="355" t="s">
        <v>311</v>
      </c>
      <c r="AB42" s="356"/>
      <c r="AC42" s="355" t="s">
        <v>311</v>
      </c>
      <c r="AD42" s="355" t="s">
        <v>311</v>
      </c>
      <c r="AE42" s="355" t="s">
        <v>311</v>
      </c>
      <c r="AF42" s="356"/>
      <c r="AG42" s="355" t="s">
        <v>311</v>
      </c>
      <c r="AH42" s="355" t="s">
        <v>311</v>
      </c>
      <c r="AI42" s="357" t="s">
        <v>311</v>
      </c>
      <c r="AJ42" s="263"/>
      <c r="AK42" s="270">
        <v>5000.0</v>
      </c>
      <c r="AL42" s="365">
        <v>175000.0</v>
      </c>
      <c r="AM42" s="272">
        <v>1.0E7</v>
      </c>
      <c r="AN42" s="263"/>
      <c r="AO42" s="355" t="s">
        <v>311</v>
      </c>
      <c r="AP42" s="355" t="s">
        <v>311</v>
      </c>
      <c r="AQ42" s="357" t="s">
        <v>311</v>
      </c>
      <c r="AR42" s="359"/>
    </row>
    <row r="43" ht="15.75" customHeight="1">
      <c r="A43" s="143" t="s">
        <v>228</v>
      </c>
      <c r="B43" s="144" t="s">
        <v>121</v>
      </c>
      <c r="C43" s="144" t="s">
        <v>145</v>
      </c>
      <c r="D43" s="144" t="s">
        <v>125</v>
      </c>
      <c r="E43" s="144" t="s">
        <v>127</v>
      </c>
      <c r="F43" s="144" t="s">
        <v>135</v>
      </c>
      <c r="G43" s="144" t="s">
        <v>229</v>
      </c>
      <c r="H43" s="379" t="s">
        <v>376</v>
      </c>
      <c r="I43" s="270">
        <v>3000.0</v>
      </c>
      <c r="J43" s="271">
        <v>65000.0</v>
      </c>
      <c r="K43" s="271">
        <v>100000.0</v>
      </c>
      <c r="L43" s="360"/>
      <c r="M43" s="268">
        <v>0.0</v>
      </c>
      <c r="N43" s="268">
        <v>0.0</v>
      </c>
      <c r="O43" s="268">
        <v>0.0</v>
      </c>
      <c r="P43" s="268"/>
      <c r="Q43" s="319" t="s">
        <v>308</v>
      </c>
      <c r="R43" s="321" t="s">
        <v>326</v>
      </c>
      <c r="S43" s="319" t="s">
        <v>310</v>
      </c>
      <c r="T43" s="362"/>
      <c r="U43" s="355" t="s">
        <v>311</v>
      </c>
      <c r="V43" s="355" t="s">
        <v>311</v>
      </c>
      <c r="W43" s="355" t="s">
        <v>311</v>
      </c>
      <c r="X43" s="356"/>
      <c r="Y43" s="355" t="s">
        <v>311</v>
      </c>
      <c r="Z43" s="355" t="s">
        <v>311</v>
      </c>
      <c r="AA43" s="355" t="s">
        <v>311</v>
      </c>
      <c r="AB43" s="356"/>
      <c r="AC43" s="355" t="s">
        <v>311</v>
      </c>
      <c r="AD43" s="355" t="s">
        <v>311</v>
      </c>
      <c r="AE43" s="355" t="s">
        <v>311</v>
      </c>
      <c r="AF43" s="356"/>
      <c r="AG43" s="355" t="s">
        <v>311</v>
      </c>
      <c r="AH43" s="355" t="s">
        <v>311</v>
      </c>
      <c r="AI43" s="357" t="s">
        <v>311</v>
      </c>
      <c r="AJ43" s="263"/>
      <c r="AK43" s="270">
        <v>5000.0</v>
      </c>
      <c r="AL43" s="365">
        <v>175000.0</v>
      </c>
      <c r="AM43" s="272">
        <v>1.0E7</v>
      </c>
      <c r="AN43" s="263"/>
      <c r="AO43" s="355" t="s">
        <v>311</v>
      </c>
      <c r="AP43" s="355" t="s">
        <v>311</v>
      </c>
      <c r="AQ43" s="357" t="s">
        <v>311</v>
      </c>
      <c r="AR43" s="359"/>
    </row>
    <row r="44" ht="15.75" customHeight="1">
      <c r="A44" s="143" t="s">
        <v>230</v>
      </c>
      <c r="B44" s="144" t="s">
        <v>121</v>
      </c>
      <c r="C44" s="144" t="s">
        <v>147</v>
      </c>
      <c r="D44" s="144" t="s">
        <v>125</v>
      </c>
      <c r="E44" s="144" t="s">
        <v>127</v>
      </c>
      <c r="F44" s="144" t="s">
        <v>135</v>
      </c>
      <c r="G44" s="144" t="s">
        <v>231</v>
      </c>
      <c r="H44" s="379" t="s">
        <v>375</v>
      </c>
      <c r="I44" s="270">
        <v>3000.0</v>
      </c>
      <c r="J44" s="271">
        <v>65000.0</v>
      </c>
      <c r="K44" s="271">
        <v>100000.0</v>
      </c>
      <c r="L44" s="360"/>
      <c r="M44" s="268">
        <v>0.0</v>
      </c>
      <c r="N44" s="268">
        <v>0.0</v>
      </c>
      <c r="O44" s="268">
        <v>0.0</v>
      </c>
      <c r="P44" s="268"/>
      <c r="Q44" s="319" t="s">
        <v>308</v>
      </c>
      <c r="R44" s="321" t="s">
        <v>326</v>
      </c>
      <c r="S44" s="319" t="s">
        <v>310</v>
      </c>
      <c r="T44" s="362"/>
      <c r="U44" s="355" t="s">
        <v>311</v>
      </c>
      <c r="V44" s="355" t="s">
        <v>311</v>
      </c>
      <c r="W44" s="355" t="s">
        <v>311</v>
      </c>
      <c r="X44" s="356"/>
      <c r="Y44" s="355" t="s">
        <v>311</v>
      </c>
      <c r="Z44" s="355" t="s">
        <v>311</v>
      </c>
      <c r="AA44" s="355" t="s">
        <v>311</v>
      </c>
      <c r="AB44" s="356"/>
      <c r="AC44" s="355" t="s">
        <v>311</v>
      </c>
      <c r="AD44" s="355" t="s">
        <v>311</v>
      </c>
      <c r="AE44" s="355" t="s">
        <v>311</v>
      </c>
      <c r="AF44" s="356"/>
      <c r="AG44" s="355" t="s">
        <v>311</v>
      </c>
      <c r="AH44" s="355" t="s">
        <v>311</v>
      </c>
      <c r="AI44" s="357" t="s">
        <v>311</v>
      </c>
      <c r="AJ44" s="263"/>
      <c r="AK44" s="270">
        <v>5000.0</v>
      </c>
      <c r="AL44" s="365">
        <v>175000.0</v>
      </c>
      <c r="AM44" s="272">
        <v>1.0E7</v>
      </c>
      <c r="AN44" s="263"/>
      <c r="AO44" s="355" t="s">
        <v>311</v>
      </c>
      <c r="AP44" s="355" t="s">
        <v>311</v>
      </c>
      <c r="AQ44" s="357" t="s">
        <v>311</v>
      </c>
      <c r="AR44" s="359"/>
    </row>
    <row r="45" ht="15.75" customHeight="1">
      <c r="A45" s="143" t="s">
        <v>232</v>
      </c>
      <c r="B45" s="144" t="s">
        <v>121</v>
      </c>
      <c r="C45" s="144" t="s">
        <v>149</v>
      </c>
      <c r="D45" s="144" t="s">
        <v>125</v>
      </c>
      <c r="E45" s="144" t="s">
        <v>127</v>
      </c>
      <c r="F45" s="144" t="s">
        <v>135</v>
      </c>
      <c r="G45" s="144" t="s">
        <v>233</v>
      </c>
      <c r="H45" s="379" t="s">
        <v>376</v>
      </c>
      <c r="I45" s="270">
        <v>3000.0</v>
      </c>
      <c r="J45" s="271">
        <v>65000.0</v>
      </c>
      <c r="K45" s="271">
        <v>100000.0</v>
      </c>
      <c r="L45" s="360"/>
      <c r="M45" s="268">
        <v>0.0</v>
      </c>
      <c r="N45" s="268">
        <v>0.0</v>
      </c>
      <c r="O45" s="268">
        <v>0.0</v>
      </c>
      <c r="P45" s="268"/>
      <c r="Q45" s="319" t="s">
        <v>308</v>
      </c>
      <c r="R45" s="321" t="s">
        <v>326</v>
      </c>
      <c r="S45" s="319" t="s">
        <v>310</v>
      </c>
      <c r="T45" s="362"/>
      <c r="U45" s="355" t="s">
        <v>311</v>
      </c>
      <c r="V45" s="355" t="s">
        <v>311</v>
      </c>
      <c r="W45" s="355" t="s">
        <v>311</v>
      </c>
      <c r="X45" s="356"/>
      <c r="Y45" s="355" t="s">
        <v>311</v>
      </c>
      <c r="Z45" s="355" t="s">
        <v>311</v>
      </c>
      <c r="AA45" s="355" t="s">
        <v>311</v>
      </c>
      <c r="AB45" s="356"/>
      <c r="AC45" s="355" t="s">
        <v>311</v>
      </c>
      <c r="AD45" s="355" t="s">
        <v>311</v>
      </c>
      <c r="AE45" s="355" t="s">
        <v>311</v>
      </c>
      <c r="AF45" s="356"/>
      <c r="AG45" s="355" t="s">
        <v>311</v>
      </c>
      <c r="AH45" s="355" t="s">
        <v>311</v>
      </c>
      <c r="AI45" s="357" t="s">
        <v>311</v>
      </c>
      <c r="AJ45" s="263"/>
      <c r="AK45" s="270">
        <v>5000.0</v>
      </c>
      <c r="AL45" s="365">
        <v>175000.0</v>
      </c>
      <c r="AM45" s="272">
        <v>1.0E7</v>
      </c>
      <c r="AN45" s="263"/>
      <c r="AO45" s="355" t="s">
        <v>311</v>
      </c>
      <c r="AP45" s="355" t="s">
        <v>311</v>
      </c>
      <c r="AQ45" s="357" t="s">
        <v>311</v>
      </c>
      <c r="AR45" s="359"/>
    </row>
    <row r="46" ht="15.75" customHeight="1">
      <c r="A46" s="143" t="s">
        <v>234</v>
      </c>
      <c r="B46" s="144" t="s">
        <v>121</v>
      </c>
      <c r="C46" s="144" t="s">
        <v>151</v>
      </c>
      <c r="D46" s="144" t="s">
        <v>125</v>
      </c>
      <c r="E46" s="144" t="s">
        <v>127</v>
      </c>
      <c r="F46" s="144" t="s">
        <v>135</v>
      </c>
      <c r="G46" s="144" t="s">
        <v>235</v>
      </c>
      <c r="H46" s="379" t="s">
        <v>375</v>
      </c>
      <c r="I46" s="270">
        <v>3000.0</v>
      </c>
      <c r="J46" s="271">
        <v>65000.0</v>
      </c>
      <c r="K46" s="271">
        <v>100000.0</v>
      </c>
      <c r="L46" s="360"/>
      <c r="M46" s="268">
        <v>0.0</v>
      </c>
      <c r="N46" s="268">
        <v>0.0</v>
      </c>
      <c r="O46" s="268">
        <v>0.0</v>
      </c>
      <c r="P46" s="268"/>
      <c r="Q46" s="319" t="s">
        <v>308</v>
      </c>
      <c r="R46" s="321" t="s">
        <v>326</v>
      </c>
      <c r="S46" s="319" t="s">
        <v>310</v>
      </c>
      <c r="T46" s="362"/>
      <c r="U46" s="355" t="s">
        <v>311</v>
      </c>
      <c r="V46" s="355" t="s">
        <v>311</v>
      </c>
      <c r="W46" s="355" t="s">
        <v>311</v>
      </c>
      <c r="X46" s="356"/>
      <c r="Y46" s="355" t="s">
        <v>311</v>
      </c>
      <c r="Z46" s="355" t="s">
        <v>311</v>
      </c>
      <c r="AA46" s="355" t="s">
        <v>311</v>
      </c>
      <c r="AB46" s="356"/>
      <c r="AC46" s="355" t="s">
        <v>311</v>
      </c>
      <c r="AD46" s="355" t="s">
        <v>311</v>
      </c>
      <c r="AE46" s="355" t="s">
        <v>311</v>
      </c>
      <c r="AF46" s="356"/>
      <c r="AG46" s="355" t="s">
        <v>311</v>
      </c>
      <c r="AH46" s="355" t="s">
        <v>311</v>
      </c>
      <c r="AI46" s="357" t="s">
        <v>311</v>
      </c>
      <c r="AJ46" s="263"/>
      <c r="AK46" s="270">
        <v>5000.0</v>
      </c>
      <c r="AL46" s="365">
        <v>175000.0</v>
      </c>
      <c r="AM46" s="272">
        <v>1.0E7</v>
      </c>
      <c r="AN46" s="263"/>
      <c r="AO46" s="355" t="s">
        <v>311</v>
      </c>
      <c r="AP46" s="355" t="s">
        <v>311</v>
      </c>
      <c r="AQ46" s="357" t="s">
        <v>311</v>
      </c>
      <c r="AR46" s="359"/>
    </row>
    <row r="47" ht="15.75" customHeight="1">
      <c r="A47" s="143" t="s">
        <v>236</v>
      </c>
      <c r="B47" s="144" t="s">
        <v>121</v>
      </c>
      <c r="C47" s="144" t="s">
        <v>153</v>
      </c>
      <c r="D47" s="144" t="s">
        <v>125</v>
      </c>
      <c r="E47" s="144" t="s">
        <v>127</v>
      </c>
      <c r="F47" s="144" t="s">
        <v>135</v>
      </c>
      <c r="G47" s="144" t="s">
        <v>237</v>
      </c>
      <c r="H47" s="379" t="s">
        <v>375</v>
      </c>
      <c r="I47" s="270">
        <v>3000.0</v>
      </c>
      <c r="J47" s="271">
        <v>65000.0</v>
      </c>
      <c r="K47" s="271">
        <v>100000.0</v>
      </c>
      <c r="L47" s="360"/>
      <c r="M47" s="268">
        <v>0.0</v>
      </c>
      <c r="N47" s="268">
        <v>0.0</v>
      </c>
      <c r="O47" s="268">
        <v>0.0</v>
      </c>
      <c r="P47" s="268"/>
      <c r="Q47" s="319" t="s">
        <v>308</v>
      </c>
      <c r="R47" s="321" t="s">
        <v>326</v>
      </c>
      <c r="S47" s="319" t="s">
        <v>310</v>
      </c>
      <c r="T47" s="362"/>
      <c r="U47" s="355" t="s">
        <v>311</v>
      </c>
      <c r="V47" s="355" t="s">
        <v>311</v>
      </c>
      <c r="W47" s="355" t="s">
        <v>311</v>
      </c>
      <c r="X47" s="356"/>
      <c r="Y47" s="355" t="s">
        <v>311</v>
      </c>
      <c r="Z47" s="355" t="s">
        <v>311</v>
      </c>
      <c r="AA47" s="355" t="s">
        <v>311</v>
      </c>
      <c r="AB47" s="356"/>
      <c r="AC47" s="355" t="s">
        <v>311</v>
      </c>
      <c r="AD47" s="355" t="s">
        <v>311</v>
      </c>
      <c r="AE47" s="355" t="s">
        <v>311</v>
      </c>
      <c r="AF47" s="356"/>
      <c r="AG47" s="355" t="s">
        <v>311</v>
      </c>
      <c r="AH47" s="355" t="s">
        <v>311</v>
      </c>
      <c r="AI47" s="357" t="s">
        <v>311</v>
      </c>
      <c r="AJ47" s="263"/>
      <c r="AK47" s="270">
        <v>5000.0</v>
      </c>
      <c r="AL47" s="365">
        <v>175000.0</v>
      </c>
      <c r="AM47" s="272">
        <v>1.0E7</v>
      </c>
      <c r="AN47" s="263"/>
      <c r="AO47" s="355" t="s">
        <v>311</v>
      </c>
      <c r="AP47" s="355" t="s">
        <v>311</v>
      </c>
      <c r="AQ47" s="357" t="s">
        <v>311</v>
      </c>
      <c r="AR47" s="359"/>
    </row>
    <row r="48" ht="15.75" customHeight="1">
      <c r="A48" s="143" t="s">
        <v>238</v>
      </c>
      <c r="B48" s="144" t="s">
        <v>121</v>
      </c>
      <c r="C48" s="144" t="s">
        <v>123</v>
      </c>
      <c r="D48" s="144" t="s">
        <v>133</v>
      </c>
      <c r="E48" s="144" t="s">
        <v>127</v>
      </c>
      <c r="F48" s="144" t="s">
        <v>135</v>
      </c>
      <c r="G48" s="144" t="s">
        <v>239</v>
      </c>
      <c r="H48" s="379" t="s">
        <v>375</v>
      </c>
      <c r="I48" s="270">
        <v>3000.0</v>
      </c>
      <c r="J48" s="271">
        <v>65000.0</v>
      </c>
      <c r="K48" s="271">
        <v>100000.0</v>
      </c>
      <c r="L48" s="360"/>
      <c r="M48" s="268">
        <v>0.0</v>
      </c>
      <c r="N48" s="268">
        <v>0.0</v>
      </c>
      <c r="O48" s="268">
        <v>0.0</v>
      </c>
      <c r="P48" s="268"/>
      <c r="Q48" s="319" t="s">
        <v>308</v>
      </c>
      <c r="R48" s="321" t="s">
        <v>326</v>
      </c>
      <c r="S48" s="319" t="s">
        <v>310</v>
      </c>
      <c r="T48" s="362"/>
      <c r="U48" s="355" t="s">
        <v>311</v>
      </c>
      <c r="V48" s="355" t="s">
        <v>311</v>
      </c>
      <c r="W48" s="355" t="s">
        <v>311</v>
      </c>
      <c r="X48" s="356"/>
      <c r="Y48" s="355" t="s">
        <v>311</v>
      </c>
      <c r="Z48" s="355" t="s">
        <v>311</v>
      </c>
      <c r="AA48" s="355" t="s">
        <v>311</v>
      </c>
      <c r="AB48" s="356"/>
      <c r="AC48" s="355" t="s">
        <v>311</v>
      </c>
      <c r="AD48" s="355" t="s">
        <v>311</v>
      </c>
      <c r="AE48" s="355" t="s">
        <v>311</v>
      </c>
      <c r="AF48" s="356"/>
      <c r="AG48" s="355" t="s">
        <v>311</v>
      </c>
      <c r="AH48" s="355" t="s">
        <v>311</v>
      </c>
      <c r="AI48" s="357" t="s">
        <v>311</v>
      </c>
      <c r="AJ48" s="263"/>
      <c r="AK48" s="270">
        <v>5000.0</v>
      </c>
      <c r="AL48" s="365">
        <v>175000.0</v>
      </c>
      <c r="AM48" s="272">
        <v>1.0E7</v>
      </c>
      <c r="AN48" s="263"/>
      <c r="AO48" s="355" t="s">
        <v>311</v>
      </c>
      <c r="AP48" s="355" t="s">
        <v>311</v>
      </c>
      <c r="AQ48" s="357" t="s">
        <v>311</v>
      </c>
      <c r="AR48" s="359"/>
    </row>
    <row r="49" ht="15.75" customHeight="1">
      <c r="A49" s="143" t="s">
        <v>240</v>
      </c>
      <c r="B49" s="144" t="s">
        <v>121</v>
      </c>
      <c r="C49" s="144" t="s">
        <v>131</v>
      </c>
      <c r="D49" s="144" t="s">
        <v>133</v>
      </c>
      <c r="E49" s="144" t="s">
        <v>127</v>
      </c>
      <c r="F49" s="144" t="s">
        <v>135</v>
      </c>
      <c r="G49" s="144" t="s">
        <v>241</v>
      </c>
      <c r="H49" s="379" t="s">
        <v>376</v>
      </c>
      <c r="I49" s="270">
        <v>3000.0</v>
      </c>
      <c r="J49" s="271">
        <v>65000.0</v>
      </c>
      <c r="K49" s="271">
        <v>100000.0</v>
      </c>
      <c r="L49" s="360"/>
      <c r="M49" s="268">
        <v>0.0</v>
      </c>
      <c r="N49" s="268">
        <v>0.0</v>
      </c>
      <c r="O49" s="268">
        <v>0.0</v>
      </c>
      <c r="P49" s="268"/>
      <c r="Q49" s="319" t="s">
        <v>308</v>
      </c>
      <c r="R49" s="321" t="s">
        <v>326</v>
      </c>
      <c r="S49" s="319" t="s">
        <v>310</v>
      </c>
      <c r="T49" s="362"/>
      <c r="U49" s="355" t="s">
        <v>311</v>
      </c>
      <c r="V49" s="355" t="s">
        <v>311</v>
      </c>
      <c r="W49" s="355" t="s">
        <v>311</v>
      </c>
      <c r="X49" s="356"/>
      <c r="Y49" s="355" t="s">
        <v>311</v>
      </c>
      <c r="Z49" s="355" t="s">
        <v>311</v>
      </c>
      <c r="AA49" s="355" t="s">
        <v>311</v>
      </c>
      <c r="AB49" s="356"/>
      <c r="AC49" s="355" t="s">
        <v>311</v>
      </c>
      <c r="AD49" s="355" t="s">
        <v>311</v>
      </c>
      <c r="AE49" s="355" t="s">
        <v>311</v>
      </c>
      <c r="AF49" s="356"/>
      <c r="AG49" s="355" t="s">
        <v>311</v>
      </c>
      <c r="AH49" s="355" t="s">
        <v>311</v>
      </c>
      <c r="AI49" s="357" t="s">
        <v>311</v>
      </c>
      <c r="AJ49" s="263"/>
      <c r="AK49" s="270">
        <v>5000.0</v>
      </c>
      <c r="AL49" s="365">
        <v>175000.0</v>
      </c>
      <c r="AM49" s="272">
        <v>1.0E7</v>
      </c>
      <c r="AN49" s="263"/>
      <c r="AO49" s="355" t="s">
        <v>311</v>
      </c>
      <c r="AP49" s="355" t="s">
        <v>311</v>
      </c>
      <c r="AQ49" s="357" t="s">
        <v>311</v>
      </c>
      <c r="AR49" s="359"/>
    </row>
    <row r="50" ht="15.75" customHeight="1">
      <c r="A50" s="143" t="s">
        <v>242</v>
      </c>
      <c r="B50" s="144" t="s">
        <v>121</v>
      </c>
      <c r="C50" s="144" t="s">
        <v>136</v>
      </c>
      <c r="D50" s="144" t="s">
        <v>133</v>
      </c>
      <c r="E50" s="144" t="s">
        <v>127</v>
      </c>
      <c r="F50" s="144" t="s">
        <v>135</v>
      </c>
      <c r="G50" s="144" t="s">
        <v>243</v>
      </c>
      <c r="H50" s="379" t="s">
        <v>376</v>
      </c>
      <c r="I50" s="270">
        <v>3000.0</v>
      </c>
      <c r="J50" s="271">
        <v>65000.0</v>
      </c>
      <c r="K50" s="271">
        <v>100000.0</v>
      </c>
      <c r="L50" s="360"/>
      <c r="M50" s="268">
        <v>0.0</v>
      </c>
      <c r="N50" s="268">
        <v>0.0</v>
      </c>
      <c r="O50" s="268">
        <v>0.0</v>
      </c>
      <c r="P50" s="268"/>
      <c r="Q50" s="319" t="s">
        <v>308</v>
      </c>
      <c r="R50" s="321" t="s">
        <v>326</v>
      </c>
      <c r="S50" s="319" t="s">
        <v>310</v>
      </c>
      <c r="T50" s="362"/>
      <c r="U50" s="355" t="s">
        <v>311</v>
      </c>
      <c r="V50" s="355" t="s">
        <v>311</v>
      </c>
      <c r="W50" s="355" t="s">
        <v>311</v>
      </c>
      <c r="X50" s="356"/>
      <c r="Y50" s="355" t="s">
        <v>311</v>
      </c>
      <c r="Z50" s="355" t="s">
        <v>311</v>
      </c>
      <c r="AA50" s="355" t="s">
        <v>311</v>
      </c>
      <c r="AB50" s="356"/>
      <c r="AC50" s="355" t="s">
        <v>311</v>
      </c>
      <c r="AD50" s="355" t="s">
        <v>311</v>
      </c>
      <c r="AE50" s="355" t="s">
        <v>311</v>
      </c>
      <c r="AF50" s="356"/>
      <c r="AG50" s="355" t="s">
        <v>311</v>
      </c>
      <c r="AH50" s="355" t="s">
        <v>311</v>
      </c>
      <c r="AI50" s="357" t="s">
        <v>311</v>
      </c>
      <c r="AJ50" s="263"/>
      <c r="AK50" s="270">
        <v>5000.0</v>
      </c>
      <c r="AL50" s="365">
        <v>175000.0</v>
      </c>
      <c r="AM50" s="272">
        <v>1.0E7</v>
      </c>
      <c r="AN50" s="263"/>
      <c r="AO50" s="355" t="s">
        <v>311</v>
      </c>
      <c r="AP50" s="355" t="s">
        <v>311</v>
      </c>
      <c r="AQ50" s="357" t="s">
        <v>311</v>
      </c>
      <c r="AR50" s="359"/>
    </row>
    <row r="51" ht="15.75" customHeight="1">
      <c r="A51" s="143" t="s">
        <v>244</v>
      </c>
      <c r="B51" s="144" t="s">
        <v>121</v>
      </c>
      <c r="C51" s="144" t="s">
        <v>140</v>
      </c>
      <c r="D51" s="144" t="s">
        <v>133</v>
      </c>
      <c r="E51" s="144" t="s">
        <v>127</v>
      </c>
      <c r="F51" s="144" t="s">
        <v>135</v>
      </c>
      <c r="G51" s="144" t="s">
        <v>245</v>
      </c>
      <c r="H51" s="379" t="s">
        <v>376</v>
      </c>
      <c r="I51" s="270">
        <v>3000.0</v>
      </c>
      <c r="J51" s="271">
        <v>65000.0</v>
      </c>
      <c r="K51" s="271">
        <v>100000.0</v>
      </c>
      <c r="L51" s="360"/>
      <c r="M51" s="268">
        <v>0.0</v>
      </c>
      <c r="N51" s="268">
        <v>0.0</v>
      </c>
      <c r="O51" s="268">
        <v>0.0</v>
      </c>
      <c r="P51" s="268"/>
      <c r="Q51" s="319" t="s">
        <v>308</v>
      </c>
      <c r="R51" s="321" t="s">
        <v>326</v>
      </c>
      <c r="S51" s="319" t="s">
        <v>310</v>
      </c>
      <c r="T51" s="362"/>
      <c r="U51" s="355" t="s">
        <v>311</v>
      </c>
      <c r="V51" s="355" t="s">
        <v>311</v>
      </c>
      <c r="W51" s="355" t="s">
        <v>311</v>
      </c>
      <c r="X51" s="356"/>
      <c r="Y51" s="355" t="s">
        <v>311</v>
      </c>
      <c r="Z51" s="355" t="s">
        <v>311</v>
      </c>
      <c r="AA51" s="355" t="s">
        <v>311</v>
      </c>
      <c r="AB51" s="356"/>
      <c r="AC51" s="355" t="s">
        <v>311</v>
      </c>
      <c r="AD51" s="355" t="s">
        <v>311</v>
      </c>
      <c r="AE51" s="355" t="s">
        <v>311</v>
      </c>
      <c r="AF51" s="356"/>
      <c r="AG51" s="355" t="s">
        <v>311</v>
      </c>
      <c r="AH51" s="355" t="s">
        <v>311</v>
      </c>
      <c r="AI51" s="357" t="s">
        <v>311</v>
      </c>
      <c r="AJ51" s="263"/>
      <c r="AK51" s="270">
        <v>5000.0</v>
      </c>
      <c r="AL51" s="365">
        <v>175000.0</v>
      </c>
      <c r="AM51" s="272">
        <v>1.0E7</v>
      </c>
      <c r="AN51" s="263"/>
      <c r="AO51" s="355" t="s">
        <v>311</v>
      </c>
      <c r="AP51" s="355" t="s">
        <v>311</v>
      </c>
      <c r="AQ51" s="357" t="s">
        <v>311</v>
      </c>
      <c r="AR51" s="359"/>
    </row>
    <row r="52" ht="15.75" customHeight="1">
      <c r="A52" s="143" t="s">
        <v>246</v>
      </c>
      <c r="B52" s="144" t="s">
        <v>121</v>
      </c>
      <c r="C52" s="144" t="s">
        <v>143</v>
      </c>
      <c r="D52" s="144" t="s">
        <v>133</v>
      </c>
      <c r="E52" s="144" t="s">
        <v>127</v>
      </c>
      <c r="F52" s="144" t="s">
        <v>135</v>
      </c>
      <c r="G52" s="144" t="s">
        <v>247</v>
      </c>
      <c r="H52" s="379" t="s">
        <v>376</v>
      </c>
      <c r="I52" s="270">
        <v>3000.0</v>
      </c>
      <c r="J52" s="271">
        <v>65000.0</v>
      </c>
      <c r="K52" s="271">
        <v>100000.0</v>
      </c>
      <c r="L52" s="360"/>
      <c r="M52" s="268">
        <v>0.0</v>
      </c>
      <c r="N52" s="268">
        <v>0.0</v>
      </c>
      <c r="O52" s="268">
        <v>0.0</v>
      </c>
      <c r="P52" s="268"/>
      <c r="Q52" s="319" t="s">
        <v>308</v>
      </c>
      <c r="R52" s="321" t="s">
        <v>326</v>
      </c>
      <c r="S52" s="319" t="s">
        <v>310</v>
      </c>
      <c r="T52" s="362"/>
      <c r="U52" s="355" t="s">
        <v>311</v>
      </c>
      <c r="V52" s="355" t="s">
        <v>311</v>
      </c>
      <c r="W52" s="355" t="s">
        <v>311</v>
      </c>
      <c r="X52" s="356"/>
      <c r="Y52" s="355" t="s">
        <v>311</v>
      </c>
      <c r="Z52" s="355" t="s">
        <v>311</v>
      </c>
      <c r="AA52" s="355" t="s">
        <v>311</v>
      </c>
      <c r="AB52" s="356"/>
      <c r="AC52" s="355" t="s">
        <v>311</v>
      </c>
      <c r="AD52" s="355" t="s">
        <v>311</v>
      </c>
      <c r="AE52" s="355" t="s">
        <v>311</v>
      </c>
      <c r="AF52" s="356"/>
      <c r="AG52" s="355" t="s">
        <v>311</v>
      </c>
      <c r="AH52" s="355" t="s">
        <v>311</v>
      </c>
      <c r="AI52" s="357" t="s">
        <v>311</v>
      </c>
      <c r="AJ52" s="263"/>
      <c r="AK52" s="270">
        <v>5000.0</v>
      </c>
      <c r="AL52" s="365">
        <v>175000.0</v>
      </c>
      <c r="AM52" s="272">
        <v>1.0E7</v>
      </c>
      <c r="AN52" s="263"/>
      <c r="AO52" s="355" t="s">
        <v>311</v>
      </c>
      <c r="AP52" s="355" t="s">
        <v>311</v>
      </c>
      <c r="AQ52" s="357" t="s">
        <v>311</v>
      </c>
      <c r="AR52" s="359"/>
    </row>
    <row r="53" ht="15.75" customHeight="1">
      <c r="A53" s="143" t="s">
        <v>248</v>
      </c>
      <c r="B53" s="144" t="s">
        <v>121</v>
      </c>
      <c r="C53" s="144" t="s">
        <v>145</v>
      </c>
      <c r="D53" s="144" t="s">
        <v>133</v>
      </c>
      <c r="E53" s="144" t="s">
        <v>127</v>
      </c>
      <c r="F53" s="144" t="s">
        <v>135</v>
      </c>
      <c r="G53" s="144" t="s">
        <v>249</v>
      </c>
      <c r="H53" s="379" t="s">
        <v>376</v>
      </c>
      <c r="I53" s="270">
        <v>3000.0</v>
      </c>
      <c r="J53" s="271">
        <v>65000.0</v>
      </c>
      <c r="K53" s="271">
        <v>100000.0</v>
      </c>
      <c r="L53" s="360"/>
      <c r="M53" s="268">
        <v>0.0</v>
      </c>
      <c r="N53" s="268">
        <v>0.0</v>
      </c>
      <c r="O53" s="268">
        <v>0.0</v>
      </c>
      <c r="P53" s="268"/>
      <c r="Q53" s="319" t="s">
        <v>308</v>
      </c>
      <c r="R53" s="321" t="s">
        <v>326</v>
      </c>
      <c r="S53" s="319" t="s">
        <v>310</v>
      </c>
      <c r="T53" s="362"/>
      <c r="U53" s="355" t="s">
        <v>311</v>
      </c>
      <c r="V53" s="355" t="s">
        <v>311</v>
      </c>
      <c r="W53" s="355" t="s">
        <v>311</v>
      </c>
      <c r="X53" s="356"/>
      <c r="Y53" s="355" t="s">
        <v>311</v>
      </c>
      <c r="Z53" s="355" t="s">
        <v>311</v>
      </c>
      <c r="AA53" s="355" t="s">
        <v>311</v>
      </c>
      <c r="AB53" s="356"/>
      <c r="AC53" s="355" t="s">
        <v>311</v>
      </c>
      <c r="AD53" s="355" t="s">
        <v>311</v>
      </c>
      <c r="AE53" s="355" t="s">
        <v>311</v>
      </c>
      <c r="AF53" s="356"/>
      <c r="AG53" s="355" t="s">
        <v>311</v>
      </c>
      <c r="AH53" s="355" t="s">
        <v>311</v>
      </c>
      <c r="AI53" s="357" t="s">
        <v>311</v>
      </c>
      <c r="AJ53" s="263"/>
      <c r="AK53" s="270">
        <v>5000.0</v>
      </c>
      <c r="AL53" s="365">
        <v>175000.0</v>
      </c>
      <c r="AM53" s="272">
        <v>1.0E7</v>
      </c>
      <c r="AN53" s="263"/>
      <c r="AO53" s="355" t="s">
        <v>311</v>
      </c>
      <c r="AP53" s="355" t="s">
        <v>311</v>
      </c>
      <c r="AQ53" s="357" t="s">
        <v>311</v>
      </c>
      <c r="AR53" s="359"/>
    </row>
    <row r="54" ht="15.75" customHeight="1">
      <c r="A54" s="143" t="s">
        <v>250</v>
      </c>
      <c r="B54" s="144" t="s">
        <v>121</v>
      </c>
      <c r="C54" s="144" t="s">
        <v>147</v>
      </c>
      <c r="D54" s="144" t="s">
        <v>133</v>
      </c>
      <c r="E54" s="144" t="s">
        <v>127</v>
      </c>
      <c r="F54" s="144" t="s">
        <v>135</v>
      </c>
      <c r="G54" s="144" t="s">
        <v>251</v>
      </c>
      <c r="H54" s="379" t="s">
        <v>375</v>
      </c>
      <c r="I54" s="270">
        <v>3000.0</v>
      </c>
      <c r="J54" s="271">
        <v>65000.0</v>
      </c>
      <c r="K54" s="271">
        <v>100000.0</v>
      </c>
      <c r="L54" s="360"/>
      <c r="M54" s="268">
        <v>0.0</v>
      </c>
      <c r="N54" s="268">
        <v>0.0</v>
      </c>
      <c r="O54" s="268">
        <v>0.0</v>
      </c>
      <c r="P54" s="268"/>
      <c r="Q54" s="319" t="s">
        <v>308</v>
      </c>
      <c r="R54" s="321" t="s">
        <v>326</v>
      </c>
      <c r="S54" s="319" t="s">
        <v>310</v>
      </c>
      <c r="T54" s="362"/>
      <c r="U54" s="355" t="s">
        <v>311</v>
      </c>
      <c r="V54" s="355" t="s">
        <v>311</v>
      </c>
      <c r="W54" s="355" t="s">
        <v>311</v>
      </c>
      <c r="X54" s="356"/>
      <c r="Y54" s="355" t="s">
        <v>311</v>
      </c>
      <c r="Z54" s="355" t="s">
        <v>311</v>
      </c>
      <c r="AA54" s="355" t="s">
        <v>311</v>
      </c>
      <c r="AB54" s="356"/>
      <c r="AC54" s="355" t="s">
        <v>311</v>
      </c>
      <c r="AD54" s="355" t="s">
        <v>311</v>
      </c>
      <c r="AE54" s="355" t="s">
        <v>311</v>
      </c>
      <c r="AF54" s="356"/>
      <c r="AG54" s="355" t="s">
        <v>311</v>
      </c>
      <c r="AH54" s="355" t="s">
        <v>311</v>
      </c>
      <c r="AI54" s="357" t="s">
        <v>311</v>
      </c>
      <c r="AJ54" s="263"/>
      <c r="AK54" s="270">
        <v>5000.0</v>
      </c>
      <c r="AL54" s="365">
        <v>175000.0</v>
      </c>
      <c r="AM54" s="272">
        <v>1.0E7</v>
      </c>
      <c r="AN54" s="263"/>
      <c r="AO54" s="355" t="s">
        <v>311</v>
      </c>
      <c r="AP54" s="355" t="s">
        <v>311</v>
      </c>
      <c r="AQ54" s="357" t="s">
        <v>311</v>
      </c>
      <c r="AR54" s="359"/>
    </row>
    <row r="55" ht="15.75" customHeight="1">
      <c r="A55" s="143" t="s">
        <v>252</v>
      </c>
      <c r="B55" s="144" t="s">
        <v>121</v>
      </c>
      <c r="C55" s="144" t="s">
        <v>149</v>
      </c>
      <c r="D55" s="144" t="s">
        <v>133</v>
      </c>
      <c r="E55" s="144" t="s">
        <v>127</v>
      </c>
      <c r="F55" s="144" t="s">
        <v>135</v>
      </c>
      <c r="G55" s="144" t="s">
        <v>253</v>
      </c>
      <c r="H55" s="379" t="s">
        <v>376</v>
      </c>
      <c r="I55" s="270">
        <v>3000.0</v>
      </c>
      <c r="J55" s="271">
        <v>65000.0</v>
      </c>
      <c r="K55" s="271">
        <v>100000.0</v>
      </c>
      <c r="L55" s="360"/>
      <c r="M55" s="268">
        <v>0.0</v>
      </c>
      <c r="N55" s="268">
        <v>0.0</v>
      </c>
      <c r="O55" s="268">
        <v>0.0</v>
      </c>
      <c r="P55" s="268"/>
      <c r="Q55" s="319" t="s">
        <v>308</v>
      </c>
      <c r="R55" s="321" t="s">
        <v>326</v>
      </c>
      <c r="S55" s="319" t="s">
        <v>310</v>
      </c>
      <c r="T55" s="362"/>
      <c r="U55" s="355" t="s">
        <v>311</v>
      </c>
      <c r="V55" s="355" t="s">
        <v>311</v>
      </c>
      <c r="W55" s="355" t="s">
        <v>311</v>
      </c>
      <c r="X55" s="356"/>
      <c r="Y55" s="355" t="s">
        <v>311</v>
      </c>
      <c r="Z55" s="355" t="s">
        <v>311</v>
      </c>
      <c r="AA55" s="355" t="s">
        <v>311</v>
      </c>
      <c r="AB55" s="356"/>
      <c r="AC55" s="355" t="s">
        <v>311</v>
      </c>
      <c r="AD55" s="355" t="s">
        <v>311</v>
      </c>
      <c r="AE55" s="355" t="s">
        <v>311</v>
      </c>
      <c r="AF55" s="356"/>
      <c r="AG55" s="355" t="s">
        <v>311</v>
      </c>
      <c r="AH55" s="355" t="s">
        <v>311</v>
      </c>
      <c r="AI55" s="357" t="s">
        <v>311</v>
      </c>
      <c r="AJ55" s="263"/>
      <c r="AK55" s="270">
        <v>5000.0</v>
      </c>
      <c r="AL55" s="365">
        <v>175000.0</v>
      </c>
      <c r="AM55" s="272">
        <v>1.0E7</v>
      </c>
      <c r="AN55" s="263"/>
      <c r="AO55" s="355" t="s">
        <v>311</v>
      </c>
      <c r="AP55" s="355" t="s">
        <v>311</v>
      </c>
      <c r="AQ55" s="357" t="s">
        <v>311</v>
      </c>
      <c r="AR55" s="359"/>
    </row>
    <row r="56" ht="15.75" customHeight="1">
      <c r="A56" s="143" t="s">
        <v>254</v>
      </c>
      <c r="B56" s="144" t="s">
        <v>121</v>
      </c>
      <c r="C56" s="144" t="s">
        <v>151</v>
      </c>
      <c r="D56" s="144" t="s">
        <v>133</v>
      </c>
      <c r="E56" s="144" t="s">
        <v>127</v>
      </c>
      <c r="F56" s="144" t="s">
        <v>135</v>
      </c>
      <c r="G56" s="144" t="s">
        <v>255</v>
      </c>
      <c r="H56" s="379" t="s">
        <v>375</v>
      </c>
      <c r="I56" s="270">
        <v>3000.0</v>
      </c>
      <c r="J56" s="271">
        <v>65000.0</v>
      </c>
      <c r="K56" s="271">
        <v>100000.0</v>
      </c>
      <c r="L56" s="360"/>
      <c r="M56" s="268">
        <v>0.0</v>
      </c>
      <c r="N56" s="268">
        <v>0.0</v>
      </c>
      <c r="O56" s="268">
        <v>0.0</v>
      </c>
      <c r="P56" s="268"/>
      <c r="Q56" s="319" t="s">
        <v>308</v>
      </c>
      <c r="R56" s="321" t="s">
        <v>326</v>
      </c>
      <c r="S56" s="319" t="s">
        <v>310</v>
      </c>
      <c r="T56" s="362"/>
      <c r="U56" s="355" t="s">
        <v>311</v>
      </c>
      <c r="V56" s="355" t="s">
        <v>311</v>
      </c>
      <c r="W56" s="355" t="s">
        <v>311</v>
      </c>
      <c r="X56" s="356"/>
      <c r="Y56" s="355" t="s">
        <v>311</v>
      </c>
      <c r="Z56" s="355" t="s">
        <v>311</v>
      </c>
      <c r="AA56" s="355" t="s">
        <v>311</v>
      </c>
      <c r="AB56" s="356"/>
      <c r="AC56" s="355" t="s">
        <v>311</v>
      </c>
      <c r="AD56" s="355" t="s">
        <v>311</v>
      </c>
      <c r="AE56" s="355" t="s">
        <v>311</v>
      </c>
      <c r="AF56" s="356"/>
      <c r="AG56" s="355" t="s">
        <v>311</v>
      </c>
      <c r="AH56" s="355" t="s">
        <v>311</v>
      </c>
      <c r="AI56" s="357" t="s">
        <v>311</v>
      </c>
      <c r="AJ56" s="263"/>
      <c r="AK56" s="270">
        <v>5000.0</v>
      </c>
      <c r="AL56" s="365">
        <v>175000.0</v>
      </c>
      <c r="AM56" s="272">
        <v>1.0E7</v>
      </c>
      <c r="AN56" s="263"/>
      <c r="AO56" s="355" t="s">
        <v>311</v>
      </c>
      <c r="AP56" s="355" t="s">
        <v>311</v>
      </c>
      <c r="AQ56" s="357" t="s">
        <v>311</v>
      </c>
      <c r="AR56" s="359"/>
    </row>
    <row r="57" ht="15.75" customHeight="1">
      <c r="A57" s="143" t="s">
        <v>256</v>
      </c>
      <c r="B57" s="144" t="s">
        <v>121</v>
      </c>
      <c r="C57" s="144" t="s">
        <v>153</v>
      </c>
      <c r="D57" s="144" t="s">
        <v>133</v>
      </c>
      <c r="E57" s="144" t="s">
        <v>127</v>
      </c>
      <c r="F57" s="144" t="s">
        <v>135</v>
      </c>
      <c r="G57" s="144" t="s">
        <v>257</v>
      </c>
      <c r="H57" s="379" t="s">
        <v>375</v>
      </c>
      <c r="I57" s="270">
        <v>3000.0</v>
      </c>
      <c r="J57" s="271">
        <v>65000.0</v>
      </c>
      <c r="K57" s="271">
        <v>100000.0</v>
      </c>
      <c r="L57" s="360"/>
      <c r="M57" s="268">
        <v>0.0</v>
      </c>
      <c r="N57" s="268">
        <v>0.0</v>
      </c>
      <c r="O57" s="268">
        <v>0.0</v>
      </c>
      <c r="P57" s="268"/>
      <c r="Q57" s="319" t="s">
        <v>308</v>
      </c>
      <c r="R57" s="321" t="s">
        <v>326</v>
      </c>
      <c r="S57" s="319" t="s">
        <v>310</v>
      </c>
      <c r="T57" s="362"/>
      <c r="U57" s="355" t="s">
        <v>311</v>
      </c>
      <c r="V57" s="355" t="s">
        <v>311</v>
      </c>
      <c r="W57" s="355" t="s">
        <v>311</v>
      </c>
      <c r="X57" s="356"/>
      <c r="Y57" s="355" t="s">
        <v>311</v>
      </c>
      <c r="Z57" s="355" t="s">
        <v>311</v>
      </c>
      <c r="AA57" s="355" t="s">
        <v>311</v>
      </c>
      <c r="AB57" s="356"/>
      <c r="AC57" s="355" t="s">
        <v>311</v>
      </c>
      <c r="AD57" s="355" t="s">
        <v>311</v>
      </c>
      <c r="AE57" s="355" t="s">
        <v>311</v>
      </c>
      <c r="AF57" s="356"/>
      <c r="AG57" s="355" t="s">
        <v>311</v>
      </c>
      <c r="AH57" s="355" t="s">
        <v>311</v>
      </c>
      <c r="AI57" s="357" t="s">
        <v>311</v>
      </c>
      <c r="AJ57" s="263"/>
      <c r="AK57" s="270">
        <v>5000.0</v>
      </c>
      <c r="AL57" s="365">
        <v>175000.0</v>
      </c>
      <c r="AM57" s="272">
        <v>1.0E7</v>
      </c>
      <c r="AN57" s="263"/>
      <c r="AO57" s="355" t="s">
        <v>311</v>
      </c>
      <c r="AP57" s="355" t="s">
        <v>311</v>
      </c>
      <c r="AQ57" s="357" t="s">
        <v>311</v>
      </c>
      <c r="AR57" s="359"/>
    </row>
    <row r="58" ht="15.75" customHeight="1">
      <c r="A58" s="143" t="s">
        <v>258</v>
      </c>
      <c r="B58" s="144" t="s">
        <v>121</v>
      </c>
      <c r="C58" s="144" t="s">
        <v>123</v>
      </c>
      <c r="D58" s="144" t="s">
        <v>138</v>
      </c>
      <c r="E58" s="144" t="s">
        <v>127</v>
      </c>
      <c r="F58" s="144" t="s">
        <v>135</v>
      </c>
      <c r="G58" s="144" t="s">
        <v>259</v>
      </c>
      <c r="H58" s="379" t="s">
        <v>375</v>
      </c>
      <c r="I58" s="270">
        <v>3000.0</v>
      </c>
      <c r="J58" s="271">
        <v>65000.0</v>
      </c>
      <c r="K58" s="271">
        <v>100000.0</v>
      </c>
      <c r="L58" s="360"/>
      <c r="M58" s="268">
        <v>0.0</v>
      </c>
      <c r="N58" s="268">
        <v>0.0</v>
      </c>
      <c r="O58" s="268">
        <v>0.0</v>
      </c>
      <c r="P58" s="268"/>
      <c r="Q58" s="319" t="s">
        <v>308</v>
      </c>
      <c r="R58" s="321" t="s">
        <v>326</v>
      </c>
      <c r="S58" s="319" t="s">
        <v>310</v>
      </c>
      <c r="T58" s="362"/>
      <c r="U58" s="355" t="s">
        <v>311</v>
      </c>
      <c r="V58" s="355" t="s">
        <v>311</v>
      </c>
      <c r="W58" s="355" t="s">
        <v>311</v>
      </c>
      <c r="X58" s="356"/>
      <c r="Y58" s="355" t="s">
        <v>311</v>
      </c>
      <c r="Z58" s="355" t="s">
        <v>311</v>
      </c>
      <c r="AA58" s="355" t="s">
        <v>311</v>
      </c>
      <c r="AB58" s="356"/>
      <c r="AC58" s="355" t="s">
        <v>311</v>
      </c>
      <c r="AD58" s="355" t="s">
        <v>311</v>
      </c>
      <c r="AE58" s="355" t="s">
        <v>311</v>
      </c>
      <c r="AF58" s="356"/>
      <c r="AG58" s="355" t="s">
        <v>311</v>
      </c>
      <c r="AH58" s="355" t="s">
        <v>311</v>
      </c>
      <c r="AI58" s="357" t="s">
        <v>311</v>
      </c>
      <c r="AJ58" s="263"/>
      <c r="AK58" s="270">
        <v>5000.0</v>
      </c>
      <c r="AL58" s="365">
        <v>175000.0</v>
      </c>
      <c r="AM58" s="272">
        <v>1.0E7</v>
      </c>
      <c r="AN58" s="263"/>
      <c r="AO58" s="355" t="s">
        <v>311</v>
      </c>
      <c r="AP58" s="355" t="s">
        <v>311</v>
      </c>
      <c r="AQ58" s="357" t="s">
        <v>311</v>
      </c>
      <c r="AR58" s="359"/>
    </row>
    <row r="59" ht="15.75" customHeight="1">
      <c r="A59" s="143" t="s">
        <v>260</v>
      </c>
      <c r="B59" s="144" t="s">
        <v>121</v>
      </c>
      <c r="C59" s="144" t="s">
        <v>131</v>
      </c>
      <c r="D59" s="144" t="s">
        <v>138</v>
      </c>
      <c r="E59" s="144" t="s">
        <v>127</v>
      </c>
      <c r="F59" s="144" t="s">
        <v>135</v>
      </c>
      <c r="G59" s="144" t="s">
        <v>261</v>
      </c>
      <c r="H59" s="379" t="s">
        <v>376</v>
      </c>
      <c r="I59" s="270">
        <v>3000.0</v>
      </c>
      <c r="J59" s="271">
        <v>65000.0</v>
      </c>
      <c r="K59" s="271">
        <v>100000.0</v>
      </c>
      <c r="L59" s="360"/>
      <c r="M59" s="268">
        <v>0.0</v>
      </c>
      <c r="N59" s="268">
        <v>0.0</v>
      </c>
      <c r="O59" s="268">
        <v>0.0</v>
      </c>
      <c r="P59" s="268"/>
      <c r="Q59" s="319" t="s">
        <v>308</v>
      </c>
      <c r="R59" s="321" t="s">
        <v>326</v>
      </c>
      <c r="S59" s="319" t="s">
        <v>310</v>
      </c>
      <c r="T59" s="362"/>
      <c r="U59" s="355" t="s">
        <v>311</v>
      </c>
      <c r="V59" s="355" t="s">
        <v>311</v>
      </c>
      <c r="W59" s="355" t="s">
        <v>311</v>
      </c>
      <c r="X59" s="356"/>
      <c r="Y59" s="355" t="s">
        <v>311</v>
      </c>
      <c r="Z59" s="355" t="s">
        <v>311</v>
      </c>
      <c r="AA59" s="355" t="s">
        <v>311</v>
      </c>
      <c r="AB59" s="356"/>
      <c r="AC59" s="355" t="s">
        <v>311</v>
      </c>
      <c r="AD59" s="355" t="s">
        <v>311</v>
      </c>
      <c r="AE59" s="355" t="s">
        <v>311</v>
      </c>
      <c r="AF59" s="356"/>
      <c r="AG59" s="355" t="s">
        <v>311</v>
      </c>
      <c r="AH59" s="355" t="s">
        <v>311</v>
      </c>
      <c r="AI59" s="357" t="s">
        <v>311</v>
      </c>
      <c r="AJ59" s="263"/>
      <c r="AK59" s="270">
        <v>5000.0</v>
      </c>
      <c r="AL59" s="365">
        <v>175000.0</v>
      </c>
      <c r="AM59" s="272">
        <v>1.0E7</v>
      </c>
      <c r="AN59" s="263"/>
      <c r="AO59" s="355" t="s">
        <v>311</v>
      </c>
      <c r="AP59" s="355" t="s">
        <v>311</v>
      </c>
      <c r="AQ59" s="357" t="s">
        <v>311</v>
      </c>
      <c r="AR59" s="359"/>
    </row>
    <row r="60" ht="15.75" customHeight="1">
      <c r="A60" s="143" t="s">
        <v>262</v>
      </c>
      <c r="B60" s="144" t="s">
        <v>121</v>
      </c>
      <c r="C60" s="144" t="s">
        <v>136</v>
      </c>
      <c r="D60" s="144" t="s">
        <v>138</v>
      </c>
      <c r="E60" s="144" t="s">
        <v>127</v>
      </c>
      <c r="F60" s="144" t="s">
        <v>135</v>
      </c>
      <c r="G60" s="144" t="s">
        <v>263</v>
      </c>
      <c r="H60" s="379" t="s">
        <v>376</v>
      </c>
      <c r="I60" s="270">
        <v>3000.0</v>
      </c>
      <c r="J60" s="271">
        <v>65000.0</v>
      </c>
      <c r="K60" s="271">
        <v>100000.0</v>
      </c>
      <c r="L60" s="360"/>
      <c r="M60" s="268">
        <v>0.0</v>
      </c>
      <c r="N60" s="268">
        <v>0.0</v>
      </c>
      <c r="O60" s="268">
        <v>0.0</v>
      </c>
      <c r="P60" s="268"/>
      <c r="Q60" s="319" t="s">
        <v>308</v>
      </c>
      <c r="R60" s="321" t="s">
        <v>326</v>
      </c>
      <c r="S60" s="319" t="s">
        <v>310</v>
      </c>
      <c r="T60" s="362"/>
      <c r="U60" s="355" t="s">
        <v>311</v>
      </c>
      <c r="V60" s="355" t="s">
        <v>311</v>
      </c>
      <c r="W60" s="355" t="s">
        <v>311</v>
      </c>
      <c r="X60" s="356"/>
      <c r="Y60" s="355" t="s">
        <v>311</v>
      </c>
      <c r="Z60" s="355" t="s">
        <v>311</v>
      </c>
      <c r="AA60" s="355" t="s">
        <v>311</v>
      </c>
      <c r="AB60" s="356"/>
      <c r="AC60" s="355" t="s">
        <v>311</v>
      </c>
      <c r="AD60" s="355" t="s">
        <v>311</v>
      </c>
      <c r="AE60" s="355" t="s">
        <v>311</v>
      </c>
      <c r="AF60" s="356"/>
      <c r="AG60" s="355" t="s">
        <v>311</v>
      </c>
      <c r="AH60" s="355" t="s">
        <v>311</v>
      </c>
      <c r="AI60" s="357" t="s">
        <v>311</v>
      </c>
      <c r="AJ60" s="263"/>
      <c r="AK60" s="270">
        <v>5000.0</v>
      </c>
      <c r="AL60" s="365">
        <v>175000.0</v>
      </c>
      <c r="AM60" s="272">
        <v>1.0E7</v>
      </c>
      <c r="AN60" s="263"/>
      <c r="AO60" s="355" t="s">
        <v>311</v>
      </c>
      <c r="AP60" s="355" t="s">
        <v>311</v>
      </c>
      <c r="AQ60" s="357" t="s">
        <v>311</v>
      </c>
      <c r="AR60" s="359"/>
    </row>
    <row r="61" ht="15.75" customHeight="1">
      <c r="A61" s="143" t="s">
        <v>264</v>
      </c>
      <c r="B61" s="144" t="s">
        <v>121</v>
      </c>
      <c r="C61" s="144" t="s">
        <v>140</v>
      </c>
      <c r="D61" s="144" t="s">
        <v>138</v>
      </c>
      <c r="E61" s="144" t="s">
        <v>127</v>
      </c>
      <c r="F61" s="144" t="s">
        <v>135</v>
      </c>
      <c r="G61" s="144" t="s">
        <v>265</v>
      </c>
      <c r="H61" s="379" t="s">
        <v>376</v>
      </c>
      <c r="I61" s="270">
        <v>3000.0</v>
      </c>
      <c r="J61" s="271">
        <v>65000.0</v>
      </c>
      <c r="K61" s="271">
        <v>100000.0</v>
      </c>
      <c r="L61" s="360"/>
      <c r="M61" s="268">
        <v>0.0</v>
      </c>
      <c r="N61" s="268">
        <v>0.0</v>
      </c>
      <c r="O61" s="268">
        <v>0.0</v>
      </c>
      <c r="P61" s="268"/>
      <c r="Q61" s="319" t="s">
        <v>308</v>
      </c>
      <c r="R61" s="321" t="s">
        <v>326</v>
      </c>
      <c r="S61" s="319" t="s">
        <v>310</v>
      </c>
      <c r="T61" s="362"/>
      <c r="U61" s="355" t="s">
        <v>311</v>
      </c>
      <c r="V61" s="355" t="s">
        <v>311</v>
      </c>
      <c r="W61" s="355" t="s">
        <v>311</v>
      </c>
      <c r="X61" s="356"/>
      <c r="Y61" s="355" t="s">
        <v>311</v>
      </c>
      <c r="Z61" s="355" t="s">
        <v>311</v>
      </c>
      <c r="AA61" s="355" t="s">
        <v>311</v>
      </c>
      <c r="AB61" s="356"/>
      <c r="AC61" s="355" t="s">
        <v>311</v>
      </c>
      <c r="AD61" s="355" t="s">
        <v>311</v>
      </c>
      <c r="AE61" s="355" t="s">
        <v>311</v>
      </c>
      <c r="AF61" s="356"/>
      <c r="AG61" s="355" t="s">
        <v>311</v>
      </c>
      <c r="AH61" s="355" t="s">
        <v>311</v>
      </c>
      <c r="AI61" s="357" t="s">
        <v>311</v>
      </c>
      <c r="AJ61" s="263"/>
      <c r="AK61" s="270">
        <v>5000.0</v>
      </c>
      <c r="AL61" s="365">
        <v>175000.0</v>
      </c>
      <c r="AM61" s="272">
        <v>1.0E7</v>
      </c>
      <c r="AN61" s="263"/>
      <c r="AO61" s="355" t="s">
        <v>311</v>
      </c>
      <c r="AP61" s="355" t="s">
        <v>311</v>
      </c>
      <c r="AQ61" s="357" t="s">
        <v>311</v>
      </c>
      <c r="AR61" s="359"/>
    </row>
    <row r="62" ht="15.75" customHeight="1">
      <c r="A62" s="143" t="s">
        <v>266</v>
      </c>
      <c r="B62" s="144" t="s">
        <v>121</v>
      </c>
      <c r="C62" s="144" t="s">
        <v>143</v>
      </c>
      <c r="D62" s="144" t="s">
        <v>138</v>
      </c>
      <c r="E62" s="144" t="s">
        <v>127</v>
      </c>
      <c r="F62" s="144" t="s">
        <v>135</v>
      </c>
      <c r="G62" s="144" t="s">
        <v>267</v>
      </c>
      <c r="H62" s="379" t="s">
        <v>376</v>
      </c>
      <c r="I62" s="270">
        <v>3000.0</v>
      </c>
      <c r="J62" s="271">
        <v>65000.0</v>
      </c>
      <c r="K62" s="271">
        <v>100000.0</v>
      </c>
      <c r="L62" s="360"/>
      <c r="M62" s="268">
        <v>0.0</v>
      </c>
      <c r="N62" s="268">
        <v>0.0</v>
      </c>
      <c r="O62" s="268">
        <v>0.0</v>
      </c>
      <c r="P62" s="268"/>
      <c r="Q62" s="319" t="s">
        <v>308</v>
      </c>
      <c r="R62" s="321" t="s">
        <v>326</v>
      </c>
      <c r="S62" s="319" t="s">
        <v>310</v>
      </c>
      <c r="T62" s="362"/>
      <c r="U62" s="355" t="s">
        <v>311</v>
      </c>
      <c r="V62" s="355" t="s">
        <v>311</v>
      </c>
      <c r="W62" s="355" t="s">
        <v>311</v>
      </c>
      <c r="X62" s="356"/>
      <c r="Y62" s="355" t="s">
        <v>311</v>
      </c>
      <c r="Z62" s="355" t="s">
        <v>311</v>
      </c>
      <c r="AA62" s="355" t="s">
        <v>311</v>
      </c>
      <c r="AB62" s="356"/>
      <c r="AC62" s="355" t="s">
        <v>311</v>
      </c>
      <c r="AD62" s="355" t="s">
        <v>311</v>
      </c>
      <c r="AE62" s="355" t="s">
        <v>311</v>
      </c>
      <c r="AF62" s="356"/>
      <c r="AG62" s="355" t="s">
        <v>311</v>
      </c>
      <c r="AH62" s="355" t="s">
        <v>311</v>
      </c>
      <c r="AI62" s="357" t="s">
        <v>311</v>
      </c>
      <c r="AJ62" s="263"/>
      <c r="AK62" s="270">
        <v>5000.0</v>
      </c>
      <c r="AL62" s="365">
        <v>175000.0</v>
      </c>
      <c r="AM62" s="272">
        <v>1.0E7</v>
      </c>
      <c r="AN62" s="263"/>
      <c r="AO62" s="355" t="s">
        <v>311</v>
      </c>
      <c r="AP62" s="355" t="s">
        <v>311</v>
      </c>
      <c r="AQ62" s="357" t="s">
        <v>311</v>
      </c>
      <c r="AR62" s="359"/>
    </row>
    <row r="63" ht="15.75" customHeight="1">
      <c r="A63" s="143" t="s">
        <v>268</v>
      </c>
      <c r="B63" s="144" t="s">
        <v>121</v>
      </c>
      <c r="C63" s="144" t="s">
        <v>145</v>
      </c>
      <c r="D63" s="144" t="s">
        <v>138</v>
      </c>
      <c r="E63" s="144" t="s">
        <v>127</v>
      </c>
      <c r="F63" s="144" t="s">
        <v>135</v>
      </c>
      <c r="G63" s="144" t="s">
        <v>269</v>
      </c>
      <c r="H63" s="379" t="s">
        <v>376</v>
      </c>
      <c r="I63" s="270">
        <v>3000.0</v>
      </c>
      <c r="J63" s="271">
        <v>65000.0</v>
      </c>
      <c r="K63" s="271">
        <v>100000.0</v>
      </c>
      <c r="L63" s="360"/>
      <c r="M63" s="268">
        <v>0.0</v>
      </c>
      <c r="N63" s="268">
        <v>0.0</v>
      </c>
      <c r="O63" s="268">
        <v>0.0</v>
      </c>
      <c r="P63" s="268"/>
      <c r="Q63" s="319" t="s">
        <v>308</v>
      </c>
      <c r="R63" s="321" t="s">
        <v>326</v>
      </c>
      <c r="S63" s="319" t="s">
        <v>310</v>
      </c>
      <c r="T63" s="362"/>
      <c r="U63" s="355" t="s">
        <v>311</v>
      </c>
      <c r="V63" s="355" t="s">
        <v>311</v>
      </c>
      <c r="W63" s="355" t="s">
        <v>311</v>
      </c>
      <c r="X63" s="356"/>
      <c r="Y63" s="355" t="s">
        <v>311</v>
      </c>
      <c r="Z63" s="355" t="s">
        <v>311</v>
      </c>
      <c r="AA63" s="355" t="s">
        <v>311</v>
      </c>
      <c r="AB63" s="356"/>
      <c r="AC63" s="355" t="s">
        <v>311</v>
      </c>
      <c r="AD63" s="355" t="s">
        <v>311</v>
      </c>
      <c r="AE63" s="355" t="s">
        <v>311</v>
      </c>
      <c r="AF63" s="356"/>
      <c r="AG63" s="355" t="s">
        <v>311</v>
      </c>
      <c r="AH63" s="355" t="s">
        <v>311</v>
      </c>
      <c r="AI63" s="357" t="s">
        <v>311</v>
      </c>
      <c r="AJ63" s="263"/>
      <c r="AK63" s="270">
        <v>5000.0</v>
      </c>
      <c r="AL63" s="365">
        <v>175000.0</v>
      </c>
      <c r="AM63" s="272">
        <v>1.0E7</v>
      </c>
      <c r="AN63" s="263"/>
      <c r="AO63" s="355" t="s">
        <v>311</v>
      </c>
      <c r="AP63" s="355" t="s">
        <v>311</v>
      </c>
      <c r="AQ63" s="357" t="s">
        <v>311</v>
      </c>
      <c r="AR63" s="359"/>
    </row>
    <row r="64" ht="15.75" customHeight="1">
      <c r="A64" s="143" t="s">
        <v>270</v>
      </c>
      <c r="B64" s="144" t="s">
        <v>121</v>
      </c>
      <c r="C64" s="144" t="s">
        <v>147</v>
      </c>
      <c r="D64" s="144" t="s">
        <v>138</v>
      </c>
      <c r="E64" s="144" t="s">
        <v>127</v>
      </c>
      <c r="F64" s="144" t="s">
        <v>135</v>
      </c>
      <c r="G64" s="144" t="s">
        <v>271</v>
      </c>
      <c r="H64" s="379" t="s">
        <v>375</v>
      </c>
      <c r="I64" s="270">
        <v>3000.0</v>
      </c>
      <c r="J64" s="271">
        <v>65000.0</v>
      </c>
      <c r="K64" s="271">
        <v>100000.0</v>
      </c>
      <c r="L64" s="360"/>
      <c r="M64" s="268">
        <v>0.0</v>
      </c>
      <c r="N64" s="268">
        <v>0.0</v>
      </c>
      <c r="O64" s="268">
        <v>0.0</v>
      </c>
      <c r="P64" s="268"/>
      <c r="Q64" s="319" t="s">
        <v>308</v>
      </c>
      <c r="R64" s="321" t="s">
        <v>326</v>
      </c>
      <c r="S64" s="319" t="s">
        <v>310</v>
      </c>
      <c r="T64" s="362"/>
      <c r="U64" s="355" t="s">
        <v>311</v>
      </c>
      <c r="V64" s="355" t="s">
        <v>311</v>
      </c>
      <c r="W64" s="355" t="s">
        <v>311</v>
      </c>
      <c r="X64" s="356"/>
      <c r="Y64" s="355" t="s">
        <v>311</v>
      </c>
      <c r="Z64" s="355" t="s">
        <v>311</v>
      </c>
      <c r="AA64" s="355" t="s">
        <v>311</v>
      </c>
      <c r="AB64" s="356"/>
      <c r="AC64" s="355" t="s">
        <v>311</v>
      </c>
      <c r="AD64" s="355" t="s">
        <v>311</v>
      </c>
      <c r="AE64" s="355" t="s">
        <v>311</v>
      </c>
      <c r="AF64" s="356"/>
      <c r="AG64" s="355" t="s">
        <v>311</v>
      </c>
      <c r="AH64" s="355" t="s">
        <v>311</v>
      </c>
      <c r="AI64" s="357" t="s">
        <v>311</v>
      </c>
      <c r="AJ64" s="263"/>
      <c r="AK64" s="270">
        <v>5000.0</v>
      </c>
      <c r="AL64" s="365">
        <v>175000.0</v>
      </c>
      <c r="AM64" s="272">
        <v>1.0E7</v>
      </c>
      <c r="AN64" s="263"/>
      <c r="AO64" s="355" t="s">
        <v>311</v>
      </c>
      <c r="AP64" s="355" t="s">
        <v>311</v>
      </c>
      <c r="AQ64" s="357" t="s">
        <v>311</v>
      </c>
      <c r="AR64" s="359"/>
    </row>
    <row r="65" ht="15.75" customHeight="1">
      <c r="A65" s="143" t="s">
        <v>272</v>
      </c>
      <c r="B65" s="144" t="s">
        <v>121</v>
      </c>
      <c r="C65" s="144" t="s">
        <v>149</v>
      </c>
      <c r="D65" s="144" t="s">
        <v>138</v>
      </c>
      <c r="E65" s="144" t="s">
        <v>127</v>
      </c>
      <c r="F65" s="144" t="s">
        <v>135</v>
      </c>
      <c r="G65" s="144" t="s">
        <v>273</v>
      </c>
      <c r="H65" s="379" t="s">
        <v>376</v>
      </c>
      <c r="I65" s="270">
        <v>3000.0</v>
      </c>
      <c r="J65" s="271">
        <v>65000.0</v>
      </c>
      <c r="K65" s="271">
        <v>100000.0</v>
      </c>
      <c r="L65" s="360"/>
      <c r="M65" s="268">
        <v>0.0</v>
      </c>
      <c r="N65" s="268">
        <v>0.0</v>
      </c>
      <c r="O65" s="268">
        <v>0.0</v>
      </c>
      <c r="P65" s="268"/>
      <c r="Q65" s="319" t="s">
        <v>308</v>
      </c>
      <c r="R65" s="321" t="s">
        <v>326</v>
      </c>
      <c r="S65" s="319" t="s">
        <v>310</v>
      </c>
      <c r="T65" s="362"/>
      <c r="U65" s="355" t="s">
        <v>311</v>
      </c>
      <c r="V65" s="355" t="s">
        <v>311</v>
      </c>
      <c r="W65" s="355" t="s">
        <v>311</v>
      </c>
      <c r="X65" s="356"/>
      <c r="Y65" s="355" t="s">
        <v>311</v>
      </c>
      <c r="Z65" s="355" t="s">
        <v>311</v>
      </c>
      <c r="AA65" s="355" t="s">
        <v>311</v>
      </c>
      <c r="AB65" s="356"/>
      <c r="AC65" s="355" t="s">
        <v>311</v>
      </c>
      <c r="AD65" s="355" t="s">
        <v>311</v>
      </c>
      <c r="AE65" s="355" t="s">
        <v>311</v>
      </c>
      <c r="AF65" s="356"/>
      <c r="AG65" s="355" t="s">
        <v>311</v>
      </c>
      <c r="AH65" s="355" t="s">
        <v>311</v>
      </c>
      <c r="AI65" s="357" t="s">
        <v>311</v>
      </c>
      <c r="AJ65" s="263"/>
      <c r="AK65" s="270">
        <v>5000.0</v>
      </c>
      <c r="AL65" s="365">
        <v>175000.0</v>
      </c>
      <c r="AM65" s="272">
        <v>1.0E7</v>
      </c>
      <c r="AN65" s="263"/>
      <c r="AO65" s="355" t="s">
        <v>311</v>
      </c>
      <c r="AP65" s="355" t="s">
        <v>311</v>
      </c>
      <c r="AQ65" s="357" t="s">
        <v>311</v>
      </c>
      <c r="AR65" s="359"/>
    </row>
    <row r="66" ht="15.75" customHeight="1">
      <c r="A66" s="143" t="s">
        <v>274</v>
      </c>
      <c r="B66" s="144" t="s">
        <v>121</v>
      </c>
      <c r="C66" s="144" t="s">
        <v>151</v>
      </c>
      <c r="D66" s="144" t="s">
        <v>138</v>
      </c>
      <c r="E66" s="144" t="s">
        <v>127</v>
      </c>
      <c r="F66" s="144" t="s">
        <v>135</v>
      </c>
      <c r="G66" s="144" t="s">
        <v>275</v>
      </c>
      <c r="H66" s="379" t="s">
        <v>375</v>
      </c>
      <c r="I66" s="270">
        <v>3000.0</v>
      </c>
      <c r="J66" s="271">
        <v>65000.0</v>
      </c>
      <c r="K66" s="271">
        <v>100000.0</v>
      </c>
      <c r="L66" s="360"/>
      <c r="M66" s="268">
        <v>0.0</v>
      </c>
      <c r="N66" s="268">
        <v>0.0</v>
      </c>
      <c r="O66" s="268">
        <v>0.0</v>
      </c>
      <c r="P66" s="268"/>
      <c r="Q66" s="319" t="s">
        <v>308</v>
      </c>
      <c r="R66" s="321" t="s">
        <v>326</v>
      </c>
      <c r="S66" s="319" t="s">
        <v>310</v>
      </c>
      <c r="T66" s="362"/>
      <c r="U66" s="355" t="s">
        <v>311</v>
      </c>
      <c r="V66" s="355" t="s">
        <v>311</v>
      </c>
      <c r="W66" s="355" t="s">
        <v>311</v>
      </c>
      <c r="X66" s="356"/>
      <c r="Y66" s="355" t="s">
        <v>311</v>
      </c>
      <c r="Z66" s="355" t="s">
        <v>311</v>
      </c>
      <c r="AA66" s="355" t="s">
        <v>311</v>
      </c>
      <c r="AB66" s="356"/>
      <c r="AC66" s="355" t="s">
        <v>311</v>
      </c>
      <c r="AD66" s="355" t="s">
        <v>311</v>
      </c>
      <c r="AE66" s="355" t="s">
        <v>311</v>
      </c>
      <c r="AF66" s="356"/>
      <c r="AG66" s="355" t="s">
        <v>311</v>
      </c>
      <c r="AH66" s="355" t="s">
        <v>311</v>
      </c>
      <c r="AI66" s="357" t="s">
        <v>311</v>
      </c>
      <c r="AJ66" s="263"/>
      <c r="AK66" s="270">
        <v>5000.0</v>
      </c>
      <c r="AL66" s="365">
        <v>175000.0</v>
      </c>
      <c r="AM66" s="272">
        <v>1.0E7</v>
      </c>
      <c r="AN66" s="263"/>
      <c r="AO66" s="355" t="s">
        <v>311</v>
      </c>
      <c r="AP66" s="355" t="s">
        <v>311</v>
      </c>
      <c r="AQ66" s="357" t="s">
        <v>311</v>
      </c>
      <c r="AR66" s="359"/>
    </row>
    <row r="67" ht="15.75" customHeight="1">
      <c r="A67" s="143" t="s">
        <v>276</v>
      </c>
      <c r="B67" s="144" t="s">
        <v>121</v>
      </c>
      <c r="C67" s="144" t="s">
        <v>153</v>
      </c>
      <c r="D67" s="144" t="s">
        <v>138</v>
      </c>
      <c r="E67" s="144" t="s">
        <v>127</v>
      </c>
      <c r="F67" s="144" t="s">
        <v>135</v>
      </c>
      <c r="G67" s="144" t="s">
        <v>277</v>
      </c>
      <c r="H67" s="379" t="s">
        <v>375</v>
      </c>
      <c r="I67" s="270">
        <v>3000.0</v>
      </c>
      <c r="J67" s="271">
        <v>65000.0</v>
      </c>
      <c r="K67" s="271">
        <v>100000.0</v>
      </c>
      <c r="L67" s="360"/>
      <c r="M67" s="268">
        <v>0.0</v>
      </c>
      <c r="N67" s="268">
        <v>0.0</v>
      </c>
      <c r="O67" s="268">
        <v>0.0</v>
      </c>
      <c r="P67" s="268"/>
      <c r="Q67" s="319" t="s">
        <v>308</v>
      </c>
      <c r="R67" s="321" t="s">
        <v>326</v>
      </c>
      <c r="S67" s="319" t="s">
        <v>310</v>
      </c>
      <c r="T67" s="362"/>
      <c r="U67" s="355" t="s">
        <v>311</v>
      </c>
      <c r="V67" s="355" t="s">
        <v>311</v>
      </c>
      <c r="W67" s="355" t="s">
        <v>311</v>
      </c>
      <c r="X67" s="356"/>
      <c r="Y67" s="355" t="s">
        <v>311</v>
      </c>
      <c r="Z67" s="355" t="s">
        <v>311</v>
      </c>
      <c r="AA67" s="355" t="s">
        <v>311</v>
      </c>
      <c r="AB67" s="356"/>
      <c r="AC67" s="355" t="s">
        <v>311</v>
      </c>
      <c r="AD67" s="355" t="s">
        <v>311</v>
      </c>
      <c r="AE67" s="355" t="s">
        <v>311</v>
      </c>
      <c r="AF67" s="356"/>
      <c r="AG67" s="355" t="s">
        <v>311</v>
      </c>
      <c r="AH67" s="355" t="s">
        <v>311</v>
      </c>
      <c r="AI67" s="357" t="s">
        <v>311</v>
      </c>
      <c r="AJ67" s="263"/>
      <c r="AK67" s="270">
        <v>5000.0</v>
      </c>
      <c r="AL67" s="365">
        <v>175000.0</v>
      </c>
      <c r="AM67" s="272">
        <v>1.0E7</v>
      </c>
      <c r="AN67" s="263"/>
      <c r="AO67" s="355" t="s">
        <v>311</v>
      </c>
      <c r="AP67" s="355" t="s">
        <v>311</v>
      </c>
      <c r="AQ67" s="357" t="s">
        <v>311</v>
      </c>
      <c r="AR67" s="359"/>
    </row>
  </sheetData>
  <customSheetViews>
    <customSheetView guid="{C77CCAA9-63C6-4D11-AF89-1B05EBDEEE1A}" filter="1" showAutoFilter="1">
      <autoFilter ref="$A$7:$T$67">
        <filterColumn colId="1">
          <filters>
            <filter val="Non Public Information (NPI)"/>
          </filters>
        </filterColumn>
      </autoFilter>
    </customSheetView>
    <customSheetView guid="{841F4794-075D-46AF-B09B-526789DCE919}" filter="1" showAutoFilter="1">
      <autoFilter ref="$A$7:$T$67"/>
    </customSheetView>
    <customSheetView guid="{86EE19AD-ED6E-4B7D-A279-DC70DC0F6B56}" filter="1" showAutoFilter="1">
      <autoFilter ref="$A$7:$T$67">
        <sortState ref="A7:T67">
          <sortCondition descending="1" ref="D7:D67"/>
          <sortCondition ref="C7:C67"/>
          <sortCondition ref="G7:G67"/>
          <sortCondition ref="F7:F67"/>
        </sortState>
      </autoFilter>
    </customSheetView>
    <customSheetView guid="{CB3152D3-727F-407A-A280-80A8B15CB631}" filter="1" showAutoFilter="1">
      <autoFilter ref="$A$7:$T$6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CB1154F6-0799-4B03-887B-074F4F4F8D94}" filter="1" showAutoFilter="1">
      <autoFilter ref="$A$7:$T$67">
        <filterColumn colId="6">
          <customFilters>
            <customFilter val="privileged*"/>
          </customFilters>
        </filterColumn>
      </autoFilter>
    </customSheetView>
    <customSheetView guid="{E7D4EE90-A927-4F44-8A5B-C3D3B772CED1}" filter="1" showAutoFilter="1">
      <autoFilter ref="$A$7:$AR$6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30" t="s">
        <v>18</v>
      </c>
      <c r="B1" s="331"/>
      <c r="C1" s="331"/>
      <c r="D1" s="331"/>
      <c r="E1" s="331"/>
      <c r="F1" s="331"/>
      <c r="G1" s="331"/>
      <c r="H1" s="332"/>
      <c r="I1" s="331" t="s">
        <v>317</v>
      </c>
      <c r="J1" s="333"/>
      <c r="K1" s="333"/>
      <c r="L1" s="333"/>
      <c r="M1" s="333"/>
      <c r="N1" s="333"/>
      <c r="O1" s="333"/>
      <c r="P1" s="334"/>
      <c r="Q1" s="334"/>
      <c r="R1" s="334"/>
      <c r="S1" s="333"/>
      <c r="T1" s="333"/>
      <c r="U1" s="333"/>
      <c r="V1" s="331"/>
      <c r="W1" s="333"/>
      <c r="X1" s="333"/>
      <c r="Y1" s="333"/>
      <c r="Z1" s="333"/>
      <c r="AA1" s="333"/>
      <c r="AB1" s="333"/>
      <c r="AC1" s="334"/>
      <c r="AD1" s="334"/>
      <c r="AE1" s="334"/>
      <c r="AF1" s="333"/>
      <c r="AG1" s="333"/>
      <c r="AH1" s="333"/>
      <c r="AI1" s="331"/>
      <c r="AJ1" s="333"/>
      <c r="AK1" s="333"/>
      <c r="AL1" s="333"/>
      <c r="AM1" s="333"/>
      <c r="AN1" s="333"/>
      <c r="AO1" s="333"/>
      <c r="AP1" s="334"/>
      <c r="AQ1" s="334"/>
      <c r="AR1" s="334"/>
      <c r="AS1" s="333"/>
      <c r="AT1" s="333"/>
      <c r="AU1" s="333"/>
    </row>
    <row r="2" ht="15.75" customHeight="1">
      <c r="A2" s="335" t="s">
        <v>319</v>
      </c>
      <c r="B2" s="336"/>
      <c r="C2" s="336"/>
      <c r="D2" s="336"/>
      <c r="E2" s="336"/>
      <c r="F2" s="336"/>
      <c r="G2" s="336"/>
      <c r="H2" s="337"/>
      <c r="I2" s="338"/>
      <c r="J2" s="339">
        <f t="shared" ref="J2:O2" si="1">MIN(J12:J21)</f>
        <v>0</v>
      </c>
      <c r="K2" s="339">
        <f t="shared" si="1"/>
        <v>0</v>
      </c>
      <c r="L2" s="339">
        <f t="shared" si="1"/>
        <v>0</v>
      </c>
      <c r="M2" s="339">
        <f t="shared" si="1"/>
        <v>0</v>
      </c>
      <c r="N2" s="339">
        <f t="shared" si="1"/>
        <v>0</v>
      </c>
      <c r="O2" s="340">
        <f t="shared" si="1"/>
        <v>0</v>
      </c>
      <c r="P2" s="334"/>
      <c r="Q2" s="334"/>
      <c r="R2" s="341"/>
      <c r="S2" s="339">
        <f t="shared" ref="S2:U2" si="2">MIN(S12:S21)</f>
        <v>750000</v>
      </c>
      <c r="T2" s="339">
        <f t="shared" si="2"/>
        <v>3000000</v>
      </c>
      <c r="U2" s="340">
        <f t="shared" si="2"/>
        <v>10000000</v>
      </c>
      <c r="V2" s="338"/>
      <c r="W2" s="339">
        <f t="shared" ref="W2:AB2" si="3">MIN(W12:W21)</f>
        <v>1500</v>
      </c>
      <c r="X2" s="339">
        <f t="shared" si="3"/>
        <v>3000</v>
      </c>
      <c r="Y2" s="339">
        <f t="shared" si="3"/>
        <v>24000</v>
      </c>
      <c r="Z2" s="339">
        <f t="shared" si="3"/>
        <v>0</v>
      </c>
      <c r="AA2" s="339">
        <f t="shared" si="3"/>
        <v>0</v>
      </c>
      <c r="AB2" s="340">
        <f t="shared" si="3"/>
        <v>0</v>
      </c>
      <c r="AC2" s="334"/>
      <c r="AD2" s="334"/>
      <c r="AE2" s="341"/>
      <c r="AF2" s="339">
        <f t="shared" ref="AF2:AH2" si="4">MIN(AF12:AF21)</f>
        <v>750000</v>
      </c>
      <c r="AG2" s="339">
        <f t="shared" si="4"/>
        <v>3000000</v>
      </c>
      <c r="AH2" s="340">
        <f t="shared" si="4"/>
        <v>10000000</v>
      </c>
      <c r="AI2" s="338"/>
      <c r="AJ2" s="339">
        <f t="shared" ref="AJ2:AO2" si="5">MIN(AJ12:AJ21)</f>
        <v>3000</v>
      </c>
      <c r="AK2" s="339">
        <f t="shared" si="5"/>
        <v>65000</v>
      </c>
      <c r="AL2" s="339">
        <f t="shared" si="5"/>
        <v>100000</v>
      </c>
      <c r="AM2" s="339">
        <f t="shared" si="5"/>
        <v>0</v>
      </c>
      <c r="AN2" s="339">
        <f t="shared" si="5"/>
        <v>0</v>
      </c>
      <c r="AO2" s="340">
        <f t="shared" si="5"/>
        <v>0</v>
      </c>
      <c r="AP2" s="334"/>
      <c r="AQ2" s="334"/>
      <c r="AR2" s="341"/>
      <c r="AS2" s="339">
        <f t="shared" ref="AS2:AU2" si="6">MIN(AS12:AS21)</f>
        <v>50000</v>
      </c>
      <c r="AT2" s="339">
        <f t="shared" si="6"/>
        <v>175000</v>
      </c>
      <c r="AU2" s="339">
        <f t="shared" si="6"/>
        <v>10000000</v>
      </c>
    </row>
    <row r="3" ht="15.75" customHeight="1">
      <c r="A3" s="342" t="s">
        <v>320</v>
      </c>
      <c r="B3" s="336"/>
      <c r="C3" s="336"/>
      <c r="D3" s="336"/>
      <c r="E3" s="336"/>
      <c r="F3" s="336"/>
      <c r="G3" s="336"/>
      <c r="H3" s="337"/>
      <c r="I3" s="338"/>
      <c r="J3" s="343">
        <f t="shared" ref="J3:O3" si="7">AVERAGE(J12:J21)</f>
        <v>0</v>
      </c>
      <c r="K3" s="343">
        <f t="shared" si="7"/>
        <v>0</v>
      </c>
      <c r="L3" s="343">
        <f t="shared" si="7"/>
        <v>0</v>
      </c>
      <c r="M3" s="343">
        <f t="shared" si="7"/>
        <v>0</v>
      </c>
      <c r="N3" s="343">
        <f t="shared" si="7"/>
        <v>0</v>
      </c>
      <c r="O3" s="344">
        <f t="shared" si="7"/>
        <v>0</v>
      </c>
      <c r="P3" s="334"/>
      <c r="Q3" s="334"/>
      <c r="R3" s="341"/>
      <c r="S3" s="343">
        <f t="shared" ref="S3:U3" si="8">AVERAGE(S12:S21)</f>
        <v>750000</v>
      </c>
      <c r="T3" s="343">
        <f t="shared" si="8"/>
        <v>3000000</v>
      </c>
      <c r="U3" s="344">
        <f t="shared" si="8"/>
        <v>10000000</v>
      </c>
      <c r="V3" s="338"/>
      <c r="W3" s="343">
        <f t="shared" ref="W3:AB3" si="9">AVERAGE(W12:W21)</f>
        <v>1500</v>
      </c>
      <c r="X3" s="343">
        <f t="shared" si="9"/>
        <v>3000</v>
      </c>
      <c r="Y3" s="343">
        <f t="shared" si="9"/>
        <v>24000</v>
      </c>
      <c r="Z3" s="343">
        <f t="shared" si="9"/>
        <v>0</v>
      </c>
      <c r="AA3" s="343">
        <f t="shared" si="9"/>
        <v>0</v>
      </c>
      <c r="AB3" s="344">
        <f t="shared" si="9"/>
        <v>0</v>
      </c>
      <c r="AC3" s="334"/>
      <c r="AD3" s="334"/>
      <c r="AE3" s="341"/>
      <c r="AF3" s="343">
        <f t="shared" ref="AF3:AH3" si="10">AVERAGE(AF12:AF21)</f>
        <v>750000</v>
      </c>
      <c r="AG3" s="343">
        <f t="shared" si="10"/>
        <v>3000000</v>
      </c>
      <c r="AH3" s="344">
        <f t="shared" si="10"/>
        <v>10000000</v>
      </c>
      <c r="AI3" s="338"/>
      <c r="AJ3" s="343">
        <f t="shared" ref="AJ3:AO3" si="11">AVERAGE(AJ12:AJ21)</f>
        <v>3000</v>
      </c>
      <c r="AK3" s="343">
        <f t="shared" si="11"/>
        <v>65000</v>
      </c>
      <c r="AL3" s="343">
        <f t="shared" si="11"/>
        <v>100000</v>
      </c>
      <c r="AM3" s="343">
        <f t="shared" si="11"/>
        <v>0</v>
      </c>
      <c r="AN3" s="343">
        <f t="shared" si="11"/>
        <v>0</v>
      </c>
      <c r="AO3" s="344">
        <f t="shared" si="11"/>
        <v>0</v>
      </c>
      <c r="AP3" s="334"/>
      <c r="AQ3" s="334"/>
      <c r="AR3" s="341"/>
      <c r="AS3" s="343">
        <f t="shared" ref="AS3:AU3" si="12">AVERAGE(AS12:AS21)</f>
        <v>50000</v>
      </c>
      <c r="AT3" s="343">
        <f t="shared" si="12"/>
        <v>175000</v>
      </c>
      <c r="AU3" s="343">
        <f t="shared" si="12"/>
        <v>10000000</v>
      </c>
    </row>
    <row r="4" ht="15.75" customHeight="1">
      <c r="A4" s="346" t="s">
        <v>321</v>
      </c>
      <c r="B4" s="336"/>
      <c r="C4" s="336"/>
      <c r="D4" s="336"/>
      <c r="E4" s="336"/>
      <c r="F4" s="336"/>
      <c r="G4" s="336"/>
      <c r="H4" s="337"/>
      <c r="I4" s="348"/>
      <c r="J4" s="351">
        <f t="shared" ref="J4:O4" si="13">QUARTILE(J12:J21,3)</f>
        <v>0</v>
      </c>
      <c r="K4" s="351">
        <f t="shared" si="13"/>
        <v>0</v>
      </c>
      <c r="L4" s="351">
        <f t="shared" si="13"/>
        <v>0</v>
      </c>
      <c r="M4" s="351">
        <f t="shared" si="13"/>
        <v>0</v>
      </c>
      <c r="N4" s="351">
        <f t="shared" si="13"/>
        <v>0</v>
      </c>
      <c r="O4" s="353">
        <f t="shared" si="13"/>
        <v>0</v>
      </c>
      <c r="P4" s="334"/>
      <c r="Q4" s="334"/>
      <c r="R4" s="341"/>
      <c r="S4" s="351">
        <f t="shared" ref="S4:U4" si="14">QUARTILE(S12:S21,3)</f>
        <v>750000</v>
      </c>
      <c r="T4" s="351">
        <f t="shared" si="14"/>
        <v>3000000</v>
      </c>
      <c r="U4" s="353">
        <f t="shared" si="14"/>
        <v>10000000</v>
      </c>
      <c r="V4" s="338"/>
      <c r="W4" s="351">
        <f t="shared" ref="W4:AB4" si="15">QUARTILE(W12:W21,3)</f>
        <v>1500</v>
      </c>
      <c r="X4" s="351">
        <f t="shared" si="15"/>
        <v>3000</v>
      </c>
      <c r="Y4" s="351">
        <f t="shared" si="15"/>
        <v>24000</v>
      </c>
      <c r="Z4" s="351">
        <f t="shared" si="15"/>
        <v>0</v>
      </c>
      <c r="AA4" s="351">
        <f t="shared" si="15"/>
        <v>0</v>
      </c>
      <c r="AB4" s="353">
        <f t="shared" si="15"/>
        <v>0</v>
      </c>
      <c r="AC4" s="334"/>
      <c r="AD4" s="334"/>
      <c r="AE4" s="341"/>
      <c r="AF4" s="351">
        <f t="shared" ref="AF4:AH4" si="16">QUARTILE(AF12:AF21,3)</f>
        <v>750000</v>
      </c>
      <c r="AG4" s="351">
        <f t="shared" si="16"/>
        <v>3000000</v>
      </c>
      <c r="AH4" s="353">
        <f t="shared" si="16"/>
        <v>10000000</v>
      </c>
      <c r="AI4" s="338"/>
      <c r="AJ4" s="351">
        <f t="shared" ref="AJ4:AO4" si="17">QUARTILE(AJ12:AJ21,3)</f>
        <v>3000</v>
      </c>
      <c r="AK4" s="351">
        <f t="shared" si="17"/>
        <v>65000</v>
      </c>
      <c r="AL4" s="351">
        <f t="shared" si="17"/>
        <v>100000</v>
      </c>
      <c r="AM4" s="351">
        <f t="shared" si="17"/>
        <v>0</v>
      </c>
      <c r="AN4" s="351">
        <f t="shared" si="17"/>
        <v>0</v>
      </c>
      <c r="AO4" s="353">
        <f t="shared" si="17"/>
        <v>0</v>
      </c>
      <c r="AP4" s="334"/>
      <c r="AQ4" s="334"/>
      <c r="AR4" s="341"/>
      <c r="AS4" s="351">
        <f t="shared" ref="AS4:AU4" si="18">QUARTILE(AS12:AS21,3)</f>
        <v>50000</v>
      </c>
      <c r="AT4" s="351">
        <f t="shared" si="18"/>
        <v>175000</v>
      </c>
      <c r="AU4" s="351">
        <f t="shared" si="18"/>
        <v>10000000</v>
      </c>
    </row>
    <row r="5" ht="15.75" customHeight="1">
      <c r="A5" s="361" t="s">
        <v>324</v>
      </c>
      <c r="B5" s="336"/>
      <c r="C5" s="336"/>
      <c r="D5" s="336"/>
      <c r="E5" s="336"/>
      <c r="F5" s="336"/>
      <c r="G5" s="336"/>
      <c r="H5" s="337"/>
      <c r="I5" s="338"/>
      <c r="J5" s="363">
        <f t="shared" ref="J5:O5" si="19">MAX(J12:J21)</f>
        <v>0</v>
      </c>
      <c r="K5" s="363">
        <f t="shared" si="19"/>
        <v>0</v>
      </c>
      <c r="L5" s="363">
        <f t="shared" si="19"/>
        <v>0</v>
      </c>
      <c r="M5" s="363">
        <f t="shared" si="19"/>
        <v>0</v>
      </c>
      <c r="N5" s="363">
        <f t="shared" si="19"/>
        <v>0</v>
      </c>
      <c r="O5" s="364">
        <f t="shared" si="19"/>
        <v>0</v>
      </c>
      <c r="P5" s="334"/>
      <c r="Q5" s="334"/>
      <c r="R5" s="341"/>
      <c r="S5" s="363">
        <f t="shared" ref="S5:U5" si="20">MAX(S12:S21)</f>
        <v>750000</v>
      </c>
      <c r="T5" s="363">
        <f t="shared" si="20"/>
        <v>3000000</v>
      </c>
      <c r="U5" s="364">
        <f t="shared" si="20"/>
        <v>10000000</v>
      </c>
      <c r="V5" s="338"/>
      <c r="W5" s="363">
        <f t="shared" ref="W5:AB5" si="21">MAX(W12:W21)</f>
        <v>1500</v>
      </c>
      <c r="X5" s="363">
        <f t="shared" si="21"/>
        <v>3000</v>
      </c>
      <c r="Y5" s="363">
        <f t="shared" si="21"/>
        <v>24000</v>
      </c>
      <c r="Z5" s="363">
        <f t="shared" si="21"/>
        <v>0</v>
      </c>
      <c r="AA5" s="363">
        <f t="shared" si="21"/>
        <v>0</v>
      </c>
      <c r="AB5" s="364">
        <f t="shared" si="21"/>
        <v>0</v>
      </c>
      <c r="AC5" s="334"/>
      <c r="AD5" s="334"/>
      <c r="AE5" s="341"/>
      <c r="AF5" s="363">
        <f t="shared" ref="AF5:AH5" si="22">MAX(AF12:AF21)</f>
        <v>750000</v>
      </c>
      <c r="AG5" s="363">
        <f t="shared" si="22"/>
        <v>3000000</v>
      </c>
      <c r="AH5" s="364">
        <f t="shared" si="22"/>
        <v>10000000</v>
      </c>
      <c r="AI5" s="338"/>
      <c r="AJ5" s="363">
        <f t="shared" ref="AJ5:AO5" si="23">MAX(AJ12:AJ21)</f>
        <v>3000</v>
      </c>
      <c r="AK5" s="363">
        <f t="shared" si="23"/>
        <v>65000</v>
      </c>
      <c r="AL5" s="363">
        <f t="shared" si="23"/>
        <v>100000</v>
      </c>
      <c r="AM5" s="363">
        <f t="shared" si="23"/>
        <v>0</v>
      </c>
      <c r="AN5" s="363">
        <f t="shared" si="23"/>
        <v>0</v>
      </c>
      <c r="AO5" s="364">
        <f t="shared" si="23"/>
        <v>0</v>
      </c>
      <c r="AP5" s="334"/>
      <c r="AQ5" s="334"/>
      <c r="AR5" s="341"/>
      <c r="AS5" s="363">
        <f t="shared" ref="AS5:AU5" si="24">MAX(AS12:AS21)</f>
        <v>50000</v>
      </c>
      <c r="AT5" s="363">
        <f t="shared" si="24"/>
        <v>175000</v>
      </c>
      <c r="AU5" s="363">
        <f t="shared" si="24"/>
        <v>10000000</v>
      </c>
    </row>
    <row r="6" ht="15.75" customHeight="1">
      <c r="A6" s="366" t="s">
        <v>325</v>
      </c>
      <c r="B6" s="331"/>
      <c r="C6" s="331"/>
      <c r="D6" s="331"/>
      <c r="E6" s="331"/>
      <c r="F6" s="331"/>
      <c r="G6" s="331"/>
      <c r="H6" s="332"/>
      <c r="I6" s="338"/>
      <c r="J6" s="367">
        <f t="shared" ref="J6:O6" si="25">J5-J2</f>
        <v>0</v>
      </c>
      <c r="K6" s="367">
        <f t="shared" si="25"/>
        <v>0</v>
      </c>
      <c r="L6" s="367">
        <f t="shared" si="25"/>
        <v>0</v>
      </c>
      <c r="M6" s="367">
        <f t="shared" si="25"/>
        <v>0</v>
      </c>
      <c r="N6" s="367">
        <f t="shared" si="25"/>
        <v>0</v>
      </c>
      <c r="O6" s="368">
        <f t="shared" si="25"/>
        <v>0</v>
      </c>
      <c r="P6" s="334"/>
      <c r="Q6" s="334"/>
      <c r="R6" s="341"/>
      <c r="S6" s="367">
        <f t="shared" ref="S6:U6" si="26">S5-S2</f>
        <v>0</v>
      </c>
      <c r="T6" s="367">
        <f t="shared" si="26"/>
        <v>0</v>
      </c>
      <c r="U6" s="368">
        <f t="shared" si="26"/>
        <v>0</v>
      </c>
      <c r="V6" s="338"/>
      <c r="W6" s="367">
        <f t="shared" ref="W6:AB6" si="27">W5-W2</f>
        <v>0</v>
      </c>
      <c r="X6" s="367">
        <f t="shared" si="27"/>
        <v>0</v>
      </c>
      <c r="Y6" s="367">
        <f t="shared" si="27"/>
        <v>0</v>
      </c>
      <c r="Z6" s="367">
        <f t="shared" si="27"/>
        <v>0</v>
      </c>
      <c r="AA6" s="367">
        <f t="shared" si="27"/>
        <v>0</v>
      </c>
      <c r="AB6" s="368">
        <f t="shared" si="27"/>
        <v>0</v>
      </c>
      <c r="AC6" s="334"/>
      <c r="AD6" s="334"/>
      <c r="AE6" s="341"/>
      <c r="AF6" s="367">
        <f t="shared" ref="AF6:AH6" si="28">AF5-AF2</f>
        <v>0</v>
      </c>
      <c r="AG6" s="367">
        <f t="shared" si="28"/>
        <v>0</v>
      </c>
      <c r="AH6" s="369">
        <f t="shared" si="28"/>
        <v>0</v>
      </c>
      <c r="AI6" s="338"/>
      <c r="AJ6" s="367">
        <f t="shared" ref="AJ6:AO6" si="29">AJ5-AJ2</f>
        <v>0</v>
      </c>
      <c r="AK6" s="370">
        <f t="shared" si="29"/>
        <v>0</v>
      </c>
      <c r="AL6" s="370">
        <f t="shared" si="29"/>
        <v>0</v>
      </c>
      <c r="AM6" s="367">
        <f t="shared" si="29"/>
        <v>0</v>
      </c>
      <c r="AN6" s="370">
        <f t="shared" si="29"/>
        <v>0</v>
      </c>
      <c r="AO6" s="371">
        <f t="shared" si="29"/>
        <v>0</v>
      </c>
      <c r="AP6" s="334"/>
      <c r="AQ6" s="334"/>
      <c r="AR6" s="341"/>
      <c r="AS6" s="367">
        <f t="shared" ref="AS6:AU6" si="30">AS5-AS2</f>
        <v>0</v>
      </c>
      <c r="AT6" s="367">
        <f t="shared" si="30"/>
        <v>0</v>
      </c>
      <c r="AU6" s="372">
        <f t="shared" si="30"/>
        <v>0</v>
      </c>
    </row>
    <row r="7" ht="21.0" customHeight="1">
      <c r="A7" s="331" t="str">
        <f>A9</f>
        <v>Loss Events</v>
      </c>
      <c r="B7" s="331"/>
      <c r="C7" s="331"/>
      <c r="D7" s="331"/>
      <c r="E7" s="331"/>
      <c r="F7" s="331"/>
      <c r="G7" s="331"/>
      <c r="H7" s="332"/>
      <c r="I7" s="373" t="s">
        <v>327</v>
      </c>
      <c r="J7" s="374"/>
      <c r="K7" s="374"/>
      <c r="L7" s="374"/>
      <c r="M7" s="374"/>
      <c r="N7" s="374"/>
      <c r="O7" s="334"/>
      <c r="P7" s="334"/>
      <c r="Q7" s="334"/>
      <c r="R7" s="334"/>
      <c r="S7" s="334"/>
      <c r="T7" s="334"/>
      <c r="U7" s="375"/>
      <c r="V7" s="376"/>
      <c r="W7" s="334"/>
      <c r="X7" s="334"/>
      <c r="Y7" s="334"/>
      <c r="Z7" s="334"/>
      <c r="AA7" s="334"/>
      <c r="AB7" s="334"/>
      <c r="AC7" s="334"/>
      <c r="AD7" s="334"/>
      <c r="AE7" s="334"/>
      <c r="AF7" s="334"/>
      <c r="AG7" s="334"/>
      <c r="AH7" s="375"/>
      <c r="AI7" s="376"/>
      <c r="AJ7" s="334"/>
      <c r="AK7" s="334"/>
      <c r="AL7" s="334"/>
      <c r="AM7" s="334"/>
      <c r="AN7" s="334"/>
      <c r="AO7" s="334"/>
      <c r="AP7" s="334"/>
      <c r="AQ7" s="334"/>
      <c r="AR7" s="334"/>
      <c r="AS7" s="334"/>
      <c r="AT7" s="334"/>
      <c r="AU7" s="334"/>
    </row>
    <row r="8" ht="15.75" customHeight="1">
      <c r="A8" s="331"/>
      <c r="B8" s="331"/>
      <c r="C8" s="331"/>
      <c r="D8" s="331"/>
      <c r="E8" s="331"/>
      <c r="F8" s="331"/>
      <c r="G8" s="331"/>
      <c r="H8" s="332"/>
      <c r="I8" s="331" t="s">
        <v>278</v>
      </c>
      <c r="J8" s="334"/>
      <c r="K8" s="334"/>
      <c r="L8" s="334"/>
      <c r="M8" s="334"/>
      <c r="N8" s="334"/>
      <c r="O8" s="334"/>
      <c r="P8" s="334"/>
      <c r="Q8" s="334"/>
      <c r="R8" s="334"/>
      <c r="S8" s="334"/>
      <c r="T8" s="334"/>
      <c r="U8" s="377"/>
      <c r="V8" s="378" t="s">
        <v>281</v>
      </c>
      <c r="W8" s="334"/>
      <c r="X8" s="334"/>
      <c r="Y8" s="334"/>
      <c r="Z8" s="334"/>
      <c r="AA8" s="334"/>
      <c r="AB8" s="334"/>
      <c r="AC8" s="334"/>
      <c r="AD8" s="334"/>
      <c r="AE8" s="334"/>
      <c r="AF8" s="334"/>
      <c r="AG8" s="334"/>
      <c r="AH8" s="377"/>
      <c r="AI8" s="378" t="s">
        <v>287</v>
      </c>
      <c r="AJ8" s="334"/>
      <c r="AK8" s="334"/>
      <c r="AL8" s="334"/>
      <c r="AM8" s="334"/>
      <c r="AN8" s="334"/>
      <c r="AO8" s="334"/>
      <c r="AP8" s="334"/>
      <c r="AQ8" s="334"/>
      <c r="AR8" s="334"/>
      <c r="AS8" s="334"/>
      <c r="AT8" s="334"/>
      <c r="AU8" s="334"/>
    </row>
    <row r="9" ht="15.75" customHeight="1">
      <c r="A9" s="331" t="str">
        <f t="array" ref="A9:G10">Scenarios!A2:G3</f>
        <v>Loss Events</v>
      </c>
      <c r="B9" s="331"/>
      <c r="C9" s="331"/>
      <c r="D9" s="331"/>
      <c r="E9" s="331"/>
      <c r="F9" s="331"/>
      <c r="G9" s="331"/>
      <c r="H9" s="332"/>
      <c r="I9" s="331" t="s">
        <v>296</v>
      </c>
      <c r="J9" s="380" t="s">
        <v>299</v>
      </c>
      <c r="K9" s="374"/>
      <c r="L9" s="334"/>
      <c r="M9" s="381" t="s">
        <v>330</v>
      </c>
      <c r="N9" s="374"/>
      <c r="O9" s="334"/>
      <c r="P9" s="380" t="s">
        <v>331</v>
      </c>
      <c r="Q9" s="374"/>
      <c r="R9" s="334"/>
      <c r="S9" s="380" t="s">
        <v>332</v>
      </c>
      <c r="T9" s="374"/>
      <c r="U9" s="377"/>
      <c r="V9" s="331" t="s">
        <v>296</v>
      </c>
      <c r="W9" s="380" t="s">
        <v>299</v>
      </c>
      <c r="X9" s="374"/>
      <c r="Y9" s="334"/>
      <c r="Z9" s="381" t="s">
        <v>330</v>
      </c>
      <c r="AA9" s="374"/>
      <c r="AB9" s="334"/>
      <c r="AC9" s="380" t="s">
        <v>331</v>
      </c>
      <c r="AD9" s="374"/>
      <c r="AE9" s="334"/>
      <c r="AF9" s="380" t="s">
        <v>332</v>
      </c>
      <c r="AG9" s="374"/>
      <c r="AH9" s="377"/>
      <c r="AI9" s="331" t="s">
        <v>296</v>
      </c>
      <c r="AJ9" s="380" t="s">
        <v>299</v>
      </c>
      <c r="AK9" s="374"/>
      <c r="AL9" s="334"/>
      <c r="AM9" s="381" t="s">
        <v>330</v>
      </c>
      <c r="AN9" s="374"/>
      <c r="AO9" s="334"/>
      <c r="AP9" s="380" t="s">
        <v>331</v>
      </c>
      <c r="AQ9" s="374"/>
      <c r="AR9" s="334"/>
      <c r="AS9" s="380" t="s">
        <v>332</v>
      </c>
      <c r="AT9" s="374"/>
      <c r="AU9" s="334"/>
    </row>
    <row r="10" ht="15.75" customHeight="1">
      <c r="A10" s="331" t="s">
        <v>156</v>
      </c>
      <c r="B10" s="331" t="s">
        <v>114</v>
      </c>
      <c r="C10" s="331" t="s">
        <v>115</v>
      </c>
      <c r="D10" s="331" t="s">
        <v>157</v>
      </c>
      <c r="E10" s="331" t="s">
        <v>117</v>
      </c>
      <c r="F10" s="331" t="s">
        <v>118</v>
      </c>
      <c r="G10" s="378" t="s">
        <v>280</v>
      </c>
      <c r="H10" s="332"/>
      <c r="I10" s="331"/>
      <c r="J10" s="334" t="s">
        <v>333</v>
      </c>
      <c r="K10" s="334" t="s">
        <v>333</v>
      </c>
      <c r="L10" s="380" t="s">
        <v>333</v>
      </c>
      <c r="M10" s="334"/>
      <c r="N10" s="334"/>
      <c r="O10" s="334"/>
      <c r="P10" s="331"/>
      <c r="Q10" s="334"/>
      <c r="R10" s="334"/>
      <c r="S10" s="334"/>
      <c r="T10" s="334"/>
      <c r="U10" s="377"/>
      <c r="V10" s="331"/>
      <c r="W10" s="334" t="s">
        <v>333</v>
      </c>
      <c r="X10" s="334" t="s">
        <v>333</v>
      </c>
      <c r="Y10" s="380" t="s">
        <v>333</v>
      </c>
      <c r="Z10" s="334"/>
      <c r="AA10" s="334"/>
      <c r="AB10" s="334"/>
      <c r="AC10" s="334"/>
      <c r="AD10" s="334"/>
      <c r="AE10" s="334"/>
      <c r="AF10" s="334"/>
      <c r="AG10" s="334"/>
      <c r="AH10" s="377"/>
      <c r="AI10" s="331"/>
      <c r="AJ10" s="334" t="s">
        <v>333</v>
      </c>
      <c r="AK10" s="334" t="s">
        <v>333</v>
      </c>
      <c r="AL10" s="380" t="s">
        <v>333</v>
      </c>
      <c r="AM10" s="334"/>
      <c r="AN10" s="334"/>
      <c r="AO10" s="334"/>
      <c r="AP10" s="334"/>
      <c r="AQ10" s="334"/>
      <c r="AR10" s="334"/>
      <c r="AS10" s="334"/>
      <c r="AT10" s="334"/>
      <c r="AU10" s="334"/>
    </row>
    <row r="11" ht="15.75" customHeight="1">
      <c r="A11" s="331" t="str">
        <f t="shared" ref="A11:G11" si="31">A10</f>
        <v>UID</v>
      </c>
      <c r="B11" s="331" t="str">
        <f t="shared" si="31"/>
        <v>Assets at risk</v>
      </c>
      <c r="C11" s="331" t="str">
        <f t="shared" si="31"/>
        <v>Containers/Points of attack</v>
      </c>
      <c r="D11" s="331" t="str">
        <f t="shared" si="31"/>
        <v>Threat communities</v>
      </c>
      <c r="E11" s="331" t="str">
        <f t="shared" si="31"/>
        <v>Threat Types</v>
      </c>
      <c r="F11" s="331" t="str">
        <f t="shared" si="31"/>
        <v>Effects</v>
      </c>
      <c r="G11" s="331" t="str">
        <f t="shared" si="31"/>
        <v>Scenario</v>
      </c>
      <c r="H11" s="382" t="s">
        <v>334</v>
      </c>
      <c r="I11" s="383" t="s">
        <v>335</v>
      </c>
      <c r="J11" s="334" t="s">
        <v>336</v>
      </c>
      <c r="K11" s="334" t="s">
        <v>337</v>
      </c>
      <c r="L11" s="384" t="s">
        <v>338</v>
      </c>
      <c r="M11" s="385" t="s">
        <v>339</v>
      </c>
      <c r="N11" s="385" t="s">
        <v>340</v>
      </c>
      <c r="O11" s="386" t="s">
        <v>341</v>
      </c>
      <c r="P11" s="334" t="s">
        <v>342</v>
      </c>
      <c r="Q11" s="334" t="s">
        <v>343</v>
      </c>
      <c r="R11" s="384" t="s">
        <v>344</v>
      </c>
      <c r="S11" s="387" t="s">
        <v>345</v>
      </c>
      <c r="T11" s="387" t="s">
        <v>346</v>
      </c>
      <c r="U11" s="388" t="s">
        <v>347</v>
      </c>
      <c r="V11" s="383" t="s">
        <v>348</v>
      </c>
      <c r="W11" s="334" t="s">
        <v>349</v>
      </c>
      <c r="X11" s="334" t="s">
        <v>350</v>
      </c>
      <c r="Y11" s="384" t="s">
        <v>351</v>
      </c>
      <c r="Z11" s="385" t="s">
        <v>352</v>
      </c>
      <c r="AA11" s="385" t="s">
        <v>353</v>
      </c>
      <c r="AB11" s="385" t="s">
        <v>354</v>
      </c>
      <c r="AC11" s="334" t="s">
        <v>355</v>
      </c>
      <c r="AD11" s="334" t="s">
        <v>356</v>
      </c>
      <c r="AE11" s="334" t="s">
        <v>357</v>
      </c>
      <c r="AF11" s="387" t="s">
        <v>358</v>
      </c>
      <c r="AG11" s="387" t="s">
        <v>359</v>
      </c>
      <c r="AH11" s="388" t="s">
        <v>360</v>
      </c>
      <c r="AI11" s="383" t="s">
        <v>361</v>
      </c>
      <c r="AJ11" s="334" t="s">
        <v>362</v>
      </c>
      <c r="AK11" s="334" t="s">
        <v>363</v>
      </c>
      <c r="AL11" s="384" t="s">
        <v>364</v>
      </c>
      <c r="AM11" s="385" t="s">
        <v>365</v>
      </c>
      <c r="AN11" s="385" t="s">
        <v>366</v>
      </c>
      <c r="AO11" s="385" t="s">
        <v>367</v>
      </c>
      <c r="AP11" s="334" t="s">
        <v>368</v>
      </c>
      <c r="AQ11" s="334" t="s">
        <v>369</v>
      </c>
      <c r="AR11" s="334" t="s">
        <v>370</v>
      </c>
      <c r="AS11" s="387" t="s">
        <v>371</v>
      </c>
      <c r="AT11" s="387" t="s">
        <v>372</v>
      </c>
      <c r="AU11" s="387" t="s">
        <v>373</v>
      </c>
    </row>
    <row r="12" ht="15.75" customHeight="1">
      <c r="A12" s="331" t="str">
        <f t="array" ref="A12:G71">Scenarios!A4:G71</f>
        <v>Risk-1</v>
      </c>
      <c r="B12" s="331" t="s">
        <v>121</v>
      </c>
      <c r="C12" s="331" t="s">
        <v>123</v>
      </c>
      <c r="D12" s="331" t="s">
        <v>125</v>
      </c>
      <c r="E12" s="331" t="s">
        <v>127</v>
      </c>
      <c r="F12" s="331" t="s">
        <v>129</v>
      </c>
      <c r="G12" s="378" t="s">
        <v>159</v>
      </c>
      <c r="H12" s="332"/>
      <c r="I12" s="389" t="str">
        <f t="array" ref="I12:L71">'Plan-A Valuation'!H8:K71</f>
        <v/>
      </c>
      <c r="J12" s="390">
        <v>0.0</v>
      </c>
      <c r="K12" s="390">
        <v>0.0</v>
      </c>
      <c r="L12" s="390">
        <v>0.0</v>
      </c>
      <c r="M12" s="390">
        <f t="array" ref="M12:O71">'Plan-A Valuation'!M8:O71</f>
        <v>0</v>
      </c>
      <c r="N12" s="390">
        <v>0.0</v>
      </c>
      <c r="O12" s="390">
        <v>0.0</v>
      </c>
      <c r="P12" s="331" t="str">
        <f t="array" ref="P12:R71">'Plan-A Valuation'!Q8:S71</f>
        <v>1 in 75</v>
      </c>
      <c r="Q12" s="334" t="s">
        <v>309</v>
      </c>
      <c r="R12" s="334" t="s">
        <v>310</v>
      </c>
      <c r="S12" s="331">
        <f>SUM('Plan-A Valuation'!U8,'Plan-A Valuation'!Y8,'Plan-A Valuation'!AC8,'Plan-A Valuation'!AG8,'Plan-A Valuation'!AK8,'Plan-A Valuation'!AO8)</f>
        <v>750000</v>
      </c>
      <c r="T12" s="390">
        <f>SUM('Plan-A Valuation'!V8,'Plan-A Valuation'!Z8,'Plan-A Valuation'!AD8,'Plan-A Valuation'!AH8,'Plan-A Valuation'!AL8,'Plan-A Valuation'!AP8)</f>
        <v>3000000</v>
      </c>
      <c r="U12" s="391">
        <f>SUM('Plan-A Valuation'!W8,'Plan-A Valuation'!AA8,'Plan-A Valuation'!AE8,'Plan-A Valuation'!AI8,'Plan-A Valuation'!AM8,'Plan-A Valuation'!AQ8)</f>
        <v>10000000</v>
      </c>
      <c r="V12" s="331" t="str">
        <f t="array" ref="V12:Y71">'Plan-B Valuation'!H8:K71</f>
        <v>Crit. sec. patches monthly, OS MFA, App MFA, Net ACL/FW Default Deny IN,</v>
      </c>
      <c r="W12" s="390">
        <v>1500.0</v>
      </c>
      <c r="X12" s="390">
        <v>3000.0</v>
      </c>
      <c r="Y12" s="390">
        <v>24000.0</v>
      </c>
      <c r="Z12" s="390">
        <f t="array" ref="Z12:AB71">'Plan-B Valuation'!M8:O71</f>
        <v>0</v>
      </c>
      <c r="AA12" s="390">
        <v>0.0</v>
      </c>
      <c r="AB12" s="390">
        <v>0.0</v>
      </c>
      <c r="AC12" s="334" t="str">
        <f t="array" ref="AC12:AE71">'Plan-B Valuation'!Q8:S71</f>
        <v>1 in 75</v>
      </c>
      <c r="AD12" s="334" t="s">
        <v>316</v>
      </c>
      <c r="AE12" s="334" t="s">
        <v>310</v>
      </c>
      <c r="AF12" s="390">
        <f>SUM('Plan-B Valuation'!U8,'Plan-B Valuation'!Y8,'Plan-B Valuation'!AC8,'Plan-B Valuation'!AG8,'Plan-B Valuation'!AK8,'Plan-B Valuation'!AO8)</f>
        <v>750000</v>
      </c>
      <c r="AG12" s="390">
        <f>SUM('Plan-B Valuation'!V8,'Plan-B Valuation'!Z8,'Plan-B Valuation'!AD8,'Plan-B Valuation'!AH8,'Plan-B Valuation'!AL8,'Plan-B Valuation'!AP8)</f>
        <v>3000000</v>
      </c>
      <c r="AH12" s="391">
        <f>SUM('Plan-B Valuation'!W8,'Plan-B Valuation'!AA8,'Plan-B Valuation'!AE8,'Plan-B Valuation'!AI8,'Plan-B Valuation'!AM8,'Plan-B Valuation'!AQ8)</f>
        <v>10000000</v>
      </c>
      <c r="AI12" s="331" t="str">
        <f t="array" ref="AI12:AL71">'Plan-C Valuation'!H8:K71</f>
        <v>Vuln. scan remediation, Host FW Default Deny IN, Host FW Default Deny OUT, All Sec Patches Monthly, Server log SIEM, NPI Scanning and Response, OS MFA, App MFA, Net ACL/FW Default Deny IN,</v>
      </c>
      <c r="AJ12" s="390">
        <v>3000.0</v>
      </c>
      <c r="AK12" s="390">
        <v>65000.0</v>
      </c>
      <c r="AL12" s="390">
        <v>100000.0</v>
      </c>
      <c r="AM12" s="390">
        <f t="array" ref="AM12:AO71">'Plan-C Valuation'!M8:O71</f>
        <v>0</v>
      </c>
      <c r="AN12" s="390">
        <v>0.0</v>
      </c>
      <c r="AO12" s="390">
        <v>0.0</v>
      </c>
      <c r="AP12" s="334" t="str">
        <f t="array" ref="AP12:AR71">'Plan-C Valuation'!Q8:S71</f>
        <v>1 in 75</v>
      </c>
      <c r="AQ12" s="334" t="s">
        <v>316</v>
      </c>
      <c r="AR12" s="334" t="s">
        <v>310</v>
      </c>
      <c r="AS12" s="390">
        <f>SUM('Plan-C Valuation'!U8,'Plan-C Valuation'!Y8,'Plan-C Valuation'!AC8,'Plan-C Valuation'!AG8,'Plan-C Valuation'!AK8,'Plan-C Valuation'!AO8)</f>
        <v>50000</v>
      </c>
      <c r="AT12" s="390">
        <f>SUM('Plan-C Valuation'!V8,'Plan-C Valuation'!Z8,'Plan-C Valuation'!AD8,'Plan-C Valuation'!AH8,'Plan-C Valuation'!AL8,'Plan-C Valuation'!AP8)</f>
        <v>175000</v>
      </c>
      <c r="AU12" s="390">
        <f>SUM('Plan-C Valuation'!W8,'Plan-C Valuation'!AA8,'Plan-C Valuation'!AE8,'Plan-C Valuation'!AI8,'Plan-C Valuation'!AM8,'Plan-C Valuation'!AQ8)</f>
        <v>10000000</v>
      </c>
    </row>
    <row r="13" ht="15.75" customHeight="1">
      <c r="A13" s="331" t="s">
        <v>160</v>
      </c>
      <c r="B13" s="331" t="s">
        <v>121</v>
      </c>
      <c r="C13" s="331" t="s">
        <v>131</v>
      </c>
      <c r="D13" s="331" t="s">
        <v>125</v>
      </c>
      <c r="E13" s="331" t="s">
        <v>127</v>
      </c>
      <c r="F13" s="331" t="s">
        <v>129</v>
      </c>
      <c r="G13" s="378" t="s">
        <v>161</v>
      </c>
      <c r="H13" s="331"/>
      <c r="I13" s="389"/>
      <c r="J13" s="390">
        <v>0.0</v>
      </c>
      <c r="K13" s="390">
        <v>0.0</v>
      </c>
      <c r="L13" s="390">
        <v>0.0</v>
      </c>
      <c r="M13" s="390">
        <v>0.0</v>
      </c>
      <c r="N13" s="390">
        <v>0.0</v>
      </c>
      <c r="O13" s="390">
        <v>0.0</v>
      </c>
      <c r="P13" s="334" t="s">
        <v>308</v>
      </c>
      <c r="Q13" s="334" t="s">
        <v>309</v>
      </c>
      <c r="R13" s="334" t="s">
        <v>310</v>
      </c>
      <c r="S13" s="331">
        <f>SUM('Plan-A Valuation'!U9,'Plan-A Valuation'!Y9,'Plan-A Valuation'!AC9,'Plan-A Valuation'!AG9,'Plan-A Valuation'!AK9,'Plan-A Valuation'!AO9)</f>
        <v>750000</v>
      </c>
      <c r="T13" s="390">
        <f>SUM('Plan-A Valuation'!V9,'Plan-A Valuation'!Z9,'Plan-A Valuation'!AD9,'Plan-A Valuation'!AH9,'Plan-A Valuation'!AL9,'Plan-A Valuation'!AP9)</f>
        <v>3000000</v>
      </c>
      <c r="U13" s="391">
        <f>SUM('Plan-A Valuation'!W9,'Plan-A Valuation'!AA9,'Plan-A Valuation'!AE9,'Plan-A Valuation'!AI9,'Plan-A Valuation'!AM9,'Plan-A Valuation'!AQ9)</f>
        <v>10000000</v>
      </c>
      <c r="V13" s="331" t="s">
        <v>315</v>
      </c>
      <c r="W13" s="390">
        <v>1500.0</v>
      </c>
      <c r="X13" s="390">
        <v>3000.0</v>
      </c>
      <c r="Y13" s="390">
        <v>24000.0</v>
      </c>
      <c r="Z13" s="390">
        <v>0.0</v>
      </c>
      <c r="AA13" s="390">
        <v>0.0</v>
      </c>
      <c r="AB13" s="390">
        <v>0.0</v>
      </c>
      <c r="AC13" s="334" t="s">
        <v>308</v>
      </c>
      <c r="AD13" s="334" t="s">
        <v>316</v>
      </c>
      <c r="AE13" s="334" t="s">
        <v>310</v>
      </c>
      <c r="AF13" s="390">
        <f>SUM('Plan-B Valuation'!U9,'Plan-B Valuation'!Y9,'Plan-B Valuation'!AC9,'Plan-B Valuation'!AG9,'Plan-B Valuation'!AK9,'Plan-B Valuation'!AO9)</f>
        <v>750000</v>
      </c>
      <c r="AG13" s="390">
        <f>SUM('Plan-B Valuation'!V9,'Plan-B Valuation'!Z9,'Plan-B Valuation'!AD9,'Plan-B Valuation'!AH9,'Plan-B Valuation'!AL9,'Plan-B Valuation'!AP9)</f>
        <v>3000000</v>
      </c>
      <c r="AH13" s="391">
        <f>SUM('Plan-B Valuation'!W9,'Plan-B Valuation'!AA9,'Plan-B Valuation'!AE9,'Plan-B Valuation'!AI9,'Plan-B Valuation'!AM9,'Plan-B Valuation'!AQ9)</f>
        <v>10000000</v>
      </c>
      <c r="AI13" s="331" t="s">
        <v>323</v>
      </c>
      <c r="AJ13" s="390">
        <v>3000.0</v>
      </c>
      <c r="AK13" s="390">
        <v>65000.0</v>
      </c>
      <c r="AL13" s="390">
        <v>100000.0</v>
      </c>
      <c r="AM13" s="390">
        <v>0.0</v>
      </c>
      <c r="AN13" s="390">
        <v>0.0</v>
      </c>
      <c r="AO13" s="390">
        <v>0.0</v>
      </c>
      <c r="AP13" s="334" t="s">
        <v>308</v>
      </c>
      <c r="AQ13" s="334" t="s">
        <v>316</v>
      </c>
      <c r="AR13" s="334" t="s">
        <v>310</v>
      </c>
      <c r="AS13" s="390">
        <f>SUM('Plan-C Valuation'!U9,'Plan-C Valuation'!Y9,'Plan-C Valuation'!AC9,'Plan-C Valuation'!AG9,'Plan-C Valuation'!AK9,'Plan-C Valuation'!AO9)</f>
        <v>50000</v>
      </c>
      <c r="AT13" s="390">
        <f>SUM('Plan-C Valuation'!V9,'Plan-C Valuation'!Z9,'Plan-C Valuation'!AD9,'Plan-C Valuation'!AH9,'Plan-C Valuation'!AL9,'Plan-C Valuation'!AP9)</f>
        <v>175000</v>
      </c>
      <c r="AU13" s="390">
        <f>SUM('Plan-C Valuation'!W9,'Plan-C Valuation'!AA9,'Plan-C Valuation'!AE9,'Plan-C Valuation'!AI9,'Plan-C Valuation'!AM9,'Plan-C Valuation'!AQ9)</f>
        <v>10000000</v>
      </c>
    </row>
    <row r="14" ht="15.75" customHeight="1">
      <c r="A14" s="331" t="s">
        <v>162</v>
      </c>
      <c r="B14" s="331" t="s">
        <v>121</v>
      </c>
      <c r="C14" s="331" t="s">
        <v>136</v>
      </c>
      <c r="D14" s="331" t="s">
        <v>125</v>
      </c>
      <c r="E14" s="331" t="s">
        <v>127</v>
      </c>
      <c r="F14" s="331" t="s">
        <v>129</v>
      </c>
      <c r="G14" s="378" t="s">
        <v>163</v>
      </c>
      <c r="H14" s="331"/>
      <c r="I14" s="389"/>
      <c r="J14" s="390">
        <v>0.0</v>
      </c>
      <c r="K14" s="390">
        <v>0.0</v>
      </c>
      <c r="L14" s="390">
        <v>0.0</v>
      </c>
      <c r="M14" s="390">
        <v>0.0</v>
      </c>
      <c r="N14" s="390">
        <v>0.0</v>
      </c>
      <c r="O14" s="390">
        <v>0.0</v>
      </c>
      <c r="P14" s="334" t="s">
        <v>308</v>
      </c>
      <c r="Q14" s="334" t="s">
        <v>309</v>
      </c>
      <c r="R14" s="334" t="s">
        <v>310</v>
      </c>
      <c r="S14" s="331">
        <f>SUM('Plan-A Valuation'!U10,'Plan-A Valuation'!Y10,'Plan-A Valuation'!AC10,'Plan-A Valuation'!AG10,'Plan-A Valuation'!AK10,'Plan-A Valuation'!AO10)</f>
        <v>750000</v>
      </c>
      <c r="T14" s="390">
        <f>SUM('Plan-A Valuation'!V10,'Plan-A Valuation'!Z10,'Plan-A Valuation'!AD10,'Plan-A Valuation'!AH10,'Plan-A Valuation'!AL10,'Plan-A Valuation'!AP10)</f>
        <v>3000000</v>
      </c>
      <c r="U14" s="391">
        <f>SUM('Plan-A Valuation'!W10,'Plan-A Valuation'!AA10,'Plan-A Valuation'!AE10,'Plan-A Valuation'!AI10,'Plan-A Valuation'!AM10,'Plan-A Valuation'!AQ10)</f>
        <v>10000000</v>
      </c>
      <c r="V14" s="331" t="s">
        <v>315</v>
      </c>
      <c r="W14" s="390">
        <v>1500.0</v>
      </c>
      <c r="X14" s="390">
        <v>3000.0</v>
      </c>
      <c r="Y14" s="390">
        <v>24000.0</v>
      </c>
      <c r="Z14" s="390">
        <v>0.0</v>
      </c>
      <c r="AA14" s="390">
        <v>0.0</v>
      </c>
      <c r="AB14" s="390">
        <v>0.0</v>
      </c>
      <c r="AC14" s="334" t="s">
        <v>308</v>
      </c>
      <c r="AD14" s="334" t="s">
        <v>316</v>
      </c>
      <c r="AE14" s="334" t="s">
        <v>310</v>
      </c>
      <c r="AF14" s="390">
        <f>SUM('Plan-B Valuation'!U10,'Plan-B Valuation'!Y10,'Plan-B Valuation'!AC10,'Plan-B Valuation'!AG10,'Plan-B Valuation'!AK10,'Plan-B Valuation'!AO10)</f>
        <v>750000</v>
      </c>
      <c r="AG14" s="390">
        <f>SUM('Plan-B Valuation'!V10,'Plan-B Valuation'!Z10,'Plan-B Valuation'!AD10,'Plan-B Valuation'!AH10,'Plan-B Valuation'!AL10,'Plan-B Valuation'!AP10)</f>
        <v>3000000</v>
      </c>
      <c r="AH14" s="391">
        <f>SUM('Plan-B Valuation'!W10,'Plan-B Valuation'!AA10,'Plan-B Valuation'!AE10,'Plan-B Valuation'!AI10,'Plan-B Valuation'!AM10,'Plan-B Valuation'!AQ10)</f>
        <v>10000000</v>
      </c>
      <c r="AI14" s="331" t="s">
        <v>323</v>
      </c>
      <c r="AJ14" s="390">
        <v>3000.0</v>
      </c>
      <c r="AK14" s="390">
        <v>65000.0</v>
      </c>
      <c r="AL14" s="390">
        <v>100000.0</v>
      </c>
      <c r="AM14" s="390">
        <v>0.0</v>
      </c>
      <c r="AN14" s="390">
        <v>0.0</v>
      </c>
      <c r="AO14" s="390">
        <v>0.0</v>
      </c>
      <c r="AP14" s="334" t="s">
        <v>308</v>
      </c>
      <c r="AQ14" s="334" t="s">
        <v>316</v>
      </c>
      <c r="AR14" s="334" t="s">
        <v>310</v>
      </c>
      <c r="AS14" s="390">
        <f>SUM('Plan-C Valuation'!U10,'Plan-C Valuation'!Y10,'Plan-C Valuation'!AC10,'Plan-C Valuation'!AG10,'Plan-C Valuation'!AK10,'Plan-C Valuation'!AO10)</f>
        <v>50000</v>
      </c>
      <c r="AT14" s="390">
        <f>SUM('Plan-C Valuation'!V10,'Plan-C Valuation'!Z10,'Plan-C Valuation'!AD10,'Plan-C Valuation'!AH10,'Plan-C Valuation'!AL10,'Plan-C Valuation'!AP10)</f>
        <v>175000</v>
      </c>
      <c r="AU14" s="390">
        <f>SUM('Plan-C Valuation'!W10,'Plan-C Valuation'!AA10,'Plan-C Valuation'!AE10,'Plan-C Valuation'!AI10,'Plan-C Valuation'!AM10,'Plan-C Valuation'!AQ10)</f>
        <v>10000000</v>
      </c>
    </row>
    <row r="15" ht="15.75" customHeight="1">
      <c r="A15" s="331" t="s">
        <v>164</v>
      </c>
      <c r="B15" s="331" t="s">
        <v>121</v>
      </c>
      <c r="C15" s="331" t="s">
        <v>140</v>
      </c>
      <c r="D15" s="331" t="s">
        <v>125</v>
      </c>
      <c r="E15" s="331" t="s">
        <v>127</v>
      </c>
      <c r="F15" s="331" t="s">
        <v>129</v>
      </c>
      <c r="G15" s="378" t="s">
        <v>165</v>
      </c>
      <c r="H15" s="331"/>
      <c r="I15" s="389"/>
      <c r="J15" s="390">
        <v>0.0</v>
      </c>
      <c r="K15" s="390">
        <v>0.0</v>
      </c>
      <c r="L15" s="390">
        <v>0.0</v>
      </c>
      <c r="M15" s="390">
        <v>0.0</v>
      </c>
      <c r="N15" s="390">
        <v>0.0</v>
      </c>
      <c r="O15" s="390">
        <v>0.0</v>
      </c>
      <c r="P15" s="334" t="s">
        <v>308</v>
      </c>
      <c r="Q15" s="334" t="s">
        <v>309</v>
      </c>
      <c r="R15" s="334" t="s">
        <v>310</v>
      </c>
      <c r="S15" s="331">
        <f>SUM('Plan-A Valuation'!U11,'Plan-A Valuation'!Y11,'Plan-A Valuation'!AC11,'Plan-A Valuation'!AG11,'Plan-A Valuation'!AK11,'Plan-A Valuation'!AO11)</f>
        <v>750000</v>
      </c>
      <c r="T15" s="390">
        <f>SUM('Plan-A Valuation'!V11,'Plan-A Valuation'!Z11,'Plan-A Valuation'!AD11,'Plan-A Valuation'!AH11,'Plan-A Valuation'!AL11,'Plan-A Valuation'!AP11)</f>
        <v>3000000</v>
      </c>
      <c r="U15" s="391">
        <f>SUM('Plan-A Valuation'!W11,'Plan-A Valuation'!AA11,'Plan-A Valuation'!AE11,'Plan-A Valuation'!AI11,'Plan-A Valuation'!AM11,'Plan-A Valuation'!AQ11)</f>
        <v>10000000</v>
      </c>
      <c r="V15" s="331" t="s">
        <v>315</v>
      </c>
      <c r="W15" s="390">
        <v>1500.0</v>
      </c>
      <c r="X15" s="390">
        <v>3000.0</v>
      </c>
      <c r="Y15" s="390">
        <v>24000.0</v>
      </c>
      <c r="Z15" s="390">
        <v>0.0</v>
      </c>
      <c r="AA15" s="390">
        <v>0.0</v>
      </c>
      <c r="AB15" s="390">
        <v>0.0</v>
      </c>
      <c r="AC15" s="334" t="s">
        <v>308</v>
      </c>
      <c r="AD15" s="334" t="s">
        <v>316</v>
      </c>
      <c r="AE15" s="334" t="s">
        <v>310</v>
      </c>
      <c r="AF15" s="390">
        <f>SUM('Plan-B Valuation'!U11,'Plan-B Valuation'!Y11,'Plan-B Valuation'!AC11,'Plan-B Valuation'!AG11,'Plan-B Valuation'!AK11,'Plan-B Valuation'!AO11)</f>
        <v>750000</v>
      </c>
      <c r="AG15" s="390">
        <f>SUM('Plan-B Valuation'!V11,'Plan-B Valuation'!Z11,'Plan-B Valuation'!AD11,'Plan-B Valuation'!AH11,'Plan-B Valuation'!AL11,'Plan-B Valuation'!AP11)</f>
        <v>3000000</v>
      </c>
      <c r="AH15" s="391">
        <f>SUM('Plan-B Valuation'!W11,'Plan-B Valuation'!AA11,'Plan-B Valuation'!AE11,'Plan-B Valuation'!AI11,'Plan-B Valuation'!AM11,'Plan-B Valuation'!AQ11)</f>
        <v>10000000</v>
      </c>
      <c r="AI15" s="331" t="s">
        <v>323</v>
      </c>
      <c r="AJ15" s="390">
        <v>3000.0</v>
      </c>
      <c r="AK15" s="390">
        <v>65000.0</v>
      </c>
      <c r="AL15" s="390">
        <v>100000.0</v>
      </c>
      <c r="AM15" s="390">
        <v>0.0</v>
      </c>
      <c r="AN15" s="390">
        <v>0.0</v>
      </c>
      <c r="AO15" s="390">
        <v>0.0</v>
      </c>
      <c r="AP15" s="334" t="s">
        <v>308</v>
      </c>
      <c r="AQ15" s="334" t="s">
        <v>316</v>
      </c>
      <c r="AR15" s="334" t="s">
        <v>310</v>
      </c>
      <c r="AS15" s="390">
        <f>SUM('Plan-C Valuation'!U11,'Plan-C Valuation'!Y11,'Plan-C Valuation'!AC11,'Plan-C Valuation'!AG11,'Plan-C Valuation'!AK11,'Plan-C Valuation'!AO11)</f>
        <v>50000</v>
      </c>
      <c r="AT15" s="390">
        <f>SUM('Plan-C Valuation'!V11,'Plan-C Valuation'!Z11,'Plan-C Valuation'!AD11,'Plan-C Valuation'!AH11,'Plan-C Valuation'!AL11,'Plan-C Valuation'!AP11)</f>
        <v>175000</v>
      </c>
      <c r="AU15" s="390">
        <f>SUM('Plan-C Valuation'!W11,'Plan-C Valuation'!AA11,'Plan-C Valuation'!AE11,'Plan-C Valuation'!AI11,'Plan-C Valuation'!AM11,'Plan-C Valuation'!AQ11)</f>
        <v>10000000</v>
      </c>
    </row>
    <row r="16" ht="15.75" customHeight="1">
      <c r="A16" s="331" t="s">
        <v>166</v>
      </c>
      <c r="B16" s="331" t="s">
        <v>121</v>
      </c>
      <c r="C16" s="331" t="s">
        <v>143</v>
      </c>
      <c r="D16" s="331" t="s">
        <v>125</v>
      </c>
      <c r="E16" s="331" t="s">
        <v>127</v>
      </c>
      <c r="F16" s="331" t="s">
        <v>129</v>
      </c>
      <c r="G16" s="378" t="s">
        <v>167</v>
      </c>
      <c r="H16" s="331"/>
      <c r="I16" s="389"/>
      <c r="J16" s="390">
        <v>0.0</v>
      </c>
      <c r="K16" s="390">
        <v>0.0</v>
      </c>
      <c r="L16" s="390">
        <v>0.0</v>
      </c>
      <c r="M16" s="390">
        <v>0.0</v>
      </c>
      <c r="N16" s="390">
        <v>0.0</v>
      </c>
      <c r="O16" s="390">
        <v>0.0</v>
      </c>
      <c r="P16" s="334" t="s">
        <v>308</v>
      </c>
      <c r="Q16" s="334" t="s">
        <v>309</v>
      </c>
      <c r="R16" s="334" t="s">
        <v>310</v>
      </c>
      <c r="S16" s="331">
        <f>SUM('Plan-A Valuation'!U12,'Plan-A Valuation'!Y12,'Plan-A Valuation'!AC12,'Plan-A Valuation'!AG12,'Plan-A Valuation'!AK12,'Plan-A Valuation'!AO12)</f>
        <v>750000</v>
      </c>
      <c r="T16" s="390">
        <f>SUM('Plan-A Valuation'!V12,'Plan-A Valuation'!Z12,'Plan-A Valuation'!AD12,'Plan-A Valuation'!AH12,'Plan-A Valuation'!AL12,'Plan-A Valuation'!AP12)</f>
        <v>3000000</v>
      </c>
      <c r="U16" s="391">
        <f>SUM('Plan-A Valuation'!W12,'Plan-A Valuation'!AA12,'Plan-A Valuation'!AE12,'Plan-A Valuation'!AI12,'Plan-A Valuation'!AM12,'Plan-A Valuation'!AQ12)</f>
        <v>10000000</v>
      </c>
      <c r="V16" s="331" t="s">
        <v>315</v>
      </c>
      <c r="W16" s="390">
        <v>1500.0</v>
      </c>
      <c r="X16" s="390">
        <v>3000.0</v>
      </c>
      <c r="Y16" s="390">
        <v>24000.0</v>
      </c>
      <c r="Z16" s="390">
        <v>0.0</v>
      </c>
      <c r="AA16" s="390">
        <v>0.0</v>
      </c>
      <c r="AB16" s="390">
        <v>0.0</v>
      </c>
      <c r="AC16" s="334" t="s">
        <v>308</v>
      </c>
      <c r="AD16" s="334" t="s">
        <v>316</v>
      </c>
      <c r="AE16" s="334" t="s">
        <v>310</v>
      </c>
      <c r="AF16" s="390">
        <f>SUM('Plan-B Valuation'!U12,'Plan-B Valuation'!Y12,'Plan-B Valuation'!AC12,'Plan-B Valuation'!AG12,'Plan-B Valuation'!AK12,'Plan-B Valuation'!AO12)</f>
        <v>750000</v>
      </c>
      <c r="AG16" s="390">
        <f>SUM('Plan-B Valuation'!V12,'Plan-B Valuation'!Z12,'Plan-B Valuation'!AD12,'Plan-B Valuation'!AH12,'Plan-B Valuation'!AL12,'Plan-B Valuation'!AP12)</f>
        <v>3000000</v>
      </c>
      <c r="AH16" s="391">
        <f>SUM('Plan-B Valuation'!W12,'Plan-B Valuation'!AA12,'Plan-B Valuation'!AE12,'Plan-B Valuation'!AI12,'Plan-B Valuation'!AM12,'Plan-B Valuation'!AQ12)</f>
        <v>10000000</v>
      </c>
      <c r="AI16" s="331" t="s">
        <v>323</v>
      </c>
      <c r="AJ16" s="390">
        <v>3000.0</v>
      </c>
      <c r="AK16" s="390">
        <v>65000.0</v>
      </c>
      <c r="AL16" s="390">
        <v>100000.0</v>
      </c>
      <c r="AM16" s="390">
        <v>0.0</v>
      </c>
      <c r="AN16" s="390">
        <v>0.0</v>
      </c>
      <c r="AO16" s="390">
        <v>0.0</v>
      </c>
      <c r="AP16" s="334" t="s">
        <v>308</v>
      </c>
      <c r="AQ16" s="334" t="s">
        <v>316</v>
      </c>
      <c r="AR16" s="334" t="s">
        <v>310</v>
      </c>
      <c r="AS16" s="390">
        <f>SUM('Plan-C Valuation'!U12,'Plan-C Valuation'!Y12,'Plan-C Valuation'!AC12,'Plan-C Valuation'!AG12,'Plan-C Valuation'!AK12,'Plan-C Valuation'!AO12)</f>
        <v>50000</v>
      </c>
      <c r="AT16" s="390">
        <f>SUM('Plan-C Valuation'!V12,'Plan-C Valuation'!Z12,'Plan-C Valuation'!AD12,'Plan-C Valuation'!AH12,'Plan-C Valuation'!AL12,'Plan-C Valuation'!AP12)</f>
        <v>175000</v>
      </c>
      <c r="AU16" s="390">
        <f>SUM('Plan-C Valuation'!W12,'Plan-C Valuation'!AA12,'Plan-C Valuation'!AE12,'Plan-C Valuation'!AI12,'Plan-C Valuation'!AM12,'Plan-C Valuation'!AQ12)</f>
        <v>10000000</v>
      </c>
    </row>
    <row r="17" ht="15.75" customHeight="1">
      <c r="A17" s="331" t="s">
        <v>168</v>
      </c>
      <c r="B17" s="331" t="s">
        <v>121</v>
      </c>
      <c r="C17" s="331" t="s">
        <v>145</v>
      </c>
      <c r="D17" s="331" t="s">
        <v>125</v>
      </c>
      <c r="E17" s="331" t="s">
        <v>127</v>
      </c>
      <c r="F17" s="331" t="s">
        <v>129</v>
      </c>
      <c r="G17" s="378" t="s">
        <v>169</v>
      </c>
      <c r="H17" s="331"/>
      <c r="I17" s="389"/>
      <c r="J17" s="390">
        <v>0.0</v>
      </c>
      <c r="K17" s="390">
        <v>0.0</v>
      </c>
      <c r="L17" s="390">
        <v>0.0</v>
      </c>
      <c r="M17" s="390">
        <v>0.0</v>
      </c>
      <c r="N17" s="390">
        <v>0.0</v>
      </c>
      <c r="O17" s="390">
        <v>0.0</v>
      </c>
      <c r="P17" s="334" t="s">
        <v>308</v>
      </c>
      <c r="Q17" s="334" t="s">
        <v>309</v>
      </c>
      <c r="R17" s="334" t="s">
        <v>310</v>
      </c>
      <c r="S17" s="331">
        <f>SUM('Plan-A Valuation'!U13,'Plan-A Valuation'!Y13,'Plan-A Valuation'!AC13,'Plan-A Valuation'!AG13,'Plan-A Valuation'!AK13,'Plan-A Valuation'!AO13)</f>
        <v>750000</v>
      </c>
      <c r="T17" s="390">
        <f>SUM('Plan-A Valuation'!V13,'Plan-A Valuation'!Z13,'Plan-A Valuation'!AD13,'Plan-A Valuation'!AH13,'Plan-A Valuation'!AL13,'Plan-A Valuation'!AP13)</f>
        <v>3000000</v>
      </c>
      <c r="U17" s="391">
        <f>SUM('Plan-A Valuation'!W13,'Plan-A Valuation'!AA13,'Plan-A Valuation'!AE13,'Plan-A Valuation'!AI13,'Plan-A Valuation'!AM13,'Plan-A Valuation'!AQ13)</f>
        <v>10000000</v>
      </c>
      <c r="V17" s="331" t="s">
        <v>315</v>
      </c>
      <c r="W17" s="390">
        <v>1500.0</v>
      </c>
      <c r="X17" s="390">
        <v>3000.0</v>
      </c>
      <c r="Y17" s="390">
        <v>24000.0</v>
      </c>
      <c r="Z17" s="390">
        <v>0.0</v>
      </c>
      <c r="AA17" s="390">
        <v>0.0</v>
      </c>
      <c r="AB17" s="390">
        <v>0.0</v>
      </c>
      <c r="AC17" s="334" t="s">
        <v>308</v>
      </c>
      <c r="AD17" s="334" t="s">
        <v>316</v>
      </c>
      <c r="AE17" s="334" t="s">
        <v>310</v>
      </c>
      <c r="AF17" s="390">
        <f>SUM('Plan-B Valuation'!U13,'Plan-B Valuation'!Y13,'Plan-B Valuation'!AC13,'Plan-B Valuation'!AG13,'Plan-B Valuation'!AK13,'Plan-B Valuation'!AO13)</f>
        <v>750000</v>
      </c>
      <c r="AG17" s="390">
        <f>SUM('Plan-B Valuation'!V13,'Plan-B Valuation'!Z13,'Plan-B Valuation'!AD13,'Plan-B Valuation'!AH13,'Plan-B Valuation'!AL13,'Plan-B Valuation'!AP13)</f>
        <v>3000000</v>
      </c>
      <c r="AH17" s="391">
        <f>SUM('Plan-B Valuation'!W13,'Plan-B Valuation'!AA13,'Plan-B Valuation'!AE13,'Plan-B Valuation'!AI13,'Plan-B Valuation'!AM13,'Plan-B Valuation'!AQ13)</f>
        <v>10000000</v>
      </c>
      <c r="AI17" s="331" t="s">
        <v>323</v>
      </c>
      <c r="AJ17" s="390">
        <v>3000.0</v>
      </c>
      <c r="AK17" s="390">
        <v>65000.0</v>
      </c>
      <c r="AL17" s="390">
        <v>100000.0</v>
      </c>
      <c r="AM17" s="390">
        <v>0.0</v>
      </c>
      <c r="AN17" s="390">
        <v>0.0</v>
      </c>
      <c r="AO17" s="390">
        <v>0.0</v>
      </c>
      <c r="AP17" s="334" t="s">
        <v>308</v>
      </c>
      <c r="AQ17" s="334" t="s">
        <v>316</v>
      </c>
      <c r="AR17" s="334" t="s">
        <v>310</v>
      </c>
      <c r="AS17" s="390">
        <f>SUM('Plan-C Valuation'!U13,'Plan-C Valuation'!Y13,'Plan-C Valuation'!AC13,'Plan-C Valuation'!AG13,'Plan-C Valuation'!AK13,'Plan-C Valuation'!AO13)</f>
        <v>50000</v>
      </c>
      <c r="AT17" s="390">
        <f>SUM('Plan-C Valuation'!V13,'Plan-C Valuation'!Z13,'Plan-C Valuation'!AD13,'Plan-C Valuation'!AH13,'Plan-C Valuation'!AL13,'Plan-C Valuation'!AP13)</f>
        <v>175000</v>
      </c>
      <c r="AU17" s="390">
        <f>SUM('Plan-C Valuation'!W13,'Plan-C Valuation'!AA13,'Plan-C Valuation'!AE13,'Plan-C Valuation'!AI13,'Plan-C Valuation'!AM13,'Plan-C Valuation'!AQ13)</f>
        <v>10000000</v>
      </c>
    </row>
    <row r="18" ht="15.75" customHeight="1">
      <c r="A18" s="331" t="s">
        <v>170</v>
      </c>
      <c r="B18" s="331" t="s">
        <v>121</v>
      </c>
      <c r="C18" s="331" t="s">
        <v>147</v>
      </c>
      <c r="D18" s="331" t="s">
        <v>125</v>
      </c>
      <c r="E18" s="331" t="s">
        <v>127</v>
      </c>
      <c r="F18" s="331" t="s">
        <v>129</v>
      </c>
      <c r="G18" s="378" t="s">
        <v>171</v>
      </c>
      <c r="H18" s="331"/>
      <c r="I18" s="389"/>
      <c r="J18" s="390">
        <v>0.0</v>
      </c>
      <c r="K18" s="390">
        <v>0.0</v>
      </c>
      <c r="L18" s="390">
        <v>0.0</v>
      </c>
      <c r="M18" s="390">
        <v>0.0</v>
      </c>
      <c r="N18" s="390">
        <v>0.0</v>
      </c>
      <c r="O18" s="390">
        <v>0.0</v>
      </c>
      <c r="P18" s="334" t="s">
        <v>308</v>
      </c>
      <c r="Q18" s="334" t="s">
        <v>309</v>
      </c>
      <c r="R18" s="334" t="s">
        <v>310</v>
      </c>
      <c r="S18" s="331">
        <f>SUM('Plan-A Valuation'!U14,'Plan-A Valuation'!Y14,'Plan-A Valuation'!AC14,'Plan-A Valuation'!AG14,'Plan-A Valuation'!AK14,'Plan-A Valuation'!AO14)</f>
        <v>750000</v>
      </c>
      <c r="T18" s="390">
        <f>SUM('Plan-A Valuation'!V14,'Plan-A Valuation'!Z14,'Plan-A Valuation'!AD14,'Plan-A Valuation'!AH14,'Plan-A Valuation'!AL14,'Plan-A Valuation'!AP14)</f>
        <v>3000000</v>
      </c>
      <c r="U18" s="391">
        <f>SUM('Plan-A Valuation'!W14,'Plan-A Valuation'!AA14,'Plan-A Valuation'!AE14,'Plan-A Valuation'!AI14,'Plan-A Valuation'!AM14,'Plan-A Valuation'!AQ14)</f>
        <v>10000000</v>
      </c>
      <c r="V18" s="331" t="s">
        <v>315</v>
      </c>
      <c r="W18" s="390">
        <v>1500.0</v>
      </c>
      <c r="X18" s="390">
        <v>3000.0</v>
      </c>
      <c r="Y18" s="390">
        <v>24000.0</v>
      </c>
      <c r="Z18" s="390">
        <v>0.0</v>
      </c>
      <c r="AA18" s="390">
        <v>0.0</v>
      </c>
      <c r="AB18" s="390">
        <v>0.0</v>
      </c>
      <c r="AC18" s="334" t="s">
        <v>308</v>
      </c>
      <c r="AD18" s="334" t="s">
        <v>316</v>
      </c>
      <c r="AE18" s="334" t="s">
        <v>310</v>
      </c>
      <c r="AF18" s="390">
        <f>SUM('Plan-B Valuation'!U14,'Plan-B Valuation'!Y14,'Plan-B Valuation'!AC14,'Plan-B Valuation'!AG14,'Plan-B Valuation'!AK14,'Plan-B Valuation'!AO14)</f>
        <v>750000</v>
      </c>
      <c r="AG18" s="390">
        <f>SUM('Plan-B Valuation'!V14,'Plan-B Valuation'!Z14,'Plan-B Valuation'!AD14,'Plan-B Valuation'!AH14,'Plan-B Valuation'!AL14,'Plan-B Valuation'!AP14)</f>
        <v>3000000</v>
      </c>
      <c r="AH18" s="391">
        <f>SUM('Plan-B Valuation'!W14,'Plan-B Valuation'!AA14,'Plan-B Valuation'!AE14,'Plan-B Valuation'!AI14,'Plan-B Valuation'!AM14,'Plan-B Valuation'!AQ14)</f>
        <v>10000000</v>
      </c>
      <c r="AI18" s="331" t="s">
        <v>322</v>
      </c>
      <c r="AJ18" s="390">
        <v>3000.0</v>
      </c>
      <c r="AK18" s="390">
        <v>65000.0</v>
      </c>
      <c r="AL18" s="390">
        <v>100000.0</v>
      </c>
      <c r="AM18" s="390">
        <v>0.0</v>
      </c>
      <c r="AN18" s="390">
        <v>0.0</v>
      </c>
      <c r="AO18" s="390">
        <v>0.0</v>
      </c>
      <c r="AP18" s="334" t="s">
        <v>308</v>
      </c>
      <c r="AQ18" s="334" t="s">
        <v>316</v>
      </c>
      <c r="AR18" s="334" t="s">
        <v>310</v>
      </c>
      <c r="AS18" s="390">
        <f>SUM('Plan-C Valuation'!U14,'Plan-C Valuation'!Y14,'Plan-C Valuation'!AC14,'Plan-C Valuation'!AG14,'Plan-C Valuation'!AK14,'Plan-C Valuation'!AO14)</f>
        <v>50000</v>
      </c>
      <c r="AT18" s="390">
        <f>SUM('Plan-C Valuation'!V14,'Plan-C Valuation'!Z14,'Plan-C Valuation'!AD14,'Plan-C Valuation'!AH14,'Plan-C Valuation'!AL14,'Plan-C Valuation'!AP14)</f>
        <v>175000</v>
      </c>
      <c r="AU18" s="390">
        <f>SUM('Plan-C Valuation'!W14,'Plan-C Valuation'!AA14,'Plan-C Valuation'!AE14,'Plan-C Valuation'!AI14,'Plan-C Valuation'!AM14,'Plan-C Valuation'!AQ14)</f>
        <v>10000000</v>
      </c>
    </row>
    <row r="19" ht="15.75" customHeight="1">
      <c r="A19" s="331" t="s">
        <v>172</v>
      </c>
      <c r="B19" s="331" t="s">
        <v>121</v>
      </c>
      <c r="C19" s="331" t="s">
        <v>149</v>
      </c>
      <c r="D19" s="331" t="s">
        <v>125</v>
      </c>
      <c r="E19" s="331" t="s">
        <v>127</v>
      </c>
      <c r="F19" s="331" t="s">
        <v>129</v>
      </c>
      <c r="G19" s="378" t="s">
        <v>173</v>
      </c>
      <c r="H19" s="331"/>
      <c r="I19" s="389"/>
      <c r="J19" s="390">
        <v>0.0</v>
      </c>
      <c r="K19" s="390">
        <v>0.0</v>
      </c>
      <c r="L19" s="390">
        <v>0.0</v>
      </c>
      <c r="M19" s="390">
        <v>0.0</v>
      </c>
      <c r="N19" s="390">
        <v>0.0</v>
      </c>
      <c r="O19" s="390">
        <v>0.0</v>
      </c>
      <c r="P19" s="334" t="s">
        <v>308</v>
      </c>
      <c r="Q19" s="334" t="s">
        <v>309</v>
      </c>
      <c r="R19" s="334" t="s">
        <v>310</v>
      </c>
      <c r="S19" s="331">
        <f>SUM('Plan-A Valuation'!U15,'Plan-A Valuation'!Y15,'Plan-A Valuation'!AC15,'Plan-A Valuation'!AG15,'Plan-A Valuation'!AK15,'Plan-A Valuation'!AO15)</f>
        <v>750000</v>
      </c>
      <c r="T19" s="390">
        <f>SUM('Plan-A Valuation'!V15,'Plan-A Valuation'!Z15,'Plan-A Valuation'!AD15,'Plan-A Valuation'!AH15,'Plan-A Valuation'!AL15,'Plan-A Valuation'!AP15)</f>
        <v>3000000</v>
      </c>
      <c r="U19" s="391">
        <f>SUM('Plan-A Valuation'!W15,'Plan-A Valuation'!AA15,'Plan-A Valuation'!AE15,'Plan-A Valuation'!AI15,'Plan-A Valuation'!AM15,'Plan-A Valuation'!AQ15)</f>
        <v>10000000</v>
      </c>
      <c r="V19" s="331" t="s">
        <v>315</v>
      </c>
      <c r="W19" s="390">
        <v>1500.0</v>
      </c>
      <c r="X19" s="390">
        <v>3000.0</v>
      </c>
      <c r="Y19" s="390">
        <v>24000.0</v>
      </c>
      <c r="Z19" s="390">
        <v>0.0</v>
      </c>
      <c r="AA19" s="390">
        <v>0.0</v>
      </c>
      <c r="AB19" s="390">
        <v>0.0</v>
      </c>
      <c r="AC19" s="334" t="s">
        <v>308</v>
      </c>
      <c r="AD19" s="334" t="s">
        <v>316</v>
      </c>
      <c r="AE19" s="334" t="s">
        <v>310</v>
      </c>
      <c r="AF19" s="390">
        <f>SUM('Plan-B Valuation'!U15,'Plan-B Valuation'!Y15,'Plan-B Valuation'!AC15,'Plan-B Valuation'!AG15,'Plan-B Valuation'!AK15,'Plan-B Valuation'!AO15)</f>
        <v>750000</v>
      </c>
      <c r="AG19" s="390">
        <f>SUM('Plan-B Valuation'!V15,'Plan-B Valuation'!Z15,'Plan-B Valuation'!AD15,'Plan-B Valuation'!AH15,'Plan-B Valuation'!AL15,'Plan-B Valuation'!AP15)</f>
        <v>3000000</v>
      </c>
      <c r="AH19" s="391">
        <f>SUM('Plan-B Valuation'!W15,'Plan-B Valuation'!AA15,'Plan-B Valuation'!AE15,'Plan-B Valuation'!AI15,'Plan-B Valuation'!AM15,'Plan-B Valuation'!AQ15)</f>
        <v>10000000</v>
      </c>
      <c r="AI19" s="331" t="s">
        <v>323</v>
      </c>
      <c r="AJ19" s="390">
        <v>3000.0</v>
      </c>
      <c r="AK19" s="390">
        <v>65000.0</v>
      </c>
      <c r="AL19" s="390">
        <v>100000.0</v>
      </c>
      <c r="AM19" s="390">
        <v>0.0</v>
      </c>
      <c r="AN19" s="390">
        <v>0.0</v>
      </c>
      <c r="AO19" s="390">
        <v>0.0</v>
      </c>
      <c r="AP19" s="334" t="s">
        <v>308</v>
      </c>
      <c r="AQ19" s="334" t="s">
        <v>316</v>
      </c>
      <c r="AR19" s="334" t="s">
        <v>310</v>
      </c>
      <c r="AS19" s="390">
        <f>SUM('Plan-C Valuation'!U15,'Plan-C Valuation'!Y15,'Plan-C Valuation'!AC15,'Plan-C Valuation'!AG15,'Plan-C Valuation'!AK15,'Plan-C Valuation'!AO15)</f>
        <v>50000</v>
      </c>
      <c r="AT19" s="390">
        <f>SUM('Plan-C Valuation'!V15,'Plan-C Valuation'!Z15,'Plan-C Valuation'!AD15,'Plan-C Valuation'!AH15,'Plan-C Valuation'!AL15,'Plan-C Valuation'!AP15)</f>
        <v>175000</v>
      </c>
      <c r="AU19" s="390">
        <f>SUM('Plan-C Valuation'!W15,'Plan-C Valuation'!AA15,'Plan-C Valuation'!AE15,'Plan-C Valuation'!AI15,'Plan-C Valuation'!AM15,'Plan-C Valuation'!AQ15)</f>
        <v>10000000</v>
      </c>
    </row>
    <row r="20" ht="15.75" customHeight="1">
      <c r="A20" s="331" t="s">
        <v>174</v>
      </c>
      <c r="B20" s="331" t="s">
        <v>121</v>
      </c>
      <c r="C20" s="331" t="s">
        <v>151</v>
      </c>
      <c r="D20" s="331" t="s">
        <v>125</v>
      </c>
      <c r="E20" s="331" t="s">
        <v>127</v>
      </c>
      <c r="F20" s="331" t="s">
        <v>129</v>
      </c>
      <c r="G20" s="378" t="s">
        <v>175</v>
      </c>
      <c r="H20" s="331"/>
      <c r="I20" s="389"/>
      <c r="J20" s="390">
        <v>0.0</v>
      </c>
      <c r="K20" s="390">
        <v>0.0</v>
      </c>
      <c r="L20" s="390">
        <v>0.0</v>
      </c>
      <c r="M20" s="390">
        <v>0.0</v>
      </c>
      <c r="N20" s="390">
        <v>0.0</v>
      </c>
      <c r="O20" s="390">
        <v>0.0</v>
      </c>
      <c r="P20" s="334" t="s">
        <v>308</v>
      </c>
      <c r="Q20" s="334" t="s">
        <v>309</v>
      </c>
      <c r="R20" s="334" t="s">
        <v>310</v>
      </c>
      <c r="S20" s="331">
        <f>SUM('Plan-A Valuation'!U16,'Plan-A Valuation'!Y16,'Plan-A Valuation'!AC16,'Plan-A Valuation'!AG16,'Plan-A Valuation'!AK16,'Plan-A Valuation'!AO16)</f>
        <v>750000</v>
      </c>
      <c r="T20" s="390">
        <f>SUM('Plan-A Valuation'!V16,'Plan-A Valuation'!Z16,'Plan-A Valuation'!AD16,'Plan-A Valuation'!AH16,'Plan-A Valuation'!AL16,'Plan-A Valuation'!AP16)</f>
        <v>3000000</v>
      </c>
      <c r="U20" s="391">
        <f>SUM('Plan-A Valuation'!W16,'Plan-A Valuation'!AA16,'Plan-A Valuation'!AE16,'Plan-A Valuation'!AI16,'Plan-A Valuation'!AM16,'Plan-A Valuation'!AQ16)</f>
        <v>10000000</v>
      </c>
      <c r="V20" s="331" t="s">
        <v>315</v>
      </c>
      <c r="W20" s="390">
        <v>1500.0</v>
      </c>
      <c r="X20" s="390">
        <v>3000.0</v>
      </c>
      <c r="Y20" s="390">
        <v>24000.0</v>
      </c>
      <c r="Z20" s="390">
        <v>0.0</v>
      </c>
      <c r="AA20" s="390">
        <v>0.0</v>
      </c>
      <c r="AB20" s="390">
        <v>0.0</v>
      </c>
      <c r="AC20" s="334" t="s">
        <v>308</v>
      </c>
      <c r="AD20" s="334" t="s">
        <v>316</v>
      </c>
      <c r="AE20" s="334" t="s">
        <v>310</v>
      </c>
      <c r="AF20" s="390">
        <f>SUM('Plan-B Valuation'!U16,'Plan-B Valuation'!Y16,'Plan-B Valuation'!AC16,'Plan-B Valuation'!AG16,'Plan-B Valuation'!AK16,'Plan-B Valuation'!AO16)</f>
        <v>750000</v>
      </c>
      <c r="AG20" s="390">
        <f>SUM('Plan-B Valuation'!V16,'Plan-B Valuation'!Z16,'Plan-B Valuation'!AD16,'Plan-B Valuation'!AH16,'Plan-B Valuation'!AL16,'Plan-B Valuation'!AP16)</f>
        <v>3000000</v>
      </c>
      <c r="AH20" s="391">
        <f>SUM('Plan-B Valuation'!W16,'Plan-B Valuation'!AA16,'Plan-B Valuation'!AE16,'Plan-B Valuation'!AI16,'Plan-B Valuation'!AM16,'Plan-B Valuation'!AQ16)</f>
        <v>10000000</v>
      </c>
      <c r="AI20" s="331" t="s">
        <v>322</v>
      </c>
      <c r="AJ20" s="390">
        <v>3000.0</v>
      </c>
      <c r="AK20" s="390">
        <v>65000.0</v>
      </c>
      <c r="AL20" s="390">
        <v>100000.0</v>
      </c>
      <c r="AM20" s="390">
        <v>0.0</v>
      </c>
      <c r="AN20" s="390">
        <v>0.0</v>
      </c>
      <c r="AO20" s="390">
        <v>0.0</v>
      </c>
      <c r="AP20" s="334" t="s">
        <v>308</v>
      </c>
      <c r="AQ20" s="334" t="s">
        <v>316</v>
      </c>
      <c r="AR20" s="334" t="s">
        <v>310</v>
      </c>
      <c r="AS20" s="390">
        <f>SUM('Plan-C Valuation'!U16,'Plan-C Valuation'!Y16,'Plan-C Valuation'!AC16,'Plan-C Valuation'!AG16,'Plan-C Valuation'!AK16,'Plan-C Valuation'!AO16)</f>
        <v>50000</v>
      </c>
      <c r="AT20" s="390">
        <f>SUM('Plan-C Valuation'!V16,'Plan-C Valuation'!Z16,'Plan-C Valuation'!AD16,'Plan-C Valuation'!AH16,'Plan-C Valuation'!AL16,'Plan-C Valuation'!AP16)</f>
        <v>175000</v>
      </c>
      <c r="AU20" s="390">
        <f>SUM('Plan-C Valuation'!W16,'Plan-C Valuation'!AA16,'Plan-C Valuation'!AE16,'Plan-C Valuation'!AI16,'Plan-C Valuation'!AM16,'Plan-C Valuation'!AQ16)</f>
        <v>10000000</v>
      </c>
    </row>
    <row r="21" ht="15.75" customHeight="1">
      <c r="A21" s="331" t="s">
        <v>176</v>
      </c>
      <c r="B21" s="331" t="s">
        <v>121</v>
      </c>
      <c r="C21" s="331" t="s">
        <v>153</v>
      </c>
      <c r="D21" s="331" t="s">
        <v>125</v>
      </c>
      <c r="E21" s="331" t="s">
        <v>127</v>
      </c>
      <c r="F21" s="331" t="s">
        <v>129</v>
      </c>
      <c r="G21" s="378" t="s">
        <v>177</v>
      </c>
      <c r="H21" s="331"/>
      <c r="I21" s="389"/>
      <c r="J21" s="390">
        <v>0.0</v>
      </c>
      <c r="K21" s="390">
        <v>0.0</v>
      </c>
      <c r="L21" s="390">
        <v>0.0</v>
      </c>
      <c r="M21" s="390">
        <v>0.0</v>
      </c>
      <c r="N21" s="390">
        <v>0.0</v>
      </c>
      <c r="O21" s="390">
        <v>0.0</v>
      </c>
      <c r="P21" s="334" t="s">
        <v>308</v>
      </c>
      <c r="Q21" s="334" t="s">
        <v>309</v>
      </c>
      <c r="R21" s="334" t="s">
        <v>310</v>
      </c>
      <c r="S21" s="331">
        <f>SUM('Plan-A Valuation'!U17,'Plan-A Valuation'!Y17,'Plan-A Valuation'!AC17,'Plan-A Valuation'!AG17,'Plan-A Valuation'!AK17,'Plan-A Valuation'!AO17)</f>
        <v>750000</v>
      </c>
      <c r="T21" s="390">
        <f>SUM('Plan-A Valuation'!V17,'Plan-A Valuation'!Z17,'Plan-A Valuation'!AD17,'Plan-A Valuation'!AH17,'Plan-A Valuation'!AL17,'Plan-A Valuation'!AP17)</f>
        <v>3000000</v>
      </c>
      <c r="U21" s="391">
        <f>SUM('Plan-A Valuation'!W17,'Plan-A Valuation'!AA17,'Plan-A Valuation'!AE17,'Plan-A Valuation'!AI17,'Plan-A Valuation'!AM17,'Plan-A Valuation'!AQ17)</f>
        <v>10000000</v>
      </c>
      <c r="V21" s="331" t="s">
        <v>315</v>
      </c>
      <c r="W21" s="390">
        <v>1500.0</v>
      </c>
      <c r="X21" s="390">
        <v>3000.0</v>
      </c>
      <c r="Y21" s="390">
        <v>24000.0</v>
      </c>
      <c r="Z21" s="390">
        <v>0.0</v>
      </c>
      <c r="AA21" s="390">
        <v>0.0</v>
      </c>
      <c r="AB21" s="390">
        <v>0.0</v>
      </c>
      <c r="AC21" s="334" t="s">
        <v>308</v>
      </c>
      <c r="AD21" s="334" t="s">
        <v>318</v>
      </c>
      <c r="AE21" s="334" t="s">
        <v>310</v>
      </c>
      <c r="AF21" s="390">
        <f>SUM('Plan-B Valuation'!U17,'Plan-B Valuation'!Y17,'Plan-B Valuation'!AC17,'Plan-B Valuation'!AG17,'Plan-B Valuation'!AK17,'Plan-B Valuation'!AO17)</f>
        <v>750000</v>
      </c>
      <c r="AG21" s="390">
        <f>SUM('Plan-B Valuation'!V17,'Plan-B Valuation'!Z17,'Plan-B Valuation'!AD17,'Plan-B Valuation'!AH17,'Plan-B Valuation'!AL17,'Plan-B Valuation'!AP17)</f>
        <v>3000000</v>
      </c>
      <c r="AH21" s="391">
        <f>SUM('Plan-B Valuation'!W17,'Plan-B Valuation'!AA17,'Plan-B Valuation'!AE17,'Plan-B Valuation'!AI17,'Plan-B Valuation'!AM17,'Plan-B Valuation'!AQ17)</f>
        <v>10000000</v>
      </c>
      <c r="AI21" s="331" t="s">
        <v>322</v>
      </c>
      <c r="AJ21" s="390">
        <v>3000.0</v>
      </c>
      <c r="AK21" s="390">
        <v>65000.0</v>
      </c>
      <c r="AL21" s="390">
        <v>100000.0</v>
      </c>
      <c r="AM21" s="390">
        <v>0.0</v>
      </c>
      <c r="AN21" s="390">
        <v>0.0</v>
      </c>
      <c r="AO21" s="390">
        <v>0.0</v>
      </c>
      <c r="AP21" s="334" t="s">
        <v>308</v>
      </c>
      <c r="AQ21" s="334" t="s">
        <v>318</v>
      </c>
      <c r="AR21" s="334" t="s">
        <v>310</v>
      </c>
      <c r="AS21" s="390">
        <f>SUM('Plan-C Valuation'!U17,'Plan-C Valuation'!Y17,'Plan-C Valuation'!AC17,'Plan-C Valuation'!AG17,'Plan-C Valuation'!AK17,'Plan-C Valuation'!AO17)</f>
        <v>50000</v>
      </c>
      <c r="AT21" s="390">
        <f>SUM('Plan-C Valuation'!V17,'Plan-C Valuation'!Z17,'Plan-C Valuation'!AD17,'Plan-C Valuation'!AH17,'Plan-C Valuation'!AL17,'Plan-C Valuation'!AP17)</f>
        <v>175000</v>
      </c>
      <c r="AU21" s="390">
        <f>SUM('Plan-C Valuation'!W17,'Plan-C Valuation'!AA17,'Plan-C Valuation'!AE17,'Plan-C Valuation'!AI17,'Plan-C Valuation'!AM17,'Plan-C Valuation'!AQ17)</f>
        <v>10000000</v>
      </c>
    </row>
    <row r="22" ht="15.75" customHeight="1">
      <c r="A22" s="331" t="s">
        <v>178</v>
      </c>
      <c r="B22" s="331" t="s">
        <v>121</v>
      </c>
      <c r="C22" s="331" t="s">
        <v>123</v>
      </c>
      <c r="D22" s="331" t="s">
        <v>133</v>
      </c>
      <c r="E22" s="331" t="s">
        <v>127</v>
      </c>
      <c r="F22" s="331" t="s">
        <v>129</v>
      </c>
      <c r="G22" s="399" t="s">
        <v>179</v>
      </c>
      <c r="H22" s="331"/>
      <c r="I22" s="331"/>
      <c r="J22" s="390">
        <v>0.0</v>
      </c>
      <c r="K22" s="390">
        <v>0.0</v>
      </c>
      <c r="L22" s="390">
        <v>0.0</v>
      </c>
      <c r="M22" s="390">
        <v>0.0</v>
      </c>
      <c r="N22" s="390">
        <v>0.0</v>
      </c>
      <c r="O22" s="390">
        <v>0.0</v>
      </c>
      <c r="P22" s="334" t="s">
        <v>308</v>
      </c>
      <c r="Q22" s="334" t="s">
        <v>312</v>
      </c>
      <c r="R22" s="334" t="s">
        <v>310</v>
      </c>
      <c r="S22" s="331">
        <f>SUM('Plan-A Valuation'!U18,'Plan-A Valuation'!Y18,'Plan-A Valuation'!AC18,'Plan-A Valuation'!AG18,'Plan-A Valuation'!AK18,'Plan-A Valuation'!AO18)</f>
        <v>2000</v>
      </c>
      <c r="T22" s="390">
        <f>SUM('Plan-A Valuation'!V18,'Plan-A Valuation'!Z18,'Plan-A Valuation'!AD18,'Plan-A Valuation'!AH18,'Plan-A Valuation'!AL18,'Plan-A Valuation'!AP18)</f>
        <v>200000</v>
      </c>
      <c r="U22" s="391">
        <f>SUM('Plan-A Valuation'!W18,'Plan-A Valuation'!AA18,'Plan-A Valuation'!AE18,'Plan-A Valuation'!AI18,'Plan-A Valuation'!AM18,'Plan-A Valuation'!AQ18)</f>
        <v>10000000</v>
      </c>
      <c r="V22" s="331" t="s">
        <v>315</v>
      </c>
      <c r="W22" s="390">
        <v>1500.0</v>
      </c>
      <c r="X22" s="390">
        <v>3000.0</v>
      </c>
      <c r="Y22" s="390">
        <v>24000.0</v>
      </c>
      <c r="Z22" s="390">
        <v>0.0</v>
      </c>
      <c r="AA22" s="390">
        <v>0.0</v>
      </c>
      <c r="AB22" s="390">
        <v>0.0</v>
      </c>
      <c r="AC22" s="334" t="s">
        <v>308</v>
      </c>
      <c r="AD22" s="334" t="s">
        <v>318</v>
      </c>
      <c r="AE22" s="334" t="s">
        <v>310</v>
      </c>
      <c r="AF22" s="390">
        <f>SUM('Plan-B Valuation'!U18,'Plan-B Valuation'!Y18,'Plan-B Valuation'!AC18,'Plan-B Valuation'!AG18,'Plan-B Valuation'!AK18,'Plan-B Valuation'!AO18)</f>
        <v>2000</v>
      </c>
      <c r="AG22" s="390">
        <f>SUM('Plan-B Valuation'!V18,'Plan-B Valuation'!Z18,'Plan-B Valuation'!AD18,'Plan-B Valuation'!AH18,'Plan-B Valuation'!AL18,'Plan-B Valuation'!AP18)</f>
        <v>200000</v>
      </c>
      <c r="AH22" s="391">
        <f>SUM('Plan-B Valuation'!W18,'Plan-B Valuation'!AA18,'Plan-B Valuation'!AE18,'Plan-B Valuation'!AI18,'Plan-B Valuation'!AM18,'Plan-B Valuation'!AQ18)</f>
        <v>10000000</v>
      </c>
      <c r="AI22" s="331" t="s">
        <v>328</v>
      </c>
      <c r="AJ22" s="390">
        <v>3000.0</v>
      </c>
      <c r="AK22" s="390">
        <v>65000.0</v>
      </c>
      <c r="AL22" s="390">
        <v>100000.0</v>
      </c>
      <c r="AM22" s="390">
        <v>0.0</v>
      </c>
      <c r="AN22" s="390">
        <v>0.0</v>
      </c>
      <c r="AO22" s="390">
        <v>0.0</v>
      </c>
      <c r="AP22" s="334" t="s">
        <v>308</v>
      </c>
      <c r="AQ22" s="334" t="s">
        <v>318</v>
      </c>
      <c r="AR22" s="334" t="s">
        <v>310</v>
      </c>
      <c r="AS22" s="390">
        <f>SUM('Plan-C Valuation'!U18,'Plan-C Valuation'!Y18,'Plan-C Valuation'!AC18,'Plan-C Valuation'!AG18,'Plan-C Valuation'!AK18,'Plan-C Valuation'!AO18)</f>
        <v>2000</v>
      </c>
      <c r="AT22" s="390">
        <f>SUM('Plan-C Valuation'!V18,'Plan-C Valuation'!Z18,'Plan-C Valuation'!AD18,'Plan-C Valuation'!AH18,'Plan-C Valuation'!AL18,'Plan-C Valuation'!AP18)</f>
        <v>175000</v>
      </c>
      <c r="AU22" s="390">
        <f>SUM('Plan-C Valuation'!W18,'Plan-C Valuation'!AA18,'Plan-C Valuation'!AE18,'Plan-C Valuation'!AI18,'Plan-C Valuation'!AM18,'Plan-C Valuation'!AQ18)</f>
        <v>10000000</v>
      </c>
    </row>
    <row r="23" ht="15.75" customHeight="1">
      <c r="A23" s="331" t="s">
        <v>180</v>
      </c>
      <c r="B23" s="331" t="s">
        <v>121</v>
      </c>
      <c r="C23" s="331" t="s">
        <v>131</v>
      </c>
      <c r="D23" s="331" t="s">
        <v>133</v>
      </c>
      <c r="E23" s="331" t="s">
        <v>127</v>
      </c>
      <c r="F23" s="331" t="s">
        <v>129</v>
      </c>
      <c r="G23" s="399" t="s">
        <v>181</v>
      </c>
      <c r="H23" s="331"/>
      <c r="I23" s="331"/>
      <c r="J23" s="390">
        <v>0.0</v>
      </c>
      <c r="K23" s="390">
        <v>0.0</v>
      </c>
      <c r="L23" s="390">
        <v>0.0</v>
      </c>
      <c r="M23" s="390">
        <v>0.0</v>
      </c>
      <c r="N23" s="390">
        <v>0.0</v>
      </c>
      <c r="O23" s="390">
        <v>0.0</v>
      </c>
      <c r="P23" s="334" t="s">
        <v>308</v>
      </c>
      <c r="Q23" s="334" t="s">
        <v>312</v>
      </c>
      <c r="R23" s="334" t="s">
        <v>310</v>
      </c>
      <c r="S23" s="331">
        <f>SUM('Plan-A Valuation'!U19,'Plan-A Valuation'!Y19,'Plan-A Valuation'!AC19,'Plan-A Valuation'!AG19,'Plan-A Valuation'!AK19,'Plan-A Valuation'!AO19)</f>
        <v>2000</v>
      </c>
      <c r="T23" s="390">
        <f>SUM('Plan-A Valuation'!V19,'Plan-A Valuation'!Z19,'Plan-A Valuation'!AD19,'Plan-A Valuation'!AH19,'Plan-A Valuation'!AL19,'Plan-A Valuation'!AP19)</f>
        <v>200000</v>
      </c>
      <c r="U23" s="391">
        <f>SUM('Plan-A Valuation'!W19,'Plan-A Valuation'!AA19,'Plan-A Valuation'!AE19,'Plan-A Valuation'!AI19,'Plan-A Valuation'!AM19,'Plan-A Valuation'!AQ19)</f>
        <v>10000000</v>
      </c>
      <c r="V23" s="331" t="s">
        <v>315</v>
      </c>
      <c r="W23" s="390">
        <v>1500.0</v>
      </c>
      <c r="X23" s="390">
        <v>3000.0</v>
      </c>
      <c r="Y23" s="390">
        <v>24000.0</v>
      </c>
      <c r="Z23" s="390">
        <v>0.0</v>
      </c>
      <c r="AA23" s="390">
        <v>0.0</v>
      </c>
      <c r="AB23" s="390">
        <v>0.0</v>
      </c>
      <c r="AC23" s="334" t="s">
        <v>308</v>
      </c>
      <c r="AD23" s="334" t="s">
        <v>318</v>
      </c>
      <c r="AE23" s="334" t="s">
        <v>310</v>
      </c>
      <c r="AF23" s="390">
        <f>SUM('Plan-B Valuation'!U19,'Plan-B Valuation'!Y19,'Plan-B Valuation'!AC19,'Plan-B Valuation'!AG19,'Plan-B Valuation'!AK19,'Plan-B Valuation'!AO19)</f>
        <v>2000</v>
      </c>
      <c r="AG23" s="390">
        <f>SUM('Plan-B Valuation'!V19,'Plan-B Valuation'!Z19,'Plan-B Valuation'!AD19,'Plan-B Valuation'!AH19,'Plan-B Valuation'!AL19,'Plan-B Valuation'!AP19)</f>
        <v>200000</v>
      </c>
      <c r="AH23" s="391">
        <f>SUM('Plan-B Valuation'!W19,'Plan-B Valuation'!AA19,'Plan-B Valuation'!AE19,'Plan-B Valuation'!AI19,'Plan-B Valuation'!AM19,'Plan-B Valuation'!AQ19)</f>
        <v>10000000</v>
      </c>
      <c r="AI23" s="331" t="s">
        <v>329</v>
      </c>
      <c r="AJ23" s="390">
        <v>3000.0</v>
      </c>
      <c r="AK23" s="390">
        <v>65000.0</v>
      </c>
      <c r="AL23" s="390">
        <v>100000.0</v>
      </c>
      <c r="AM23" s="390">
        <v>0.0</v>
      </c>
      <c r="AN23" s="390">
        <v>0.0</v>
      </c>
      <c r="AO23" s="390">
        <v>0.0</v>
      </c>
      <c r="AP23" s="334" t="s">
        <v>308</v>
      </c>
      <c r="AQ23" s="334" t="s">
        <v>318</v>
      </c>
      <c r="AR23" s="334" t="s">
        <v>310</v>
      </c>
      <c r="AS23" s="390">
        <f>SUM('Plan-C Valuation'!U19,'Plan-C Valuation'!Y19,'Plan-C Valuation'!AC19,'Plan-C Valuation'!AG19,'Plan-C Valuation'!AK19,'Plan-C Valuation'!AO19)</f>
        <v>2000</v>
      </c>
      <c r="AT23" s="390">
        <f>SUM('Plan-C Valuation'!V19,'Plan-C Valuation'!Z19,'Plan-C Valuation'!AD19,'Plan-C Valuation'!AH19,'Plan-C Valuation'!AL19,'Plan-C Valuation'!AP19)</f>
        <v>175000</v>
      </c>
      <c r="AU23" s="390">
        <f>SUM('Plan-C Valuation'!W19,'Plan-C Valuation'!AA19,'Plan-C Valuation'!AE19,'Plan-C Valuation'!AI19,'Plan-C Valuation'!AM19,'Plan-C Valuation'!AQ19)</f>
        <v>10000000</v>
      </c>
    </row>
    <row r="24" ht="15.75" customHeight="1">
      <c r="A24" s="331" t="s">
        <v>182</v>
      </c>
      <c r="B24" s="331" t="s">
        <v>121</v>
      </c>
      <c r="C24" s="331" t="s">
        <v>136</v>
      </c>
      <c r="D24" s="331" t="s">
        <v>133</v>
      </c>
      <c r="E24" s="331" t="s">
        <v>127</v>
      </c>
      <c r="F24" s="331" t="s">
        <v>129</v>
      </c>
      <c r="G24" s="399" t="s">
        <v>183</v>
      </c>
      <c r="H24" s="331"/>
      <c r="I24" s="331"/>
      <c r="J24" s="390">
        <v>0.0</v>
      </c>
      <c r="K24" s="390">
        <v>0.0</v>
      </c>
      <c r="L24" s="390">
        <v>0.0</v>
      </c>
      <c r="M24" s="390">
        <v>0.0</v>
      </c>
      <c r="N24" s="390">
        <v>0.0</v>
      </c>
      <c r="O24" s="390">
        <v>0.0</v>
      </c>
      <c r="P24" s="334" t="s">
        <v>308</v>
      </c>
      <c r="Q24" s="334" t="s">
        <v>312</v>
      </c>
      <c r="R24" s="334" t="s">
        <v>310</v>
      </c>
      <c r="S24" s="331">
        <f>SUM('Plan-A Valuation'!U20,'Plan-A Valuation'!Y20,'Plan-A Valuation'!AC20,'Plan-A Valuation'!AG20,'Plan-A Valuation'!AK20,'Plan-A Valuation'!AO20)</f>
        <v>2000</v>
      </c>
      <c r="T24" s="390">
        <f>SUM('Plan-A Valuation'!V20,'Plan-A Valuation'!Z20,'Plan-A Valuation'!AD20,'Plan-A Valuation'!AH20,'Plan-A Valuation'!AL20,'Plan-A Valuation'!AP20)</f>
        <v>200000</v>
      </c>
      <c r="U24" s="391">
        <f>SUM('Plan-A Valuation'!W20,'Plan-A Valuation'!AA20,'Plan-A Valuation'!AE20,'Plan-A Valuation'!AI20,'Plan-A Valuation'!AM20,'Plan-A Valuation'!AQ20)</f>
        <v>10000000</v>
      </c>
      <c r="V24" s="331" t="s">
        <v>315</v>
      </c>
      <c r="W24" s="390">
        <v>1500.0</v>
      </c>
      <c r="X24" s="390">
        <v>3000.0</v>
      </c>
      <c r="Y24" s="390">
        <v>24000.0</v>
      </c>
      <c r="Z24" s="390">
        <v>0.0</v>
      </c>
      <c r="AA24" s="390">
        <v>0.0</v>
      </c>
      <c r="AB24" s="390">
        <v>0.0</v>
      </c>
      <c r="AC24" s="334" t="s">
        <v>308</v>
      </c>
      <c r="AD24" s="334" t="s">
        <v>318</v>
      </c>
      <c r="AE24" s="334" t="s">
        <v>310</v>
      </c>
      <c r="AF24" s="390">
        <f>SUM('Plan-B Valuation'!U20,'Plan-B Valuation'!Y20,'Plan-B Valuation'!AC20,'Plan-B Valuation'!AG20,'Plan-B Valuation'!AK20,'Plan-B Valuation'!AO20)</f>
        <v>2000</v>
      </c>
      <c r="AG24" s="390">
        <f>SUM('Plan-B Valuation'!V20,'Plan-B Valuation'!Z20,'Plan-B Valuation'!AD20,'Plan-B Valuation'!AH20,'Plan-B Valuation'!AL20,'Plan-B Valuation'!AP20)</f>
        <v>200000</v>
      </c>
      <c r="AH24" s="391">
        <f>SUM('Plan-B Valuation'!W20,'Plan-B Valuation'!AA20,'Plan-B Valuation'!AE20,'Plan-B Valuation'!AI20,'Plan-B Valuation'!AM20,'Plan-B Valuation'!AQ20)</f>
        <v>10000000</v>
      </c>
      <c r="AI24" s="331" t="s">
        <v>329</v>
      </c>
      <c r="AJ24" s="390">
        <v>3000.0</v>
      </c>
      <c r="AK24" s="390">
        <v>65000.0</v>
      </c>
      <c r="AL24" s="390">
        <v>100000.0</v>
      </c>
      <c r="AM24" s="390">
        <v>0.0</v>
      </c>
      <c r="AN24" s="390">
        <v>0.0</v>
      </c>
      <c r="AO24" s="390">
        <v>0.0</v>
      </c>
      <c r="AP24" s="334" t="s">
        <v>308</v>
      </c>
      <c r="AQ24" s="334" t="s">
        <v>318</v>
      </c>
      <c r="AR24" s="334" t="s">
        <v>310</v>
      </c>
      <c r="AS24" s="390">
        <f>SUM('Plan-C Valuation'!U20,'Plan-C Valuation'!Y20,'Plan-C Valuation'!AC20,'Plan-C Valuation'!AG20,'Plan-C Valuation'!AK20,'Plan-C Valuation'!AO20)</f>
        <v>2000</v>
      </c>
      <c r="AT24" s="390">
        <f>SUM('Plan-C Valuation'!V20,'Plan-C Valuation'!Z20,'Plan-C Valuation'!AD20,'Plan-C Valuation'!AH20,'Plan-C Valuation'!AL20,'Plan-C Valuation'!AP20)</f>
        <v>175000</v>
      </c>
      <c r="AU24" s="390">
        <f>SUM('Plan-C Valuation'!W20,'Plan-C Valuation'!AA20,'Plan-C Valuation'!AE20,'Plan-C Valuation'!AI20,'Plan-C Valuation'!AM20,'Plan-C Valuation'!AQ20)</f>
        <v>10000000</v>
      </c>
    </row>
    <row r="25" ht="15.75" customHeight="1">
      <c r="A25" s="331" t="s">
        <v>184</v>
      </c>
      <c r="B25" s="331" t="s">
        <v>121</v>
      </c>
      <c r="C25" s="331" t="s">
        <v>140</v>
      </c>
      <c r="D25" s="331" t="s">
        <v>133</v>
      </c>
      <c r="E25" s="331" t="s">
        <v>127</v>
      </c>
      <c r="F25" s="331" t="s">
        <v>129</v>
      </c>
      <c r="G25" s="399" t="s">
        <v>185</v>
      </c>
      <c r="H25" s="331"/>
      <c r="I25" s="331"/>
      <c r="J25" s="390">
        <v>0.0</v>
      </c>
      <c r="K25" s="390">
        <v>0.0</v>
      </c>
      <c r="L25" s="390">
        <v>0.0</v>
      </c>
      <c r="M25" s="390">
        <v>0.0</v>
      </c>
      <c r="N25" s="390">
        <v>0.0</v>
      </c>
      <c r="O25" s="390">
        <v>0.0</v>
      </c>
      <c r="P25" s="334" t="s">
        <v>308</v>
      </c>
      <c r="Q25" s="334" t="s">
        <v>312</v>
      </c>
      <c r="R25" s="334" t="s">
        <v>310</v>
      </c>
      <c r="S25" s="331">
        <f>SUM('Plan-A Valuation'!U21,'Plan-A Valuation'!Y21,'Plan-A Valuation'!AC21,'Plan-A Valuation'!AG21,'Plan-A Valuation'!AK21,'Plan-A Valuation'!AO21)</f>
        <v>2000</v>
      </c>
      <c r="T25" s="390">
        <f>SUM('Plan-A Valuation'!V21,'Plan-A Valuation'!Z21,'Plan-A Valuation'!AD21,'Plan-A Valuation'!AH21,'Plan-A Valuation'!AL21,'Plan-A Valuation'!AP21)</f>
        <v>200000</v>
      </c>
      <c r="U25" s="391">
        <f>SUM('Plan-A Valuation'!W21,'Plan-A Valuation'!AA21,'Plan-A Valuation'!AE21,'Plan-A Valuation'!AI21,'Plan-A Valuation'!AM21,'Plan-A Valuation'!AQ21)</f>
        <v>10000000</v>
      </c>
      <c r="V25" s="331" t="s">
        <v>315</v>
      </c>
      <c r="W25" s="390">
        <v>1500.0</v>
      </c>
      <c r="X25" s="390">
        <v>3000.0</v>
      </c>
      <c r="Y25" s="390">
        <v>24000.0</v>
      </c>
      <c r="Z25" s="390">
        <v>0.0</v>
      </c>
      <c r="AA25" s="390">
        <v>0.0</v>
      </c>
      <c r="AB25" s="390">
        <v>0.0</v>
      </c>
      <c r="AC25" s="334" t="s">
        <v>308</v>
      </c>
      <c r="AD25" s="334" t="s">
        <v>318</v>
      </c>
      <c r="AE25" s="334" t="s">
        <v>310</v>
      </c>
      <c r="AF25" s="390">
        <f>SUM('Plan-B Valuation'!U21,'Plan-B Valuation'!Y21,'Plan-B Valuation'!AC21,'Plan-B Valuation'!AG21,'Plan-B Valuation'!AK21,'Plan-B Valuation'!AO21)</f>
        <v>2000</v>
      </c>
      <c r="AG25" s="390">
        <f>SUM('Plan-B Valuation'!V21,'Plan-B Valuation'!Z21,'Plan-B Valuation'!AD21,'Plan-B Valuation'!AH21,'Plan-B Valuation'!AL21,'Plan-B Valuation'!AP21)</f>
        <v>200000</v>
      </c>
      <c r="AH25" s="391">
        <f>SUM('Plan-B Valuation'!W21,'Plan-B Valuation'!AA21,'Plan-B Valuation'!AE21,'Plan-B Valuation'!AI21,'Plan-B Valuation'!AM21,'Plan-B Valuation'!AQ21)</f>
        <v>10000000</v>
      </c>
      <c r="AI25" s="331" t="s">
        <v>329</v>
      </c>
      <c r="AJ25" s="390">
        <v>3000.0</v>
      </c>
      <c r="AK25" s="390">
        <v>65000.0</v>
      </c>
      <c r="AL25" s="390">
        <v>100000.0</v>
      </c>
      <c r="AM25" s="390">
        <v>0.0</v>
      </c>
      <c r="AN25" s="390">
        <v>0.0</v>
      </c>
      <c r="AO25" s="390">
        <v>0.0</v>
      </c>
      <c r="AP25" s="334" t="s">
        <v>308</v>
      </c>
      <c r="AQ25" s="334" t="s">
        <v>318</v>
      </c>
      <c r="AR25" s="334" t="s">
        <v>310</v>
      </c>
      <c r="AS25" s="390">
        <f>SUM('Plan-C Valuation'!U21,'Plan-C Valuation'!Y21,'Plan-C Valuation'!AC21,'Plan-C Valuation'!AG21,'Plan-C Valuation'!AK21,'Plan-C Valuation'!AO21)</f>
        <v>2000</v>
      </c>
      <c r="AT25" s="390">
        <f>SUM('Plan-C Valuation'!V21,'Plan-C Valuation'!Z21,'Plan-C Valuation'!AD21,'Plan-C Valuation'!AH21,'Plan-C Valuation'!AL21,'Plan-C Valuation'!AP21)</f>
        <v>175000</v>
      </c>
      <c r="AU25" s="390">
        <f>SUM('Plan-C Valuation'!W21,'Plan-C Valuation'!AA21,'Plan-C Valuation'!AE21,'Plan-C Valuation'!AI21,'Plan-C Valuation'!AM21,'Plan-C Valuation'!AQ21)</f>
        <v>10000000</v>
      </c>
    </row>
    <row r="26" ht="15.75" customHeight="1">
      <c r="A26" s="331" t="s">
        <v>186</v>
      </c>
      <c r="B26" s="331" t="s">
        <v>121</v>
      </c>
      <c r="C26" s="331" t="s">
        <v>143</v>
      </c>
      <c r="D26" s="331" t="s">
        <v>133</v>
      </c>
      <c r="E26" s="331" t="s">
        <v>127</v>
      </c>
      <c r="F26" s="331" t="s">
        <v>129</v>
      </c>
      <c r="G26" s="399" t="s">
        <v>187</v>
      </c>
      <c r="H26" s="331"/>
      <c r="I26" s="331"/>
      <c r="J26" s="390">
        <v>0.0</v>
      </c>
      <c r="K26" s="390">
        <v>0.0</v>
      </c>
      <c r="L26" s="390">
        <v>0.0</v>
      </c>
      <c r="M26" s="390">
        <v>0.0</v>
      </c>
      <c r="N26" s="390">
        <v>0.0</v>
      </c>
      <c r="O26" s="390">
        <v>0.0</v>
      </c>
      <c r="P26" s="334" t="s">
        <v>308</v>
      </c>
      <c r="Q26" s="334" t="s">
        <v>312</v>
      </c>
      <c r="R26" s="334" t="s">
        <v>310</v>
      </c>
      <c r="S26" s="331">
        <f>SUM('Plan-A Valuation'!U22,'Plan-A Valuation'!Y22,'Plan-A Valuation'!AC22,'Plan-A Valuation'!AG22,'Plan-A Valuation'!AK22,'Plan-A Valuation'!AO22)</f>
        <v>2000</v>
      </c>
      <c r="T26" s="390">
        <f>SUM('Plan-A Valuation'!V22,'Plan-A Valuation'!Z22,'Plan-A Valuation'!AD22,'Plan-A Valuation'!AH22,'Plan-A Valuation'!AL22,'Plan-A Valuation'!AP22)</f>
        <v>200000</v>
      </c>
      <c r="U26" s="391">
        <f>SUM('Plan-A Valuation'!W22,'Plan-A Valuation'!AA22,'Plan-A Valuation'!AE22,'Plan-A Valuation'!AI22,'Plan-A Valuation'!AM22,'Plan-A Valuation'!AQ22)</f>
        <v>10000000</v>
      </c>
      <c r="V26" s="331" t="s">
        <v>315</v>
      </c>
      <c r="W26" s="390">
        <v>1500.0</v>
      </c>
      <c r="X26" s="390">
        <v>3000.0</v>
      </c>
      <c r="Y26" s="390">
        <v>24000.0</v>
      </c>
      <c r="Z26" s="390">
        <v>0.0</v>
      </c>
      <c r="AA26" s="390">
        <v>0.0</v>
      </c>
      <c r="AB26" s="390">
        <v>0.0</v>
      </c>
      <c r="AC26" s="334" t="s">
        <v>308</v>
      </c>
      <c r="AD26" s="334" t="s">
        <v>318</v>
      </c>
      <c r="AE26" s="334" t="s">
        <v>310</v>
      </c>
      <c r="AF26" s="390">
        <f>SUM('Plan-B Valuation'!U22,'Plan-B Valuation'!Y22,'Plan-B Valuation'!AC22,'Plan-B Valuation'!AG22,'Plan-B Valuation'!AK22,'Plan-B Valuation'!AO22)</f>
        <v>2000</v>
      </c>
      <c r="AG26" s="390">
        <f>SUM('Plan-B Valuation'!V22,'Plan-B Valuation'!Z22,'Plan-B Valuation'!AD22,'Plan-B Valuation'!AH22,'Plan-B Valuation'!AL22,'Plan-B Valuation'!AP22)</f>
        <v>200000</v>
      </c>
      <c r="AH26" s="391">
        <f>SUM('Plan-B Valuation'!W22,'Plan-B Valuation'!AA22,'Plan-B Valuation'!AE22,'Plan-B Valuation'!AI22,'Plan-B Valuation'!AM22,'Plan-B Valuation'!AQ22)</f>
        <v>10000000</v>
      </c>
      <c r="AI26" s="331" t="s">
        <v>329</v>
      </c>
      <c r="AJ26" s="390">
        <v>3000.0</v>
      </c>
      <c r="AK26" s="390">
        <v>65000.0</v>
      </c>
      <c r="AL26" s="390">
        <v>100000.0</v>
      </c>
      <c r="AM26" s="390">
        <v>0.0</v>
      </c>
      <c r="AN26" s="390">
        <v>0.0</v>
      </c>
      <c r="AO26" s="390">
        <v>0.0</v>
      </c>
      <c r="AP26" s="334" t="s">
        <v>308</v>
      </c>
      <c r="AQ26" s="334" t="s">
        <v>318</v>
      </c>
      <c r="AR26" s="334" t="s">
        <v>310</v>
      </c>
      <c r="AS26" s="390">
        <f>SUM('Plan-C Valuation'!U22,'Plan-C Valuation'!Y22,'Plan-C Valuation'!AC22,'Plan-C Valuation'!AG22,'Plan-C Valuation'!AK22,'Plan-C Valuation'!AO22)</f>
        <v>2000</v>
      </c>
      <c r="AT26" s="390">
        <f>SUM('Plan-C Valuation'!V22,'Plan-C Valuation'!Z22,'Plan-C Valuation'!AD22,'Plan-C Valuation'!AH22,'Plan-C Valuation'!AL22,'Plan-C Valuation'!AP22)</f>
        <v>175000</v>
      </c>
      <c r="AU26" s="390">
        <f>SUM('Plan-C Valuation'!W22,'Plan-C Valuation'!AA22,'Plan-C Valuation'!AE22,'Plan-C Valuation'!AI22,'Plan-C Valuation'!AM22,'Plan-C Valuation'!AQ22)</f>
        <v>10000000</v>
      </c>
    </row>
    <row r="27" ht="15.75" customHeight="1">
      <c r="A27" s="331" t="s">
        <v>188</v>
      </c>
      <c r="B27" s="331" t="s">
        <v>121</v>
      </c>
      <c r="C27" s="331" t="s">
        <v>145</v>
      </c>
      <c r="D27" s="331" t="s">
        <v>133</v>
      </c>
      <c r="E27" s="331" t="s">
        <v>127</v>
      </c>
      <c r="F27" s="331" t="s">
        <v>129</v>
      </c>
      <c r="G27" s="399" t="s">
        <v>189</v>
      </c>
      <c r="H27" s="331"/>
      <c r="I27" s="331"/>
      <c r="J27" s="390">
        <v>0.0</v>
      </c>
      <c r="K27" s="390">
        <v>0.0</v>
      </c>
      <c r="L27" s="390">
        <v>0.0</v>
      </c>
      <c r="M27" s="390">
        <v>0.0</v>
      </c>
      <c r="N27" s="390">
        <v>0.0</v>
      </c>
      <c r="O27" s="390">
        <v>0.0</v>
      </c>
      <c r="P27" s="334" t="s">
        <v>308</v>
      </c>
      <c r="Q27" s="334" t="s">
        <v>312</v>
      </c>
      <c r="R27" s="334" t="s">
        <v>310</v>
      </c>
      <c r="S27" s="331">
        <f>SUM('Plan-A Valuation'!U23,'Plan-A Valuation'!Y23,'Plan-A Valuation'!AC23,'Plan-A Valuation'!AG23,'Plan-A Valuation'!AK23,'Plan-A Valuation'!AO23)</f>
        <v>2000</v>
      </c>
      <c r="T27" s="390">
        <f>SUM('Plan-A Valuation'!V23,'Plan-A Valuation'!Z23,'Plan-A Valuation'!AD23,'Plan-A Valuation'!AH23,'Plan-A Valuation'!AL23,'Plan-A Valuation'!AP23)</f>
        <v>200000</v>
      </c>
      <c r="U27" s="391">
        <f>SUM('Plan-A Valuation'!W23,'Plan-A Valuation'!AA23,'Plan-A Valuation'!AE23,'Plan-A Valuation'!AI23,'Plan-A Valuation'!AM23,'Plan-A Valuation'!AQ23)</f>
        <v>10000000</v>
      </c>
      <c r="V27" s="331" t="s">
        <v>315</v>
      </c>
      <c r="W27" s="390">
        <v>1500.0</v>
      </c>
      <c r="X27" s="390">
        <v>3000.0</v>
      </c>
      <c r="Y27" s="390">
        <v>24000.0</v>
      </c>
      <c r="Z27" s="390">
        <v>0.0</v>
      </c>
      <c r="AA27" s="390">
        <v>0.0</v>
      </c>
      <c r="AB27" s="390">
        <v>0.0</v>
      </c>
      <c r="AC27" s="334" t="s">
        <v>308</v>
      </c>
      <c r="AD27" s="334" t="s">
        <v>318</v>
      </c>
      <c r="AE27" s="334" t="s">
        <v>310</v>
      </c>
      <c r="AF27" s="390">
        <f>SUM('Plan-B Valuation'!U23,'Plan-B Valuation'!Y23,'Plan-B Valuation'!AC23,'Plan-B Valuation'!AG23,'Plan-B Valuation'!AK23,'Plan-B Valuation'!AO23)</f>
        <v>2000</v>
      </c>
      <c r="AG27" s="390">
        <f>SUM('Plan-B Valuation'!V23,'Plan-B Valuation'!Z23,'Plan-B Valuation'!AD23,'Plan-B Valuation'!AH23,'Plan-B Valuation'!AL23,'Plan-B Valuation'!AP23)</f>
        <v>200000</v>
      </c>
      <c r="AH27" s="391">
        <f>SUM('Plan-B Valuation'!W23,'Plan-B Valuation'!AA23,'Plan-B Valuation'!AE23,'Plan-B Valuation'!AI23,'Plan-B Valuation'!AM23,'Plan-B Valuation'!AQ23)</f>
        <v>10000000</v>
      </c>
      <c r="AI27" s="331" t="s">
        <v>329</v>
      </c>
      <c r="AJ27" s="390">
        <v>3000.0</v>
      </c>
      <c r="AK27" s="390">
        <v>65000.0</v>
      </c>
      <c r="AL27" s="390">
        <v>100000.0</v>
      </c>
      <c r="AM27" s="390">
        <v>0.0</v>
      </c>
      <c r="AN27" s="390">
        <v>0.0</v>
      </c>
      <c r="AO27" s="390">
        <v>0.0</v>
      </c>
      <c r="AP27" s="334" t="s">
        <v>308</v>
      </c>
      <c r="AQ27" s="334" t="s">
        <v>318</v>
      </c>
      <c r="AR27" s="334" t="s">
        <v>310</v>
      </c>
      <c r="AS27" s="390">
        <f>SUM('Plan-C Valuation'!U23,'Plan-C Valuation'!Y23,'Plan-C Valuation'!AC23,'Plan-C Valuation'!AG23,'Plan-C Valuation'!AK23,'Plan-C Valuation'!AO23)</f>
        <v>2000</v>
      </c>
      <c r="AT27" s="390">
        <f>SUM('Plan-C Valuation'!V23,'Plan-C Valuation'!Z23,'Plan-C Valuation'!AD23,'Plan-C Valuation'!AH23,'Plan-C Valuation'!AL23,'Plan-C Valuation'!AP23)</f>
        <v>175000</v>
      </c>
      <c r="AU27" s="390">
        <f>SUM('Plan-C Valuation'!W23,'Plan-C Valuation'!AA23,'Plan-C Valuation'!AE23,'Plan-C Valuation'!AI23,'Plan-C Valuation'!AM23,'Plan-C Valuation'!AQ23)</f>
        <v>10000000</v>
      </c>
    </row>
    <row r="28" ht="15.75" customHeight="1">
      <c r="A28" s="331" t="s">
        <v>190</v>
      </c>
      <c r="B28" s="331" t="s">
        <v>121</v>
      </c>
      <c r="C28" s="331" t="s">
        <v>147</v>
      </c>
      <c r="D28" s="331" t="s">
        <v>133</v>
      </c>
      <c r="E28" s="331" t="s">
        <v>127</v>
      </c>
      <c r="F28" s="331" t="s">
        <v>129</v>
      </c>
      <c r="G28" s="399" t="s">
        <v>191</v>
      </c>
      <c r="H28" s="331"/>
      <c r="I28" s="331"/>
      <c r="J28" s="390">
        <v>0.0</v>
      </c>
      <c r="K28" s="390">
        <v>0.0</v>
      </c>
      <c r="L28" s="390">
        <v>0.0</v>
      </c>
      <c r="M28" s="390">
        <v>0.0</v>
      </c>
      <c r="N28" s="390">
        <v>0.0</v>
      </c>
      <c r="O28" s="390">
        <v>0.0</v>
      </c>
      <c r="P28" s="334" t="s">
        <v>308</v>
      </c>
      <c r="Q28" s="334" t="s">
        <v>312</v>
      </c>
      <c r="R28" s="334" t="s">
        <v>310</v>
      </c>
      <c r="S28" s="331">
        <f>SUM('Plan-A Valuation'!U24,'Plan-A Valuation'!Y24,'Plan-A Valuation'!AC24,'Plan-A Valuation'!AG24,'Plan-A Valuation'!AK24,'Plan-A Valuation'!AO24)</f>
        <v>2000</v>
      </c>
      <c r="T28" s="390">
        <f>SUM('Plan-A Valuation'!V24,'Plan-A Valuation'!Z24,'Plan-A Valuation'!AD24,'Plan-A Valuation'!AH24,'Plan-A Valuation'!AL24,'Plan-A Valuation'!AP24)</f>
        <v>200000</v>
      </c>
      <c r="U28" s="391">
        <f>SUM('Plan-A Valuation'!W24,'Plan-A Valuation'!AA24,'Plan-A Valuation'!AE24,'Plan-A Valuation'!AI24,'Plan-A Valuation'!AM24,'Plan-A Valuation'!AQ24)</f>
        <v>10000000</v>
      </c>
      <c r="V28" s="331" t="s">
        <v>315</v>
      </c>
      <c r="W28" s="390">
        <v>1500.0</v>
      </c>
      <c r="X28" s="390">
        <v>3000.0</v>
      </c>
      <c r="Y28" s="390">
        <v>24000.0</v>
      </c>
      <c r="Z28" s="390">
        <v>0.0</v>
      </c>
      <c r="AA28" s="390">
        <v>0.0</v>
      </c>
      <c r="AB28" s="390">
        <v>0.0</v>
      </c>
      <c r="AC28" s="334" t="s">
        <v>308</v>
      </c>
      <c r="AD28" s="334" t="s">
        <v>318</v>
      </c>
      <c r="AE28" s="334" t="s">
        <v>310</v>
      </c>
      <c r="AF28" s="390">
        <f>SUM('Plan-B Valuation'!U24,'Plan-B Valuation'!Y24,'Plan-B Valuation'!AC24,'Plan-B Valuation'!AG24,'Plan-B Valuation'!AK24,'Plan-B Valuation'!AO24)</f>
        <v>2000</v>
      </c>
      <c r="AG28" s="390">
        <f>SUM('Plan-B Valuation'!V24,'Plan-B Valuation'!Z24,'Plan-B Valuation'!AD24,'Plan-B Valuation'!AH24,'Plan-B Valuation'!AL24,'Plan-B Valuation'!AP24)</f>
        <v>200000</v>
      </c>
      <c r="AH28" s="391">
        <f>SUM('Plan-B Valuation'!W24,'Plan-B Valuation'!AA24,'Plan-B Valuation'!AE24,'Plan-B Valuation'!AI24,'Plan-B Valuation'!AM24,'Plan-B Valuation'!AQ24)</f>
        <v>10000000</v>
      </c>
      <c r="AI28" s="331" t="s">
        <v>328</v>
      </c>
      <c r="AJ28" s="390">
        <v>3000.0</v>
      </c>
      <c r="AK28" s="390">
        <v>65000.0</v>
      </c>
      <c r="AL28" s="390">
        <v>100000.0</v>
      </c>
      <c r="AM28" s="390">
        <v>0.0</v>
      </c>
      <c r="AN28" s="390">
        <v>0.0</v>
      </c>
      <c r="AO28" s="390">
        <v>0.0</v>
      </c>
      <c r="AP28" s="334" t="s">
        <v>308</v>
      </c>
      <c r="AQ28" s="334" t="s">
        <v>318</v>
      </c>
      <c r="AR28" s="334" t="s">
        <v>310</v>
      </c>
      <c r="AS28" s="390">
        <f>SUM('Plan-C Valuation'!U24,'Plan-C Valuation'!Y24,'Plan-C Valuation'!AC24,'Plan-C Valuation'!AG24,'Plan-C Valuation'!AK24,'Plan-C Valuation'!AO24)</f>
        <v>2000</v>
      </c>
      <c r="AT28" s="390">
        <f>SUM('Plan-C Valuation'!V24,'Plan-C Valuation'!Z24,'Plan-C Valuation'!AD24,'Plan-C Valuation'!AH24,'Plan-C Valuation'!AL24,'Plan-C Valuation'!AP24)</f>
        <v>175000</v>
      </c>
      <c r="AU28" s="390">
        <f>SUM('Plan-C Valuation'!W24,'Plan-C Valuation'!AA24,'Plan-C Valuation'!AE24,'Plan-C Valuation'!AI24,'Plan-C Valuation'!AM24,'Plan-C Valuation'!AQ24)</f>
        <v>10000000</v>
      </c>
    </row>
    <row r="29" ht="15.75" customHeight="1">
      <c r="A29" s="331" t="s">
        <v>192</v>
      </c>
      <c r="B29" s="331" t="s">
        <v>121</v>
      </c>
      <c r="C29" s="331" t="s">
        <v>149</v>
      </c>
      <c r="D29" s="331" t="s">
        <v>133</v>
      </c>
      <c r="E29" s="331" t="s">
        <v>127</v>
      </c>
      <c r="F29" s="331" t="s">
        <v>129</v>
      </c>
      <c r="G29" s="399" t="s">
        <v>193</v>
      </c>
      <c r="H29" s="331"/>
      <c r="I29" s="331"/>
      <c r="J29" s="390">
        <v>0.0</v>
      </c>
      <c r="K29" s="390">
        <v>0.0</v>
      </c>
      <c r="L29" s="390">
        <v>0.0</v>
      </c>
      <c r="M29" s="390">
        <v>0.0</v>
      </c>
      <c r="N29" s="390">
        <v>0.0</v>
      </c>
      <c r="O29" s="390">
        <v>0.0</v>
      </c>
      <c r="P29" s="334" t="s">
        <v>308</v>
      </c>
      <c r="Q29" s="334" t="s">
        <v>312</v>
      </c>
      <c r="R29" s="334" t="s">
        <v>310</v>
      </c>
      <c r="S29" s="331">
        <f>SUM('Plan-A Valuation'!U25,'Plan-A Valuation'!Y25,'Plan-A Valuation'!AC25,'Plan-A Valuation'!AG25,'Plan-A Valuation'!AK25,'Plan-A Valuation'!AO25)</f>
        <v>2000</v>
      </c>
      <c r="T29" s="390">
        <f>SUM('Plan-A Valuation'!V25,'Plan-A Valuation'!Z25,'Plan-A Valuation'!AD25,'Plan-A Valuation'!AH25,'Plan-A Valuation'!AL25,'Plan-A Valuation'!AP25)</f>
        <v>200000</v>
      </c>
      <c r="U29" s="391">
        <f>SUM('Plan-A Valuation'!W25,'Plan-A Valuation'!AA25,'Plan-A Valuation'!AE25,'Plan-A Valuation'!AI25,'Plan-A Valuation'!AM25,'Plan-A Valuation'!AQ25)</f>
        <v>10000000</v>
      </c>
      <c r="V29" s="331" t="s">
        <v>315</v>
      </c>
      <c r="W29" s="390">
        <v>1500.0</v>
      </c>
      <c r="X29" s="390">
        <v>3000.0</v>
      </c>
      <c r="Y29" s="390">
        <v>24000.0</v>
      </c>
      <c r="Z29" s="390">
        <v>0.0</v>
      </c>
      <c r="AA29" s="390">
        <v>0.0</v>
      </c>
      <c r="AB29" s="390">
        <v>0.0</v>
      </c>
      <c r="AC29" s="334" t="s">
        <v>308</v>
      </c>
      <c r="AD29" s="334" t="s">
        <v>318</v>
      </c>
      <c r="AE29" s="334" t="s">
        <v>310</v>
      </c>
      <c r="AF29" s="390">
        <f>SUM('Plan-B Valuation'!U25,'Plan-B Valuation'!Y25,'Plan-B Valuation'!AC25,'Plan-B Valuation'!AG25,'Plan-B Valuation'!AK25,'Plan-B Valuation'!AO25)</f>
        <v>2000</v>
      </c>
      <c r="AG29" s="390">
        <f>SUM('Plan-B Valuation'!V25,'Plan-B Valuation'!Z25,'Plan-B Valuation'!AD25,'Plan-B Valuation'!AH25,'Plan-B Valuation'!AL25,'Plan-B Valuation'!AP25)</f>
        <v>200000</v>
      </c>
      <c r="AH29" s="391">
        <f>SUM('Plan-B Valuation'!W25,'Plan-B Valuation'!AA25,'Plan-B Valuation'!AE25,'Plan-B Valuation'!AI25,'Plan-B Valuation'!AM25,'Plan-B Valuation'!AQ25)</f>
        <v>10000000</v>
      </c>
      <c r="AI29" s="331" t="s">
        <v>329</v>
      </c>
      <c r="AJ29" s="390">
        <v>3000.0</v>
      </c>
      <c r="AK29" s="390">
        <v>65000.0</v>
      </c>
      <c r="AL29" s="390">
        <v>100000.0</v>
      </c>
      <c r="AM29" s="390">
        <v>0.0</v>
      </c>
      <c r="AN29" s="390">
        <v>0.0</v>
      </c>
      <c r="AO29" s="390">
        <v>0.0</v>
      </c>
      <c r="AP29" s="334" t="s">
        <v>308</v>
      </c>
      <c r="AQ29" s="334" t="s">
        <v>318</v>
      </c>
      <c r="AR29" s="334" t="s">
        <v>310</v>
      </c>
      <c r="AS29" s="390">
        <f>SUM('Plan-C Valuation'!U25,'Plan-C Valuation'!Y25,'Plan-C Valuation'!AC25,'Plan-C Valuation'!AG25,'Plan-C Valuation'!AK25,'Plan-C Valuation'!AO25)</f>
        <v>2000</v>
      </c>
      <c r="AT29" s="390">
        <f>SUM('Plan-C Valuation'!V25,'Plan-C Valuation'!Z25,'Plan-C Valuation'!AD25,'Plan-C Valuation'!AH25,'Plan-C Valuation'!AL25,'Plan-C Valuation'!AP25)</f>
        <v>175000</v>
      </c>
      <c r="AU29" s="390">
        <f>SUM('Plan-C Valuation'!W25,'Plan-C Valuation'!AA25,'Plan-C Valuation'!AE25,'Plan-C Valuation'!AI25,'Plan-C Valuation'!AM25,'Plan-C Valuation'!AQ25)</f>
        <v>10000000</v>
      </c>
    </row>
    <row r="30" ht="15.75" customHeight="1">
      <c r="A30" s="331" t="s">
        <v>194</v>
      </c>
      <c r="B30" s="331" t="s">
        <v>121</v>
      </c>
      <c r="C30" s="331" t="s">
        <v>151</v>
      </c>
      <c r="D30" s="331" t="s">
        <v>133</v>
      </c>
      <c r="E30" s="331" t="s">
        <v>127</v>
      </c>
      <c r="F30" s="331" t="s">
        <v>129</v>
      </c>
      <c r="G30" s="399" t="s">
        <v>195</v>
      </c>
      <c r="H30" s="331"/>
      <c r="I30" s="331"/>
      <c r="J30" s="390">
        <v>0.0</v>
      </c>
      <c r="K30" s="390">
        <v>0.0</v>
      </c>
      <c r="L30" s="390">
        <v>0.0</v>
      </c>
      <c r="M30" s="390">
        <v>0.0</v>
      </c>
      <c r="N30" s="390">
        <v>0.0</v>
      </c>
      <c r="O30" s="390">
        <v>0.0</v>
      </c>
      <c r="P30" s="334" t="s">
        <v>308</v>
      </c>
      <c r="Q30" s="334" t="s">
        <v>312</v>
      </c>
      <c r="R30" s="334" t="s">
        <v>310</v>
      </c>
      <c r="S30" s="331">
        <f>SUM('Plan-A Valuation'!U26,'Plan-A Valuation'!Y26,'Plan-A Valuation'!AC26,'Plan-A Valuation'!AG26,'Plan-A Valuation'!AK26,'Plan-A Valuation'!AO26)</f>
        <v>2000</v>
      </c>
      <c r="T30" s="390">
        <f>SUM('Plan-A Valuation'!V26,'Plan-A Valuation'!Z26,'Plan-A Valuation'!AD26,'Plan-A Valuation'!AH26,'Plan-A Valuation'!AL26,'Plan-A Valuation'!AP26)</f>
        <v>200000</v>
      </c>
      <c r="U30" s="391">
        <f>SUM('Plan-A Valuation'!W26,'Plan-A Valuation'!AA26,'Plan-A Valuation'!AE26,'Plan-A Valuation'!AI26,'Plan-A Valuation'!AM26,'Plan-A Valuation'!AQ26)</f>
        <v>10000000</v>
      </c>
      <c r="V30" s="331" t="s">
        <v>315</v>
      </c>
      <c r="W30" s="390">
        <v>1500.0</v>
      </c>
      <c r="X30" s="390">
        <v>3000.0</v>
      </c>
      <c r="Y30" s="390">
        <v>24000.0</v>
      </c>
      <c r="Z30" s="390">
        <v>0.0</v>
      </c>
      <c r="AA30" s="390">
        <v>0.0</v>
      </c>
      <c r="AB30" s="390">
        <v>0.0</v>
      </c>
      <c r="AC30" s="334" t="s">
        <v>308</v>
      </c>
      <c r="AD30" s="334" t="s">
        <v>318</v>
      </c>
      <c r="AE30" s="334" t="s">
        <v>310</v>
      </c>
      <c r="AF30" s="390">
        <f>SUM('Plan-B Valuation'!U26,'Plan-B Valuation'!Y26,'Plan-B Valuation'!AC26,'Plan-B Valuation'!AG26,'Plan-B Valuation'!AK26,'Plan-B Valuation'!AO26)</f>
        <v>2000</v>
      </c>
      <c r="AG30" s="390">
        <f>SUM('Plan-B Valuation'!V26,'Plan-B Valuation'!Z26,'Plan-B Valuation'!AD26,'Plan-B Valuation'!AH26,'Plan-B Valuation'!AL26,'Plan-B Valuation'!AP26)</f>
        <v>200000</v>
      </c>
      <c r="AH30" s="391">
        <f>SUM('Plan-B Valuation'!W26,'Plan-B Valuation'!AA26,'Plan-B Valuation'!AE26,'Plan-B Valuation'!AI26,'Plan-B Valuation'!AM26,'Plan-B Valuation'!AQ26)</f>
        <v>10000000</v>
      </c>
      <c r="AI30" s="331" t="s">
        <v>328</v>
      </c>
      <c r="AJ30" s="390">
        <v>3000.0</v>
      </c>
      <c r="AK30" s="390">
        <v>65000.0</v>
      </c>
      <c r="AL30" s="390">
        <v>100000.0</v>
      </c>
      <c r="AM30" s="390">
        <v>0.0</v>
      </c>
      <c r="AN30" s="390">
        <v>0.0</v>
      </c>
      <c r="AO30" s="390">
        <v>0.0</v>
      </c>
      <c r="AP30" s="334" t="s">
        <v>308</v>
      </c>
      <c r="AQ30" s="334" t="s">
        <v>318</v>
      </c>
      <c r="AR30" s="334" t="s">
        <v>310</v>
      </c>
      <c r="AS30" s="390">
        <f>SUM('Plan-C Valuation'!U26,'Plan-C Valuation'!Y26,'Plan-C Valuation'!AC26,'Plan-C Valuation'!AG26,'Plan-C Valuation'!AK26,'Plan-C Valuation'!AO26)</f>
        <v>2000</v>
      </c>
      <c r="AT30" s="390">
        <f>SUM('Plan-C Valuation'!V26,'Plan-C Valuation'!Z26,'Plan-C Valuation'!AD26,'Plan-C Valuation'!AH26,'Plan-C Valuation'!AL26,'Plan-C Valuation'!AP26)</f>
        <v>175000</v>
      </c>
      <c r="AU30" s="390">
        <f>SUM('Plan-C Valuation'!W26,'Plan-C Valuation'!AA26,'Plan-C Valuation'!AE26,'Plan-C Valuation'!AI26,'Plan-C Valuation'!AM26,'Plan-C Valuation'!AQ26)</f>
        <v>10000000</v>
      </c>
    </row>
    <row r="31" ht="15.75" customHeight="1">
      <c r="A31" s="331" t="s">
        <v>196</v>
      </c>
      <c r="B31" s="331" t="s">
        <v>121</v>
      </c>
      <c r="C31" s="331" t="s">
        <v>153</v>
      </c>
      <c r="D31" s="331" t="s">
        <v>133</v>
      </c>
      <c r="E31" s="331" t="s">
        <v>127</v>
      </c>
      <c r="F31" s="331" t="s">
        <v>129</v>
      </c>
      <c r="G31" s="399" t="s">
        <v>197</v>
      </c>
      <c r="H31" s="331"/>
      <c r="I31" s="331"/>
      <c r="J31" s="390">
        <v>0.0</v>
      </c>
      <c r="K31" s="390">
        <v>0.0</v>
      </c>
      <c r="L31" s="390">
        <v>0.0</v>
      </c>
      <c r="M31" s="390">
        <v>0.0</v>
      </c>
      <c r="N31" s="390">
        <v>0.0</v>
      </c>
      <c r="O31" s="390">
        <v>0.0</v>
      </c>
      <c r="P31" s="334" t="s">
        <v>308</v>
      </c>
      <c r="Q31" s="334" t="s">
        <v>312</v>
      </c>
      <c r="R31" s="334" t="s">
        <v>310</v>
      </c>
      <c r="S31" s="331">
        <f>SUM('Plan-A Valuation'!U27,'Plan-A Valuation'!Y27,'Plan-A Valuation'!AC27,'Plan-A Valuation'!AG27,'Plan-A Valuation'!AK27,'Plan-A Valuation'!AO27)</f>
        <v>2000</v>
      </c>
      <c r="T31" s="390">
        <f>SUM('Plan-A Valuation'!V27,'Plan-A Valuation'!Z27,'Plan-A Valuation'!AD27,'Plan-A Valuation'!AH27,'Plan-A Valuation'!AL27,'Plan-A Valuation'!AP27)</f>
        <v>200000</v>
      </c>
      <c r="U31" s="391">
        <f>SUM('Plan-A Valuation'!W27,'Plan-A Valuation'!AA27,'Plan-A Valuation'!AE27,'Plan-A Valuation'!AI27,'Plan-A Valuation'!AM27,'Plan-A Valuation'!AQ27)</f>
        <v>10000000</v>
      </c>
      <c r="V31" s="331" t="s">
        <v>315</v>
      </c>
      <c r="W31" s="390">
        <v>1500.0</v>
      </c>
      <c r="X31" s="390">
        <v>3000.0</v>
      </c>
      <c r="Y31" s="390">
        <v>24000.0</v>
      </c>
      <c r="Z31" s="390">
        <v>0.0</v>
      </c>
      <c r="AA31" s="390">
        <v>0.0</v>
      </c>
      <c r="AB31" s="390">
        <v>0.0</v>
      </c>
      <c r="AC31" s="334" t="s">
        <v>308</v>
      </c>
      <c r="AD31" s="334" t="s">
        <v>318</v>
      </c>
      <c r="AE31" s="334" t="s">
        <v>310</v>
      </c>
      <c r="AF31" s="390">
        <f>SUM('Plan-B Valuation'!U27,'Plan-B Valuation'!Y27,'Plan-B Valuation'!AC27,'Plan-B Valuation'!AG27,'Plan-B Valuation'!AK27,'Plan-B Valuation'!AO27)</f>
        <v>2000</v>
      </c>
      <c r="AG31" s="390">
        <f>SUM('Plan-B Valuation'!V27,'Plan-B Valuation'!Z27,'Plan-B Valuation'!AD27,'Plan-B Valuation'!AH27,'Plan-B Valuation'!AL27,'Plan-B Valuation'!AP27)</f>
        <v>200000</v>
      </c>
      <c r="AH31" s="391">
        <f>SUM('Plan-B Valuation'!W27,'Plan-B Valuation'!AA27,'Plan-B Valuation'!AE27,'Plan-B Valuation'!AI27,'Plan-B Valuation'!AM27,'Plan-B Valuation'!AQ27)</f>
        <v>10000000</v>
      </c>
      <c r="AI31" s="331" t="s">
        <v>328</v>
      </c>
      <c r="AJ31" s="390">
        <v>3000.0</v>
      </c>
      <c r="AK31" s="390">
        <v>65000.0</v>
      </c>
      <c r="AL31" s="390">
        <v>100000.0</v>
      </c>
      <c r="AM31" s="390">
        <v>0.0</v>
      </c>
      <c r="AN31" s="390">
        <v>0.0</v>
      </c>
      <c r="AO31" s="390">
        <v>0.0</v>
      </c>
      <c r="AP31" s="334" t="s">
        <v>308</v>
      </c>
      <c r="AQ31" s="334" t="s">
        <v>318</v>
      </c>
      <c r="AR31" s="334" t="s">
        <v>310</v>
      </c>
      <c r="AS31" s="390">
        <f>SUM('Plan-C Valuation'!U27,'Plan-C Valuation'!Y27,'Plan-C Valuation'!AC27,'Plan-C Valuation'!AG27,'Plan-C Valuation'!AK27,'Plan-C Valuation'!AO27)</f>
        <v>2000</v>
      </c>
      <c r="AT31" s="390">
        <f>SUM('Plan-C Valuation'!V27,'Plan-C Valuation'!Z27,'Plan-C Valuation'!AD27,'Plan-C Valuation'!AH27,'Plan-C Valuation'!AL27,'Plan-C Valuation'!AP27)</f>
        <v>175000</v>
      </c>
      <c r="AU31" s="390">
        <f>SUM('Plan-C Valuation'!W27,'Plan-C Valuation'!AA27,'Plan-C Valuation'!AE27,'Plan-C Valuation'!AI27,'Plan-C Valuation'!AM27,'Plan-C Valuation'!AQ27)</f>
        <v>10000000</v>
      </c>
    </row>
    <row r="32" ht="15.75" customHeight="1">
      <c r="A32" s="331" t="s">
        <v>198</v>
      </c>
      <c r="B32" s="331" t="s">
        <v>121</v>
      </c>
      <c r="C32" s="331" t="s">
        <v>123</v>
      </c>
      <c r="D32" s="331" t="s">
        <v>138</v>
      </c>
      <c r="E32" s="331" t="s">
        <v>127</v>
      </c>
      <c r="F32" s="331" t="s">
        <v>129</v>
      </c>
      <c r="G32" s="399" t="s">
        <v>199</v>
      </c>
      <c r="H32" s="331"/>
      <c r="I32" s="331"/>
      <c r="J32" s="390">
        <v>0.0</v>
      </c>
      <c r="K32" s="390">
        <v>0.0</v>
      </c>
      <c r="L32" s="390">
        <v>0.0</v>
      </c>
      <c r="M32" s="390">
        <v>0.0</v>
      </c>
      <c r="N32" s="390">
        <v>0.0</v>
      </c>
      <c r="O32" s="390">
        <v>0.0</v>
      </c>
      <c r="P32" s="334" t="s">
        <v>308</v>
      </c>
      <c r="Q32" s="334" t="s">
        <v>313</v>
      </c>
      <c r="R32" s="334" t="s">
        <v>310</v>
      </c>
      <c r="S32" s="331">
        <f>SUM('Plan-A Valuation'!U28,'Plan-A Valuation'!Y28,'Plan-A Valuation'!AC28,'Plan-A Valuation'!AG28,'Plan-A Valuation'!AK28,'Plan-A Valuation'!AO28)</f>
        <v>5000</v>
      </c>
      <c r="T32" s="390">
        <f>SUM('Plan-A Valuation'!V28,'Plan-A Valuation'!Z28,'Plan-A Valuation'!AD28,'Plan-A Valuation'!AH28,'Plan-A Valuation'!AL28,'Plan-A Valuation'!AP28)</f>
        <v>200000</v>
      </c>
      <c r="U32" s="391">
        <f>SUM('Plan-A Valuation'!W28,'Plan-A Valuation'!AA28,'Plan-A Valuation'!AE28,'Plan-A Valuation'!AI28,'Plan-A Valuation'!AM28,'Plan-A Valuation'!AQ28)</f>
        <v>10000000</v>
      </c>
      <c r="V32" s="331" t="s">
        <v>315</v>
      </c>
      <c r="W32" s="390">
        <v>1500.0</v>
      </c>
      <c r="X32" s="390">
        <v>3000.0</v>
      </c>
      <c r="Y32" s="390">
        <v>24000.0</v>
      </c>
      <c r="Z32" s="390">
        <v>0.0</v>
      </c>
      <c r="AA32" s="390">
        <v>0.0</v>
      </c>
      <c r="AB32" s="390">
        <v>0.0</v>
      </c>
      <c r="AC32" s="334" t="s">
        <v>308</v>
      </c>
      <c r="AD32" s="334" t="s">
        <v>326</v>
      </c>
      <c r="AE32" s="334" t="s">
        <v>310</v>
      </c>
      <c r="AF32" s="390">
        <f>SUM('Plan-B Valuation'!U28,'Plan-B Valuation'!Y28,'Plan-B Valuation'!AC28,'Plan-B Valuation'!AG28,'Plan-B Valuation'!AK28,'Plan-B Valuation'!AO28)</f>
        <v>5000</v>
      </c>
      <c r="AG32" s="390">
        <f>SUM('Plan-B Valuation'!V28,'Plan-B Valuation'!Z28,'Plan-B Valuation'!AD28,'Plan-B Valuation'!AH28,'Plan-B Valuation'!AL28,'Plan-B Valuation'!AP28)</f>
        <v>200000</v>
      </c>
      <c r="AH32" s="391">
        <f>SUM('Plan-B Valuation'!W28,'Plan-B Valuation'!AA28,'Plan-B Valuation'!AE28,'Plan-B Valuation'!AI28,'Plan-B Valuation'!AM28,'Plan-B Valuation'!AQ28)</f>
        <v>10000000</v>
      </c>
      <c r="AI32" s="331" t="s">
        <v>328</v>
      </c>
      <c r="AJ32" s="390">
        <v>3000.0</v>
      </c>
      <c r="AK32" s="390">
        <v>65000.0</v>
      </c>
      <c r="AL32" s="390">
        <v>100000.0</v>
      </c>
      <c r="AM32" s="390">
        <v>0.0</v>
      </c>
      <c r="AN32" s="390">
        <v>0.0</v>
      </c>
      <c r="AO32" s="390">
        <v>0.0</v>
      </c>
      <c r="AP32" s="334" t="s">
        <v>308</v>
      </c>
      <c r="AQ32" s="334" t="s">
        <v>326</v>
      </c>
      <c r="AR32" s="334" t="s">
        <v>310</v>
      </c>
      <c r="AS32" s="390">
        <f>SUM('Plan-C Valuation'!U28,'Plan-C Valuation'!Y28,'Plan-C Valuation'!AC28,'Plan-C Valuation'!AG28,'Plan-C Valuation'!AK28,'Plan-C Valuation'!AO28)</f>
        <v>5000</v>
      </c>
      <c r="AT32" s="390">
        <f>SUM('Plan-C Valuation'!V28,'Plan-C Valuation'!Z28,'Plan-C Valuation'!AD28,'Plan-C Valuation'!AH28,'Plan-C Valuation'!AL28,'Plan-C Valuation'!AP28)</f>
        <v>175000</v>
      </c>
      <c r="AU32" s="390">
        <f>SUM('Plan-C Valuation'!W28,'Plan-C Valuation'!AA28,'Plan-C Valuation'!AE28,'Plan-C Valuation'!AI28,'Plan-C Valuation'!AM28,'Plan-C Valuation'!AQ28)</f>
        <v>10000000</v>
      </c>
    </row>
    <row r="33" ht="15.75" customHeight="1">
      <c r="A33" s="331" t="s">
        <v>200</v>
      </c>
      <c r="B33" s="331" t="s">
        <v>121</v>
      </c>
      <c r="C33" s="331" t="s">
        <v>131</v>
      </c>
      <c r="D33" s="331" t="s">
        <v>138</v>
      </c>
      <c r="E33" s="331" t="s">
        <v>127</v>
      </c>
      <c r="F33" s="331" t="s">
        <v>129</v>
      </c>
      <c r="G33" s="399" t="s">
        <v>201</v>
      </c>
      <c r="H33" s="331"/>
      <c r="I33" s="331"/>
      <c r="J33" s="390">
        <v>0.0</v>
      </c>
      <c r="K33" s="390">
        <v>0.0</v>
      </c>
      <c r="L33" s="390">
        <v>0.0</v>
      </c>
      <c r="M33" s="390">
        <v>0.0</v>
      </c>
      <c r="N33" s="390">
        <v>0.0</v>
      </c>
      <c r="O33" s="390">
        <v>0.0</v>
      </c>
      <c r="P33" s="334" t="s">
        <v>308</v>
      </c>
      <c r="Q33" s="334" t="s">
        <v>313</v>
      </c>
      <c r="R33" s="334" t="s">
        <v>310</v>
      </c>
      <c r="S33" s="331">
        <f>SUM('Plan-A Valuation'!U29,'Plan-A Valuation'!Y29,'Plan-A Valuation'!AC29,'Plan-A Valuation'!AG29,'Plan-A Valuation'!AK29,'Plan-A Valuation'!AO29)</f>
        <v>5000</v>
      </c>
      <c r="T33" s="390">
        <f>SUM('Plan-A Valuation'!V29,'Plan-A Valuation'!Z29,'Plan-A Valuation'!AD29,'Plan-A Valuation'!AH29,'Plan-A Valuation'!AL29,'Plan-A Valuation'!AP29)</f>
        <v>200000</v>
      </c>
      <c r="U33" s="391">
        <f>SUM('Plan-A Valuation'!W29,'Plan-A Valuation'!AA29,'Plan-A Valuation'!AE29,'Plan-A Valuation'!AI29,'Plan-A Valuation'!AM29,'Plan-A Valuation'!AQ29)</f>
        <v>10000000</v>
      </c>
      <c r="V33" s="331" t="s">
        <v>315</v>
      </c>
      <c r="W33" s="390">
        <v>1500.0</v>
      </c>
      <c r="X33" s="390">
        <v>3000.0</v>
      </c>
      <c r="Y33" s="390">
        <v>24000.0</v>
      </c>
      <c r="Z33" s="390">
        <v>0.0</v>
      </c>
      <c r="AA33" s="390">
        <v>0.0</v>
      </c>
      <c r="AB33" s="390">
        <v>0.0</v>
      </c>
      <c r="AC33" s="334" t="s">
        <v>308</v>
      </c>
      <c r="AD33" s="334" t="s">
        <v>326</v>
      </c>
      <c r="AE33" s="334" t="s">
        <v>310</v>
      </c>
      <c r="AF33" s="390">
        <f>SUM('Plan-B Valuation'!U29,'Plan-B Valuation'!Y29,'Plan-B Valuation'!AC29,'Plan-B Valuation'!AG29,'Plan-B Valuation'!AK29,'Plan-B Valuation'!AO29)</f>
        <v>5000</v>
      </c>
      <c r="AG33" s="390">
        <f>SUM('Plan-B Valuation'!V29,'Plan-B Valuation'!Z29,'Plan-B Valuation'!AD29,'Plan-B Valuation'!AH29,'Plan-B Valuation'!AL29,'Plan-B Valuation'!AP29)</f>
        <v>200000</v>
      </c>
      <c r="AH33" s="391">
        <f>SUM('Plan-B Valuation'!W29,'Plan-B Valuation'!AA29,'Plan-B Valuation'!AE29,'Plan-B Valuation'!AI29,'Plan-B Valuation'!AM29,'Plan-B Valuation'!AQ29)</f>
        <v>10000000</v>
      </c>
      <c r="AI33" s="331" t="s">
        <v>329</v>
      </c>
      <c r="AJ33" s="390">
        <v>3000.0</v>
      </c>
      <c r="AK33" s="390">
        <v>65000.0</v>
      </c>
      <c r="AL33" s="390">
        <v>100000.0</v>
      </c>
      <c r="AM33" s="390">
        <v>0.0</v>
      </c>
      <c r="AN33" s="390">
        <v>0.0</v>
      </c>
      <c r="AO33" s="390">
        <v>0.0</v>
      </c>
      <c r="AP33" s="334" t="s">
        <v>308</v>
      </c>
      <c r="AQ33" s="334" t="s">
        <v>326</v>
      </c>
      <c r="AR33" s="334" t="s">
        <v>310</v>
      </c>
      <c r="AS33" s="390">
        <f>SUM('Plan-C Valuation'!U29,'Plan-C Valuation'!Y29,'Plan-C Valuation'!AC29,'Plan-C Valuation'!AG29,'Plan-C Valuation'!AK29,'Plan-C Valuation'!AO29)</f>
        <v>5000</v>
      </c>
      <c r="AT33" s="390">
        <f>SUM('Plan-C Valuation'!V29,'Plan-C Valuation'!Z29,'Plan-C Valuation'!AD29,'Plan-C Valuation'!AH29,'Plan-C Valuation'!AL29,'Plan-C Valuation'!AP29)</f>
        <v>175000</v>
      </c>
      <c r="AU33" s="390">
        <f>SUM('Plan-C Valuation'!W29,'Plan-C Valuation'!AA29,'Plan-C Valuation'!AE29,'Plan-C Valuation'!AI29,'Plan-C Valuation'!AM29,'Plan-C Valuation'!AQ29)</f>
        <v>10000000</v>
      </c>
    </row>
    <row r="34" ht="15.75" customHeight="1">
      <c r="A34" s="331" t="s">
        <v>202</v>
      </c>
      <c r="B34" s="331" t="s">
        <v>121</v>
      </c>
      <c r="C34" s="331" t="s">
        <v>136</v>
      </c>
      <c r="D34" s="331" t="s">
        <v>138</v>
      </c>
      <c r="E34" s="331" t="s">
        <v>127</v>
      </c>
      <c r="F34" s="331" t="s">
        <v>129</v>
      </c>
      <c r="G34" s="399" t="s">
        <v>203</v>
      </c>
      <c r="H34" s="331"/>
      <c r="I34" s="331"/>
      <c r="J34" s="390">
        <v>0.0</v>
      </c>
      <c r="K34" s="390">
        <v>0.0</v>
      </c>
      <c r="L34" s="390">
        <v>0.0</v>
      </c>
      <c r="M34" s="390">
        <v>0.0</v>
      </c>
      <c r="N34" s="390">
        <v>0.0</v>
      </c>
      <c r="O34" s="390">
        <v>0.0</v>
      </c>
      <c r="P34" s="334" t="s">
        <v>308</v>
      </c>
      <c r="Q34" s="334" t="s">
        <v>313</v>
      </c>
      <c r="R34" s="334" t="s">
        <v>310</v>
      </c>
      <c r="S34" s="331">
        <f>SUM('Plan-A Valuation'!U30,'Plan-A Valuation'!Y30,'Plan-A Valuation'!AC30,'Plan-A Valuation'!AG30,'Plan-A Valuation'!AK30,'Plan-A Valuation'!AO30)</f>
        <v>5000</v>
      </c>
      <c r="T34" s="390">
        <f>SUM('Plan-A Valuation'!V30,'Plan-A Valuation'!Z30,'Plan-A Valuation'!AD30,'Plan-A Valuation'!AH30,'Plan-A Valuation'!AL30,'Plan-A Valuation'!AP30)</f>
        <v>200000</v>
      </c>
      <c r="U34" s="391">
        <f>SUM('Plan-A Valuation'!W30,'Plan-A Valuation'!AA30,'Plan-A Valuation'!AE30,'Plan-A Valuation'!AI30,'Plan-A Valuation'!AM30,'Plan-A Valuation'!AQ30)</f>
        <v>10000000</v>
      </c>
      <c r="V34" s="331" t="s">
        <v>315</v>
      </c>
      <c r="W34" s="390">
        <v>1500.0</v>
      </c>
      <c r="X34" s="390">
        <v>3000.0</v>
      </c>
      <c r="Y34" s="390">
        <v>24000.0</v>
      </c>
      <c r="Z34" s="390">
        <v>0.0</v>
      </c>
      <c r="AA34" s="390">
        <v>0.0</v>
      </c>
      <c r="AB34" s="390">
        <v>0.0</v>
      </c>
      <c r="AC34" s="334" t="s">
        <v>308</v>
      </c>
      <c r="AD34" s="334" t="s">
        <v>326</v>
      </c>
      <c r="AE34" s="334" t="s">
        <v>310</v>
      </c>
      <c r="AF34" s="390">
        <f>SUM('Plan-B Valuation'!U30,'Plan-B Valuation'!Y30,'Plan-B Valuation'!AC30,'Plan-B Valuation'!AG30,'Plan-B Valuation'!AK30,'Plan-B Valuation'!AO30)</f>
        <v>5000</v>
      </c>
      <c r="AG34" s="390">
        <f>SUM('Plan-B Valuation'!V30,'Plan-B Valuation'!Z30,'Plan-B Valuation'!AD30,'Plan-B Valuation'!AH30,'Plan-B Valuation'!AL30,'Plan-B Valuation'!AP30)</f>
        <v>200000</v>
      </c>
      <c r="AH34" s="391">
        <f>SUM('Plan-B Valuation'!W30,'Plan-B Valuation'!AA30,'Plan-B Valuation'!AE30,'Plan-B Valuation'!AI30,'Plan-B Valuation'!AM30,'Plan-B Valuation'!AQ30)</f>
        <v>10000000</v>
      </c>
      <c r="AI34" s="331" t="s">
        <v>329</v>
      </c>
      <c r="AJ34" s="390">
        <v>3000.0</v>
      </c>
      <c r="AK34" s="390">
        <v>65000.0</v>
      </c>
      <c r="AL34" s="390">
        <v>100000.0</v>
      </c>
      <c r="AM34" s="390">
        <v>0.0</v>
      </c>
      <c r="AN34" s="390">
        <v>0.0</v>
      </c>
      <c r="AO34" s="390">
        <v>0.0</v>
      </c>
      <c r="AP34" s="334" t="s">
        <v>308</v>
      </c>
      <c r="AQ34" s="334" t="s">
        <v>326</v>
      </c>
      <c r="AR34" s="334" t="s">
        <v>310</v>
      </c>
      <c r="AS34" s="390">
        <f>SUM('Plan-C Valuation'!U30,'Plan-C Valuation'!Y30,'Plan-C Valuation'!AC30,'Plan-C Valuation'!AG30,'Plan-C Valuation'!AK30,'Plan-C Valuation'!AO30)</f>
        <v>5000</v>
      </c>
      <c r="AT34" s="390">
        <f>SUM('Plan-C Valuation'!V30,'Plan-C Valuation'!Z30,'Plan-C Valuation'!AD30,'Plan-C Valuation'!AH30,'Plan-C Valuation'!AL30,'Plan-C Valuation'!AP30)</f>
        <v>175000</v>
      </c>
      <c r="AU34" s="390">
        <f>SUM('Plan-C Valuation'!W30,'Plan-C Valuation'!AA30,'Plan-C Valuation'!AE30,'Plan-C Valuation'!AI30,'Plan-C Valuation'!AM30,'Plan-C Valuation'!AQ30)</f>
        <v>10000000</v>
      </c>
    </row>
    <row r="35" ht="15.75" customHeight="1">
      <c r="A35" s="331" t="s">
        <v>204</v>
      </c>
      <c r="B35" s="331" t="s">
        <v>121</v>
      </c>
      <c r="C35" s="331" t="s">
        <v>140</v>
      </c>
      <c r="D35" s="331" t="s">
        <v>138</v>
      </c>
      <c r="E35" s="331" t="s">
        <v>127</v>
      </c>
      <c r="F35" s="331" t="s">
        <v>129</v>
      </c>
      <c r="G35" s="399" t="s">
        <v>205</v>
      </c>
      <c r="H35" s="331"/>
      <c r="I35" s="331"/>
      <c r="J35" s="390">
        <v>0.0</v>
      </c>
      <c r="K35" s="390">
        <v>0.0</v>
      </c>
      <c r="L35" s="390">
        <v>0.0</v>
      </c>
      <c r="M35" s="390">
        <v>0.0</v>
      </c>
      <c r="N35" s="390">
        <v>0.0</v>
      </c>
      <c r="O35" s="390">
        <v>0.0</v>
      </c>
      <c r="P35" s="334" t="s">
        <v>308</v>
      </c>
      <c r="Q35" s="334" t="s">
        <v>313</v>
      </c>
      <c r="R35" s="334" t="s">
        <v>310</v>
      </c>
      <c r="S35" s="331">
        <f>SUM('Plan-A Valuation'!U31,'Plan-A Valuation'!Y31,'Plan-A Valuation'!AC31,'Plan-A Valuation'!AG31,'Plan-A Valuation'!AK31,'Plan-A Valuation'!AO31)</f>
        <v>5000</v>
      </c>
      <c r="T35" s="390">
        <f>SUM('Plan-A Valuation'!V31,'Plan-A Valuation'!Z31,'Plan-A Valuation'!AD31,'Plan-A Valuation'!AH31,'Plan-A Valuation'!AL31,'Plan-A Valuation'!AP31)</f>
        <v>200000</v>
      </c>
      <c r="U35" s="391">
        <f>SUM('Plan-A Valuation'!W31,'Plan-A Valuation'!AA31,'Plan-A Valuation'!AE31,'Plan-A Valuation'!AI31,'Plan-A Valuation'!AM31,'Plan-A Valuation'!AQ31)</f>
        <v>10000000</v>
      </c>
      <c r="V35" s="331" t="s">
        <v>315</v>
      </c>
      <c r="W35" s="390">
        <v>1500.0</v>
      </c>
      <c r="X35" s="390">
        <v>3000.0</v>
      </c>
      <c r="Y35" s="390">
        <v>24000.0</v>
      </c>
      <c r="Z35" s="390">
        <v>0.0</v>
      </c>
      <c r="AA35" s="390">
        <v>0.0</v>
      </c>
      <c r="AB35" s="390">
        <v>0.0</v>
      </c>
      <c r="AC35" s="334" t="s">
        <v>308</v>
      </c>
      <c r="AD35" s="334" t="s">
        <v>326</v>
      </c>
      <c r="AE35" s="334" t="s">
        <v>310</v>
      </c>
      <c r="AF35" s="390">
        <f>SUM('Plan-B Valuation'!U31,'Plan-B Valuation'!Y31,'Plan-B Valuation'!AC31,'Plan-B Valuation'!AG31,'Plan-B Valuation'!AK31,'Plan-B Valuation'!AO31)</f>
        <v>5000</v>
      </c>
      <c r="AG35" s="390">
        <f>SUM('Plan-B Valuation'!V31,'Plan-B Valuation'!Z31,'Plan-B Valuation'!AD31,'Plan-B Valuation'!AH31,'Plan-B Valuation'!AL31,'Plan-B Valuation'!AP31)</f>
        <v>200000</v>
      </c>
      <c r="AH35" s="391">
        <f>SUM('Plan-B Valuation'!W31,'Plan-B Valuation'!AA31,'Plan-B Valuation'!AE31,'Plan-B Valuation'!AI31,'Plan-B Valuation'!AM31,'Plan-B Valuation'!AQ31)</f>
        <v>10000000</v>
      </c>
      <c r="AI35" s="331" t="s">
        <v>329</v>
      </c>
      <c r="AJ35" s="390">
        <v>3000.0</v>
      </c>
      <c r="AK35" s="390">
        <v>65000.0</v>
      </c>
      <c r="AL35" s="390">
        <v>100000.0</v>
      </c>
      <c r="AM35" s="390">
        <v>0.0</v>
      </c>
      <c r="AN35" s="390">
        <v>0.0</v>
      </c>
      <c r="AO35" s="390">
        <v>0.0</v>
      </c>
      <c r="AP35" s="334" t="s">
        <v>308</v>
      </c>
      <c r="AQ35" s="334" t="s">
        <v>326</v>
      </c>
      <c r="AR35" s="334" t="s">
        <v>310</v>
      </c>
      <c r="AS35" s="390">
        <f>SUM('Plan-C Valuation'!U31,'Plan-C Valuation'!Y31,'Plan-C Valuation'!AC31,'Plan-C Valuation'!AG31,'Plan-C Valuation'!AK31,'Plan-C Valuation'!AO31)</f>
        <v>5000</v>
      </c>
      <c r="AT35" s="390">
        <f>SUM('Plan-C Valuation'!V31,'Plan-C Valuation'!Z31,'Plan-C Valuation'!AD31,'Plan-C Valuation'!AH31,'Plan-C Valuation'!AL31,'Plan-C Valuation'!AP31)</f>
        <v>175000</v>
      </c>
      <c r="AU35" s="390">
        <f>SUM('Plan-C Valuation'!W31,'Plan-C Valuation'!AA31,'Plan-C Valuation'!AE31,'Plan-C Valuation'!AI31,'Plan-C Valuation'!AM31,'Plan-C Valuation'!AQ31)</f>
        <v>10000000</v>
      </c>
    </row>
    <row r="36" ht="15.75" customHeight="1">
      <c r="A36" s="331" t="s">
        <v>206</v>
      </c>
      <c r="B36" s="331" t="s">
        <v>121</v>
      </c>
      <c r="C36" s="331" t="s">
        <v>143</v>
      </c>
      <c r="D36" s="331" t="s">
        <v>138</v>
      </c>
      <c r="E36" s="331" t="s">
        <v>127</v>
      </c>
      <c r="F36" s="331" t="s">
        <v>129</v>
      </c>
      <c r="G36" s="399" t="s">
        <v>207</v>
      </c>
      <c r="H36" s="331"/>
      <c r="I36" s="331"/>
      <c r="J36" s="390">
        <v>0.0</v>
      </c>
      <c r="K36" s="390">
        <v>0.0</v>
      </c>
      <c r="L36" s="390">
        <v>0.0</v>
      </c>
      <c r="M36" s="390">
        <v>0.0</v>
      </c>
      <c r="N36" s="390">
        <v>0.0</v>
      </c>
      <c r="O36" s="390">
        <v>0.0</v>
      </c>
      <c r="P36" s="334" t="s">
        <v>308</v>
      </c>
      <c r="Q36" s="334" t="s">
        <v>313</v>
      </c>
      <c r="R36" s="334" t="s">
        <v>310</v>
      </c>
      <c r="S36" s="331">
        <f>SUM('Plan-A Valuation'!U32,'Plan-A Valuation'!Y32,'Plan-A Valuation'!AC32,'Plan-A Valuation'!AG32,'Plan-A Valuation'!AK32,'Plan-A Valuation'!AO32)</f>
        <v>5000</v>
      </c>
      <c r="T36" s="390">
        <f>SUM('Plan-A Valuation'!V32,'Plan-A Valuation'!Z32,'Plan-A Valuation'!AD32,'Plan-A Valuation'!AH32,'Plan-A Valuation'!AL32,'Plan-A Valuation'!AP32)</f>
        <v>200000</v>
      </c>
      <c r="U36" s="391">
        <f>SUM('Plan-A Valuation'!W32,'Plan-A Valuation'!AA32,'Plan-A Valuation'!AE32,'Plan-A Valuation'!AI32,'Plan-A Valuation'!AM32,'Plan-A Valuation'!AQ32)</f>
        <v>10000000</v>
      </c>
      <c r="V36" s="331" t="s">
        <v>315</v>
      </c>
      <c r="W36" s="390">
        <v>1500.0</v>
      </c>
      <c r="X36" s="390">
        <v>3000.0</v>
      </c>
      <c r="Y36" s="390">
        <v>24000.0</v>
      </c>
      <c r="Z36" s="390">
        <v>0.0</v>
      </c>
      <c r="AA36" s="390">
        <v>0.0</v>
      </c>
      <c r="AB36" s="390">
        <v>0.0</v>
      </c>
      <c r="AC36" s="334" t="s">
        <v>308</v>
      </c>
      <c r="AD36" s="334" t="s">
        <v>326</v>
      </c>
      <c r="AE36" s="334" t="s">
        <v>310</v>
      </c>
      <c r="AF36" s="390">
        <f>SUM('Plan-B Valuation'!U32,'Plan-B Valuation'!Y32,'Plan-B Valuation'!AC32,'Plan-B Valuation'!AG32,'Plan-B Valuation'!AK32,'Plan-B Valuation'!AO32)</f>
        <v>5000</v>
      </c>
      <c r="AG36" s="390">
        <f>SUM('Plan-B Valuation'!V32,'Plan-B Valuation'!Z32,'Plan-B Valuation'!AD32,'Plan-B Valuation'!AH32,'Plan-B Valuation'!AL32,'Plan-B Valuation'!AP32)</f>
        <v>200000</v>
      </c>
      <c r="AH36" s="391">
        <f>SUM('Plan-B Valuation'!W32,'Plan-B Valuation'!AA32,'Plan-B Valuation'!AE32,'Plan-B Valuation'!AI32,'Plan-B Valuation'!AM32,'Plan-B Valuation'!AQ32)</f>
        <v>10000000</v>
      </c>
      <c r="AI36" s="331" t="s">
        <v>329</v>
      </c>
      <c r="AJ36" s="390">
        <v>3000.0</v>
      </c>
      <c r="AK36" s="390">
        <v>65000.0</v>
      </c>
      <c r="AL36" s="390">
        <v>100000.0</v>
      </c>
      <c r="AM36" s="390">
        <v>0.0</v>
      </c>
      <c r="AN36" s="390">
        <v>0.0</v>
      </c>
      <c r="AO36" s="390">
        <v>0.0</v>
      </c>
      <c r="AP36" s="334" t="s">
        <v>308</v>
      </c>
      <c r="AQ36" s="334" t="s">
        <v>326</v>
      </c>
      <c r="AR36" s="334" t="s">
        <v>310</v>
      </c>
      <c r="AS36" s="390">
        <f>SUM('Plan-C Valuation'!U32,'Plan-C Valuation'!Y32,'Plan-C Valuation'!AC32,'Plan-C Valuation'!AG32,'Plan-C Valuation'!AK32,'Plan-C Valuation'!AO32)</f>
        <v>5000</v>
      </c>
      <c r="AT36" s="390">
        <f>SUM('Plan-C Valuation'!V32,'Plan-C Valuation'!Z32,'Plan-C Valuation'!AD32,'Plan-C Valuation'!AH32,'Plan-C Valuation'!AL32,'Plan-C Valuation'!AP32)</f>
        <v>175000</v>
      </c>
      <c r="AU36" s="390">
        <f>SUM('Plan-C Valuation'!W32,'Plan-C Valuation'!AA32,'Plan-C Valuation'!AE32,'Plan-C Valuation'!AI32,'Plan-C Valuation'!AM32,'Plan-C Valuation'!AQ32)</f>
        <v>10000000</v>
      </c>
    </row>
    <row r="37" ht="15.75" customHeight="1">
      <c r="A37" s="331" t="s">
        <v>208</v>
      </c>
      <c r="B37" s="331" t="s">
        <v>121</v>
      </c>
      <c r="C37" s="331" t="s">
        <v>145</v>
      </c>
      <c r="D37" s="331" t="s">
        <v>138</v>
      </c>
      <c r="E37" s="331" t="s">
        <v>127</v>
      </c>
      <c r="F37" s="331" t="s">
        <v>129</v>
      </c>
      <c r="G37" s="399" t="s">
        <v>209</v>
      </c>
      <c r="H37" s="331"/>
      <c r="I37" s="331"/>
      <c r="J37" s="390">
        <v>0.0</v>
      </c>
      <c r="K37" s="390">
        <v>0.0</v>
      </c>
      <c r="L37" s="390">
        <v>0.0</v>
      </c>
      <c r="M37" s="390">
        <v>0.0</v>
      </c>
      <c r="N37" s="390">
        <v>0.0</v>
      </c>
      <c r="O37" s="390">
        <v>0.0</v>
      </c>
      <c r="P37" s="334" t="s">
        <v>308</v>
      </c>
      <c r="Q37" s="334" t="s">
        <v>313</v>
      </c>
      <c r="R37" s="334" t="s">
        <v>310</v>
      </c>
      <c r="S37" s="331">
        <f>SUM('Plan-A Valuation'!U33,'Plan-A Valuation'!Y33,'Plan-A Valuation'!AC33,'Plan-A Valuation'!AG33,'Plan-A Valuation'!AK33,'Plan-A Valuation'!AO33)</f>
        <v>5000</v>
      </c>
      <c r="T37" s="390">
        <f>SUM('Plan-A Valuation'!V33,'Plan-A Valuation'!Z33,'Plan-A Valuation'!AD33,'Plan-A Valuation'!AH33,'Plan-A Valuation'!AL33,'Plan-A Valuation'!AP33)</f>
        <v>200000</v>
      </c>
      <c r="U37" s="391">
        <f>SUM('Plan-A Valuation'!W33,'Plan-A Valuation'!AA33,'Plan-A Valuation'!AE33,'Plan-A Valuation'!AI33,'Plan-A Valuation'!AM33,'Plan-A Valuation'!AQ33)</f>
        <v>10000000</v>
      </c>
      <c r="V37" s="331" t="s">
        <v>315</v>
      </c>
      <c r="W37" s="390">
        <v>1500.0</v>
      </c>
      <c r="X37" s="390">
        <v>3000.0</v>
      </c>
      <c r="Y37" s="390">
        <v>24000.0</v>
      </c>
      <c r="Z37" s="390">
        <v>0.0</v>
      </c>
      <c r="AA37" s="390">
        <v>0.0</v>
      </c>
      <c r="AB37" s="390">
        <v>0.0</v>
      </c>
      <c r="AC37" s="334" t="s">
        <v>308</v>
      </c>
      <c r="AD37" s="334" t="s">
        <v>326</v>
      </c>
      <c r="AE37" s="334" t="s">
        <v>310</v>
      </c>
      <c r="AF37" s="390">
        <f>SUM('Plan-B Valuation'!U33,'Plan-B Valuation'!Y33,'Plan-B Valuation'!AC33,'Plan-B Valuation'!AG33,'Plan-B Valuation'!AK33,'Plan-B Valuation'!AO33)</f>
        <v>5000</v>
      </c>
      <c r="AG37" s="390">
        <f>SUM('Plan-B Valuation'!V33,'Plan-B Valuation'!Z33,'Plan-B Valuation'!AD33,'Plan-B Valuation'!AH33,'Plan-B Valuation'!AL33,'Plan-B Valuation'!AP33)</f>
        <v>200000</v>
      </c>
      <c r="AH37" s="391">
        <f>SUM('Plan-B Valuation'!W33,'Plan-B Valuation'!AA33,'Plan-B Valuation'!AE33,'Plan-B Valuation'!AI33,'Plan-B Valuation'!AM33,'Plan-B Valuation'!AQ33)</f>
        <v>10000000</v>
      </c>
      <c r="AI37" s="331" t="s">
        <v>329</v>
      </c>
      <c r="AJ37" s="390">
        <v>3000.0</v>
      </c>
      <c r="AK37" s="390">
        <v>65000.0</v>
      </c>
      <c r="AL37" s="390">
        <v>100000.0</v>
      </c>
      <c r="AM37" s="390">
        <v>0.0</v>
      </c>
      <c r="AN37" s="390">
        <v>0.0</v>
      </c>
      <c r="AO37" s="390">
        <v>0.0</v>
      </c>
      <c r="AP37" s="334" t="s">
        <v>308</v>
      </c>
      <c r="AQ37" s="334" t="s">
        <v>326</v>
      </c>
      <c r="AR37" s="334" t="s">
        <v>310</v>
      </c>
      <c r="AS37" s="390">
        <f>SUM('Plan-C Valuation'!U33,'Plan-C Valuation'!Y33,'Plan-C Valuation'!AC33,'Plan-C Valuation'!AG33,'Plan-C Valuation'!AK33,'Plan-C Valuation'!AO33)</f>
        <v>5000</v>
      </c>
      <c r="AT37" s="390">
        <f>SUM('Plan-C Valuation'!V33,'Plan-C Valuation'!Z33,'Plan-C Valuation'!AD33,'Plan-C Valuation'!AH33,'Plan-C Valuation'!AL33,'Plan-C Valuation'!AP33)</f>
        <v>175000</v>
      </c>
      <c r="AU37" s="390">
        <f>SUM('Plan-C Valuation'!W33,'Plan-C Valuation'!AA33,'Plan-C Valuation'!AE33,'Plan-C Valuation'!AI33,'Plan-C Valuation'!AM33,'Plan-C Valuation'!AQ33)</f>
        <v>10000000</v>
      </c>
    </row>
    <row r="38" ht="15.75" customHeight="1">
      <c r="A38" s="331" t="s">
        <v>210</v>
      </c>
      <c r="B38" s="331" t="s">
        <v>121</v>
      </c>
      <c r="C38" s="331" t="s">
        <v>147</v>
      </c>
      <c r="D38" s="331" t="s">
        <v>138</v>
      </c>
      <c r="E38" s="331" t="s">
        <v>127</v>
      </c>
      <c r="F38" s="331" t="s">
        <v>129</v>
      </c>
      <c r="G38" s="399" t="s">
        <v>211</v>
      </c>
      <c r="H38" s="331"/>
      <c r="I38" s="331"/>
      <c r="J38" s="390">
        <v>0.0</v>
      </c>
      <c r="K38" s="390">
        <v>0.0</v>
      </c>
      <c r="L38" s="390">
        <v>0.0</v>
      </c>
      <c r="M38" s="390">
        <v>0.0</v>
      </c>
      <c r="N38" s="390">
        <v>0.0</v>
      </c>
      <c r="O38" s="390">
        <v>0.0</v>
      </c>
      <c r="P38" s="334" t="s">
        <v>308</v>
      </c>
      <c r="Q38" s="334" t="s">
        <v>313</v>
      </c>
      <c r="R38" s="334" t="s">
        <v>310</v>
      </c>
      <c r="S38" s="331">
        <f>SUM('Plan-A Valuation'!U34,'Plan-A Valuation'!Y34,'Plan-A Valuation'!AC34,'Plan-A Valuation'!AG34,'Plan-A Valuation'!AK34,'Plan-A Valuation'!AO34)</f>
        <v>5000</v>
      </c>
      <c r="T38" s="390">
        <f>SUM('Plan-A Valuation'!V34,'Plan-A Valuation'!Z34,'Plan-A Valuation'!AD34,'Plan-A Valuation'!AH34,'Plan-A Valuation'!AL34,'Plan-A Valuation'!AP34)</f>
        <v>200000</v>
      </c>
      <c r="U38" s="391">
        <f>SUM('Plan-A Valuation'!W34,'Plan-A Valuation'!AA34,'Plan-A Valuation'!AE34,'Plan-A Valuation'!AI34,'Plan-A Valuation'!AM34,'Plan-A Valuation'!AQ34)</f>
        <v>10000000</v>
      </c>
      <c r="V38" s="331" t="s">
        <v>315</v>
      </c>
      <c r="W38" s="390">
        <v>1500.0</v>
      </c>
      <c r="X38" s="390">
        <v>3000.0</v>
      </c>
      <c r="Y38" s="390">
        <v>24000.0</v>
      </c>
      <c r="Z38" s="390">
        <v>0.0</v>
      </c>
      <c r="AA38" s="390">
        <v>0.0</v>
      </c>
      <c r="AB38" s="390">
        <v>0.0</v>
      </c>
      <c r="AC38" s="334" t="s">
        <v>308</v>
      </c>
      <c r="AD38" s="334" t="s">
        <v>326</v>
      </c>
      <c r="AE38" s="334" t="s">
        <v>310</v>
      </c>
      <c r="AF38" s="390">
        <f>SUM('Plan-B Valuation'!U34,'Plan-B Valuation'!Y34,'Plan-B Valuation'!AC34,'Plan-B Valuation'!AG34,'Plan-B Valuation'!AK34,'Plan-B Valuation'!AO34)</f>
        <v>5000</v>
      </c>
      <c r="AG38" s="390">
        <f>SUM('Plan-B Valuation'!V34,'Plan-B Valuation'!Z34,'Plan-B Valuation'!AD34,'Plan-B Valuation'!AH34,'Plan-B Valuation'!AL34,'Plan-B Valuation'!AP34)</f>
        <v>200000</v>
      </c>
      <c r="AH38" s="391">
        <f>SUM('Plan-B Valuation'!W34,'Plan-B Valuation'!AA34,'Plan-B Valuation'!AE34,'Plan-B Valuation'!AI34,'Plan-B Valuation'!AM34,'Plan-B Valuation'!AQ34)</f>
        <v>10000000</v>
      </c>
      <c r="AI38" s="331" t="s">
        <v>328</v>
      </c>
      <c r="AJ38" s="390">
        <v>3000.0</v>
      </c>
      <c r="AK38" s="390">
        <v>65000.0</v>
      </c>
      <c r="AL38" s="390">
        <v>100000.0</v>
      </c>
      <c r="AM38" s="390">
        <v>0.0</v>
      </c>
      <c r="AN38" s="390">
        <v>0.0</v>
      </c>
      <c r="AO38" s="390">
        <v>0.0</v>
      </c>
      <c r="AP38" s="334" t="s">
        <v>308</v>
      </c>
      <c r="AQ38" s="334" t="s">
        <v>326</v>
      </c>
      <c r="AR38" s="334" t="s">
        <v>310</v>
      </c>
      <c r="AS38" s="390">
        <f>SUM('Plan-C Valuation'!U34,'Plan-C Valuation'!Y34,'Plan-C Valuation'!AC34,'Plan-C Valuation'!AG34,'Plan-C Valuation'!AK34,'Plan-C Valuation'!AO34)</f>
        <v>5000</v>
      </c>
      <c r="AT38" s="390">
        <f>SUM('Plan-C Valuation'!V34,'Plan-C Valuation'!Z34,'Plan-C Valuation'!AD34,'Plan-C Valuation'!AH34,'Plan-C Valuation'!AL34,'Plan-C Valuation'!AP34)</f>
        <v>175000</v>
      </c>
      <c r="AU38" s="390">
        <f>SUM('Plan-C Valuation'!W34,'Plan-C Valuation'!AA34,'Plan-C Valuation'!AE34,'Plan-C Valuation'!AI34,'Plan-C Valuation'!AM34,'Plan-C Valuation'!AQ34)</f>
        <v>10000000</v>
      </c>
    </row>
    <row r="39" ht="15.75" customHeight="1">
      <c r="A39" s="331" t="s">
        <v>212</v>
      </c>
      <c r="B39" s="331" t="s">
        <v>121</v>
      </c>
      <c r="C39" s="331" t="s">
        <v>149</v>
      </c>
      <c r="D39" s="331" t="s">
        <v>138</v>
      </c>
      <c r="E39" s="331" t="s">
        <v>127</v>
      </c>
      <c r="F39" s="331" t="s">
        <v>129</v>
      </c>
      <c r="G39" s="399" t="s">
        <v>213</v>
      </c>
      <c r="H39" s="331"/>
      <c r="I39" s="331"/>
      <c r="J39" s="390">
        <v>0.0</v>
      </c>
      <c r="K39" s="390">
        <v>0.0</v>
      </c>
      <c r="L39" s="390">
        <v>0.0</v>
      </c>
      <c r="M39" s="390">
        <v>0.0</v>
      </c>
      <c r="N39" s="390">
        <v>0.0</v>
      </c>
      <c r="O39" s="390">
        <v>0.0</v>
      </c>
      <c r="P39" s="334" t="s">
        <v>308</v>
      </c>
      <c r="Q39" s="334" t="s">
        <v>313</v>
      </c>
      <c r="R39" s="334" t="s">
        <v>310</v>
      </c>
      <c r="S39" s="331">
        <f>SUM('Plan-A Valuation'!U35,'Plan-A Valuation'!Y35,'Plan-A Valuation'!AC35,'Plan-A Valuation'!AG35,'Plan-A Valuation'!AK35,'Plan-A Valuation'!AO35)</f>
        <v>5000</v>
      </c>
      <c r="T39" s="390">
        <f>SUM('Plan-A Valuation'!V35,'Plan-A Valuation'!Z35,'Plan-A Valuation'!AD35,'Plan-A Valuation'!AH35,'Plan-A Valuation'!AL35,'Plan-A Valuation'!AP35)</f>
        <v>200000</v>
      </c>
      <c r="U39" s="391">
        <f>SUM('Plan-A Valuation'!W35,'Plan-A Valuation'!AA35,'Plan-A Valuation'!AE35,'Plan-A Valuation'!AI35,'Plan-A Valuation'!AM35,'Plan-A Valuation'!AQ35)</f>
        <v>10000000</v>
      </c>
      <c r="V39" s="331" t="s">
        <v>315</v>
      </c>
      <c r="W39" s="390">
        <v>1500.0</v>
      </c>
      <c r="X39" s="390">
        <v>3000.0</v>
      </c>
      <c r="Y39" s="390">
        <v>24000.0</v>
      </c>
      <c r="Z39" s="390">
        <v>0.0</v>
      </c>
      <c r="AA39" s="390">
        <v>0.0</v>
      </c>
      <c r="AB39" s="390">
        <v>0.0</v>
      </c>
      <c r="AC39" s="334" t="s">
        <v>308</v>
      </c>
      <c r="AD39" s="334" t="s">
        <v>326</v>
      </c>
      <c r="AE39" s="334" t="s">
        <v>310</v>
      </c>
      <c r="AF39" s="390">
        <f>SUM('Plan-B Valuation'!U35,'Plan-B Valuation'!Y35,'Plan-B Valuation'!AC35,'Plan-B Valuation'!AG35,'Plan-B Valuation'!AK35,'Plan-B Valuation'!AO35)</f>
        <v>5000</v>
      </c>
      <c r="AG39" s="390">
        <f>SUM('Plan-B Valuation'!V35,'Plan-B Valuation'!Z35,'Plan-B Valuation'!AD35,'Plan-B Valuation'!AH35,'Plan-B Valuation'!AL35,'Plan-B Valuation'!AP35)</f>
        <v>200000</v>
      </c>
      <c r="AH39" s="391">
        <f>SUM('Plan-B Valuation'!W35,'Plan-B Valuation'!AA35,'Plan-B Valuation'!AE35,'Plan-B Valuation'!AI35,'Plan-B Valuation'!AM35,'Plan-B Valuation'!AQ35)</f>
        <v>10000000</v>
      </c>
      <c r="AI39" s="331" t="s">
        <v>329</v>
      </c>
      <c r="AJ39" s="390">
        <v>3000.0</v>
      </c>
      <c r="AK39" s="390">
        <v>65000.0</v>
      </c>
      <c r="AL39" s="390">
        <v>100000.0</v>
      </c>
      <c r="AM39" s="390">
        <v>0.0</v>
      </c>
      <c r="AN39" s="390">
        <v>0.0</v>
      </c>
      <c r="AO39" s="390">
        <v>0.0</v>
      </c>
      <c r="AP39" s="334" t="s">
        <v>308</v>
      </c>
      <c r="AQ39" s="334" t="s">
        <v>326</v>
      </c>
      <c r="AR39" s="334" t="s">
        <v>310</v>
      </c>
      <c r="AS39" s="390">
        <f>SUM('Plan-C Valuation'!U35,'Plan-C Valuation'!Y35,'Plan-C Valuation'!AC35,'Plan-C Valuation'!AG35,'Plan-C Valuation'!AK35,'Plan-C Valuation'!AO35)</f>
        <v>5000</v>
      </c>
      <c r="AT39" s="390">
        <f>SUM('Plan-C Valuation'!V35,'Plan-C Valuation'!Z35,'Plan-C Valuation'!AD35,'Plan-C Valuation'!AH35,'Plan-C Valuation'!AL35,'Plan-C Valuation'!AP35)</f>
        <v>175000</v>
      </c>
      <c r="AU39" s="390">
        <f>SUM('Plan-C Valuation'!W35,'Plan-C Valuation'!AA35,'Plan-C Valuation'!AE35,'Plan-C Valuation'!AI35,'Plan-C Valuation'!AM35,'Plan-C Valuation'!AQ35)</f>
        <v>10000000</v>
      </c>
    </row>
    <row r="40" ht="15.75" customHeight="1">
      <c r="A40" s="331" t="s">
        <v>214</v>
      </c>
      <c r="B40" s="331" t="s">
        <v>121</v>
      </c>
      <c r="C40" s="331" t="s">
        <v>151</v>
      </c>
      <c r="D40" s="331" t="s">
        <v>138</v>
      </c>
      <c r="E40" s="331" t="s">
        <v>127</v>
      </c>
      <c r="F40" s="331" t="s">
        <v>129</v>
      </c>
      <c r="G40" s="399" t="s">
        <v>215</v>
      </c>
      <c r="H40" s="331"/>
      <c r="I40" s="331"/>
      <c r="J40" s="390">
        <v>0.0</v>
      </c>
      <c r="K40" s="390">
        <v>0.0</v>
      </c>
      <c r="L40" s="390">
        <v>0.0</v>
      </c>
      <c r="M40" s="390">
        <v>0.0</v>
      </c>
      <c r="N40" s="390">
        <v>0.0</v>
      </c>
      <c r="O40" s="390">
        <v>0.0</v>
      </c>
      <c r="P40" s="334" t="s">
        <v>308</v>
      </c>
      <c r="Q40" s="334" t="s">
        <v>313</v>
      </c>
      <c r="R40" s="334" t="s">
        <v>310</v>
      </c>
      <c r="S40" s="331">
        <f>SUM('Plan-A Valuation'!U36,'Plan-A Valuation'!Y36,'Plan-A Valuation'!AC36,'Plan-A Valuation'!AG36,'Plan-A Valuation'!AK36,'Plan-A Valuation'!AO36)</f>
        <v>5000</v>
      </c>
      <c r="T40" s="390">
        <f>SUM('Plan-A Valuation'!V36,'Plan-A Valuation'!Z36,'Plan-A Valuation'!AD36,'Plan-A Valuation'!AH36,'Plan-A Valuation'!AL36,'Plan-A Valuation'!AP36)</f>
        <v>200000</v>
      </c>
      <c r="U40" s="391">
        <f>SUM('Plan-A Valuation'!W36,'Plan-A Valuation'!AA36,'Plan-A Valuation'!AE36,'Plan-A Valuation'!AI36,'Plan-A Valuation'!AM36,'Plan-A Valuation'!AQ36)</f>
        <v>10000000</v>
      </c>
      <c r="V40" s="331" t="s">
        <v>315</v>
      </c>
      <c r="W40" s="390">
        <v>1500.0</v>
      </c>
      <c r="X40" s="390">
        <v>3000.0</v>
      </c>
      <c r="Y40" s="390">
        <v>24000.0</v>
      </c>
      <c r="Z40" s="390">
        <v>0.0</v>
      </c>
      <c r="AA40" s="390">
        <v>0.0</v>
      </c>
      <c r="AB40" s="390">
        <v>0.0</v>
      </c>
      <c r="AC40" s="334" t="s">
        <v>308</v>
      </c>
      <c r="AD40" s="334" t="s">
        <v>326</v>
      </c>
      <c r="AE40" s="334" t="s">
        <v>310</v>
      </c>
      <c r="AF40" s="390">
        <f>SUM('Plan-B Valuation'!U36,'Plan-B Valuation'!Y36,'Plan-B Valuation'!AC36,'Plan-B Valuation'!AG36,'Plan-B Valuation'!AK36,'Plan-B Valuation'!AO36)</f>
        <v>5000</v>
      </c>
      <c r="AG40" s="390">
        <f>SUM('Plan-B Valuation'!V36,'Plan-B Valuation'!Z36,'Plan-B Valuation'!AD36,'Plan-B Valuation'!AH36,'Plan-B Valuation'!AL36,'Plan-B Valuation'!AP36)</f>
        <v>200000</v>
      </c>
      <c r="AH40" s="391">
        <f>SUM('Plan-B Valuation'!W36,'Plan-B Valuation'!AA36,'Plan-B Valuation'!AE36,'Plan-B Valuation'!AI36,'Plan-B Valuation'!AM36,'Plan-B Valuation'!AQ36)</f>
        <v>10000000</v>
      </c>
      <c r="AI40" s="331" t="s">
        <v>328</v>
      </c>
      <c r="AJ40" s="390">
        <v>3000.0</v>
      </c>
      <c r="AK40" s="390">
        <v>65000.0</v>
      </c>
      <c r="AL40" s="390">
        <v>100000.0</v>
      </c>
      <c r="AM40" s="390">
        <v>0.0</v>
      </c>
      <c r="AN40" s="390">
        <v>0.0</v>
      </c>
      <c r="AO40" s="390">
        <v>0.0</v>
      </c>
      <c r="AP40" s="334" t="s">
        <v>308</v>
      </c>
      <c r="AQ40" s="334" t="s">
        <v>326</v>
      </c>
      <c r="AR40" s="334" t="s">
        <v>310</v>
      </c>
      <c r="AS40" s="390">
        <f>SUM('Plan-C Valuation'!U36,'Plan-C Valuation'!Y36,'Plan-C Valuation'!AC36,'Plan-C Valuation'!AG36,'Plan-C Valuation'!AK36,'Plan-C Valuation'!AO36)</f>
        <v>5000</v>
      </c>
      <c r="AT40" s="390">
        <f>SUM('Plan-C Valuation'!V36,'Plan-C Valuation'!Z36,'Plan-C Valuation'!AD36,'Plan-C Valuation'!AH36,'Plan-C Valuation'!AL36,'Plan-C Valuation'!AP36)</f>
        <v>175000</v>
      </c>
      <c r="AU40" s="390">
        <f>SUM('Plan-C Valuation'!W36,'Plan-C Valuation'!AA36,'Plan-C Valuation'!AE36,'Plan-C Valuation'!AI36,'Plan-C Valuation'!AM36,'Plan-C Valuation'!AQ36)</f>
        <v>10000000</v>
      </c>
    </row>
    <row r="41" ht="15.75" customHeight="1">
      <c r="A41" s="331" t="s">
        <v>216</v>
      </c>
      <c r="B41" s="331" t="s">
        <v>121</v>
      </c>
      <c r="C41" s="331" t="s">
        <v>153</v>
      </c>
      <c r="D41" s="331" t="s">
        <v>138</v>
      </c>
      <c r="E41" s="331" t="s">
        <v>127</v>
      </c>
      <c r="F41" s="331" t="s">
        <v>129</v>
      </c>
      <c r="G41" s="399" t="s">
        <v>217</v>
      </c>
      <c r="H41" s="331"/>
      <c r="I41" s="331"/>
      <c r="J41" s="390">
        <v>0.0</v>
      </c>
      <c r="K41" s="390">
        <v>0.0</v>
      </c>
      <c r="L41" s="390">
        <v>0.0</v>
      </c>
      <c r="M41" s="390">
        <v>0.0</v>
      </c>
      <c r="N41" s="390">
        <v>0.0</v>
      </c>
      <c r="O41" s="390">
        <v>0.0</v>
      </c>
      <c r="P41" s="334" t="s">
        <v>308</v>
      </c>
      <c r="Q41" s="334" t="s">
        <v>313</v>
      </c>
      <c r="R41" s="334" t="s">
        <v>310</v>
      </c>
      <c r="S41" s="331">
        <f>SUM('Plan-A Valuation'!U37,'Plan-A Valuation'!Y37,'Plan-A Valuation'!AC37,'Plan-A Valuation'!AG37,'Plan-A Valuation'!AK37,'Plan-A Valuation'!AO37)</f>
        <v>5000</v>
      </c>
      <c r="T41" s="390">
        <f>SUM('Plan-A Valuation'!V37,'Plan-A Valuation'!Z37,'Plan-A Valuation'!AD37,'Plan-A Valuation'!AH37,'Plan-A Valuation'!AL37,'Plan-A Valuation'!AP37)</f>
        <v>200000</v>
      </c>
      <c r="U41" s="391">
        <f>SUM('Plan-A Valuation'!W37,'Plan-A Valuation'!AA37,'Plan-A Valuation'!AE37,'Plan-A Valuation'!AI37,'Plan-A Valuation'!AM37,'Plan-A Valuation'!AQ37)</f>
        <v>10000000</v>
      </c>
      <c r="V41" s="331" t="s">
        <v>315</v>
      </c>
      <c r="W41" s="390">
        <v>1500.0</v>
      </c>
      <c r="X41" s="390">
        <v>3000.0</v>
      </c>
      <c r="Y41" s="390">
        <v>24000.0</v>
      </c>
      <c r="Z41" s="390">
        <v>0.0</v>
      </c>
      <c r="AA41" s="390">
        <v>0.0</v>
      </c>
      <c r="AB41" s="390">
        <v>0.0</v>
      </c>
      <c r="AC41" s="334" t="s">
        <v>308</v>
      </c>
      <c r="AD41" s="334" t="s">
        <v>326</v>
      </c>
      <c r="AE41" s="334" t="s">
        <v>310</v>
      </c>
      <c r="AF41" s="390">
        <f>SUM('Plan-B Valuation'!U37,'Plan-B Valuation'!Y37,'Plan-B Valuation'!AC37,'Plan-B Valuation'!AG37,'Plan-B Valuation'!AK37,'Plan-B Valuation'!AO37)</f>
        <v>5000</v>
      </c>
      <c r="AG41" s="390">
        <f>SUM('Plan-B Valuation'!V37,'Plan-B Valuation'!Z37,'Plan-B Valuation'!AD37,'Plan-B Valuation'!AH37,'Plan-B Valuation'!AL37,'Plan-B Valuation'!AP37)</f>
        <v>200000</v>
      </c>
      <c r="AH41" s="391">
        <f>SUM('Plan-B Valuation'!W37,'Plan-B Valuation'!AA37,'Plan-B Valuation'!AE37,'Plan-B Valuation'!AI37,'Plan-B Valuation'!AM37,'Plan-B Valuation'!AQ37)</f>
        <v>10000000</v>
      </c>
      <c r="AI41" s="331" t="s">
        <v>328</v>
      </c>
      <c r="AJ41" s="390">
        <v>3000.0</v>
      </c>
      <c r="AK41" s="390">
        <v>65000.0</v>
      </c>
      <c r="AL41" s="390">
        <v>100000.0</v>
      </c>
      <c r="AM41" s="390">
        <v>0.0</v>
      </c>
      <c r="AN41" s="390">
        <v>0.0</v>
      </c>
      <c r="AO41" s="390">
        <v>0.0</v>
      </c>
      <c r="AP41" s="334" t="s">
        <v>308</v>
      </c>
      <c r="AQ41" s="334" t="s">
        <v>326</v>
      </c>
      <c r="AR41" s="334" t="s">
        <v>310</v>
      </c>
      <c r="AS41" s="390">
        <f>SUM('Plan-C Valuation'!U37,'Plan-C Valuation'!Y37,'Plan-C Valuation'!AC37,'Plan-C Valuation'!AG37,'Plan-C Valuation'!AK37,'Plan-C Valuation'!AO37)</f>
        <v>5000</v>
      </c>
      <c r="AT41" s="390">
        <f>SUM('Plan-C Valuation'!V37,'Plan-C Valuation'!Z37,'Plan-C Valuation'!AD37,'Plan-C Valuation'!AH37,'Plan-C Valuation'!AL37,'Plan-C Valuation'!AP37)</f>
        <v>175000</v>
      </c>
      <c r="AU41" s="390">
        <f>SUM('Plan-C Valuation'!W37,'Plan-C Valuation'!AA37,'Plan-C Valuation'!AE37,'Plan-C Valuation'!AI37,'Plan-C Valuation'!AM37,'Plan-C Valuation'!AQ37)</f>
        <v>10000000</v>
      </c>
    </row>
    <row r="42" ht="15.75" customHeight="1">
      <c r="A42" s="331" t="s">
        <v>218</v>
      </c>
      <c r="B42" s="331" t="s">
        <v>121</v>
      </c>
      <c r="C42" s="331" t="s">
        <v>123</v>
      </c>
      <c r="D42" s="331" t="s">
        <v>125</v>
      </c>
      <c r="E42" s="331" t="s">
        <v>127</v>
      </c>
      <c r="F42" s="331" t="s">
        <v>135</v>
      </c>
      <c r="G42" s="399" t="s">
        <v>219</v>
      </c>
      <c r="H42" s="331"/>
      <c r="I42" s="331"/>
      <c r="J42" s="390">
        <v>0.0</v>
      </c>
      <c r="K42" s="390">
        <v>0.0</v>
      </c>
      <c r="L42" s="390">
        <v>0.0</v>
      </c>
      <c r="M42" s="390">
        <v>0.0</v>
      </c>
      <c r="N42" s="390">
        <v>0.0</v>
      </c>
      <c r="O42" s="390">
        <v>0.0</v>
      </c>
      <c r="P42" s="334" t="s">
        <v>308</v>
      </c>
      <c r="Q42" s="334" t="s">
        <v>314</v>
      </c>
      <c r="R42" s="334" t="s">
        <v>310</v>
      </c>
      <c r="S42" s="331">
        <f>SUM('Plan-A Valuation'!U38,'Plan-A Valuation'!Y38,'Plan-A Valuation'!AC38,'Plan-A Valuation'!AG38,'Plan-A Valuation'!AK38,'Plan-A Valuation'!AO38)</f>
        <v>750000</v>
      </c>
      <c r="T42" s="390">
        <f>SUM('Plan-A Valuation'!V38,'Plan-A Valuation'!Z38,'Plan-A Valuation'!AD38,'Plan-A Valuation'!AH38,'Plan-A Valuation'!AL38,'Plan-A Valuation'!AP38)</f>
        <v>3000000</v>
      </c>
      <c r="U42" s="391">
        <f>SUM('Plan-A Valuation'!W38,'Plan-A Valuation'!AA38,'Plan-A Valuation'!AE38,'Plan-A Valuation'!AI38,'Plan-A Valuation'!AM38,'Plan-A Valuation'!AQ38)</f>
        <v>10000000</v>
      </c>
      <c r="V42" s="331" t="s">
        <v>374</v>
      </c>
      <c r="W42" s="390">
        <v>200.0</v>
      </c>
      <c r="X42" s="390">
        <v>500.0</v>
      </c>
      <c r="Y42" s="390">
        <v>3000.0</v>
      </c>
      <c r="Z42" s="390">
        <v>0.0</v>
      </c>
      <c r="AA42" s="390">
        <v>0.0</v>
      </c>
      <c r="AB42" s="390">
        <v>0.0</v>
      </c>
      <c r="AC42" s="334" t="s">
        <v>308</v>
      </c>
      <c r="AD42" s="334" t="s">
        <v>326</v>
      </c>
      <c r="AE42" s="334" t="s">
        <v>310</v>
      </c>
      <c r="AF42" s="390">
        <f>SUM('Plan-B Valuation'!U38,'Plan-B Valuation'!Y38,'Plan-B Valuation'!AC38,'Plan-B Valuation'!AG38,'Plan-B Valuation'!AK38,'Plan-B Valuation'!AO38)</f>
        <v>750000</v>
      </c>
      <c r="AG42" s="390">
        <f>SUM('Plan-B Valuation'!V38,'Plan-B Valuation'!Z38,'Plan-B Valuation'!AD38,'Plan-B Valuation'!AH38,'Plan-B Valuation'!AL38,'Plan-B Valuation'!AP38)</f>
        <v>3000000</v>
      </c>
      <c r="AH42" s="391">
        <f>SUM('Plan-B Valuation'!W38,'Plan-B Valuation'!AA38,'Plan-B Valuation'!AE38,'Plan-B Valuation'!AI38,'Plan-B Valuation'!AM38,'Plan-B Valuation'!AQ38)</f>
        <v>10000000</v>
      </c>
      <c r="AI42" s="331" t="s">
        <v>375</v>
      </c>
      <c r="AJ42" s="390">
        <v>3000.0</v>
      </c>
      <c r="AK42" s="390">
        <v>65000.0</v>
      </c>
      <c r="AL42" s="390">
        <v>100000.0</v>
      </c>
      <c r="AM42" s="390">
        <v>0.0</v>
      </c>
      <c r="AN42" s="390">
        <v>0.0</v>
      </c>
      <c r="AO42" s="390">
        <v>0.0</v>
      </c>
      <c r="AP42" s="334" t="s">
        <v>308</v>
      </c>
      <c r="AQ42" s="334" t="s">
        <v>326</v>
      </c>
      <c r="AR42" s="334" t="s">
        <v>310</v>
      </c>
      <c r="AS42" s="390">
        <f>SUM('Plan-C Valuation'!U38,'Plan-C Valuation'!Y38,'Plan-C Valuation'!AC38,'Plan-C Valuation'!AG38,'Plan-C Valuation'!AK38,'Plan-C Valuation'!AO38)</f>
        <v>5000</v>
      </c>
      <c r="AT42" s="390">
        <f>SUM('Plan-C Valuation'!V38,'Plan-C Valuation'!Z38,'Plan-C Valuation'!AD38,'Plan-C Valuation'!AH38,'Plan-C Valuation'!AL38,'Plan-C Valuation'!AP38)</f>
        <v>175000</v>
      </c>
      <c r="AU42" s="390">
        <f>SUM('Plan-C Valuation'!W38,'Plan-C Valuation'!AA38,'Plan-C Valuation'!AE38,'Plan-C Valuation'!AI38,'Plan-C Valuation'!AM38,'Plan-C Valuation'!AQ38)</f>
        <v>10000000</v>
      </c>
    </row>
    <row r="43" ht="15.75" customHeight="1">
      <c r="A43" s="331" t="s">
        <v>220</v>
      </c>
      <c r="B43" s="331" t="s">
        <v>121</v>
      </c>
      <c r="C43" s="331" t="s">
        <v>131</v>
      </c>
      <c r="D43" s="331" t="s">
        <v>125</v>
      </c>
      <c r="E43" s="331" t="s">
        <v>127</v>
      </c>
      <c r="F43" s="331" t="s">
        <v>135</v>
      </c>
      <c r="G43" s="399" t="s">
        <v>221</v>
      </c>
      <c r="H43" s="331"/>
      <c r="I43" s="331"/>
      <c r="J43" s="390">
        <v>0.0</v>
      </c>
      <c r="K43" s="390">
        <v>0.0</v>
      </c>
      <c r="L43" s="390">
        <v>0.0</v>
      </c>
      <c r="M43" s="390">
        <v>0.0</v>
      </c>
      <c r="N43" s="390">
        <v>0.0</v>
      </c>
      <c r="O43" s="390">
        <v>0.0</v>
      </c>
      <c r="P43" s="334" t="s">
        <v>308</v>
      </c>
      <c r="Q43" s="334" t="s">
        <v>314</v>
      </c>
      <c r="R43" s="334" t="s">
        <v>310</v>
      </c>
      <c r="S43" s="331">
        <f>SUM('Plan-A Valuation'!U39,'Plan-A Valuation'!Y39,'Plan-A Valuation'!AC39,'Plan-A Valuation'!AG39,'Plan-A Valuation'!AK39,'Plan-A Valuation'!AO39)</f>
        <v>750000</v>
      </c>
      <c r="T43" s="390">
        <f>SUM('Plan-A Valuation'!V39,'Plan-A Valuation'!Z39,'Plan-A Valuation'!AD39,'Plan-A Valuation'!AH39,'Plan-A Valuation'!AL39,'Plan-A Valuation'!AP39)</f>
        <v>3000000</v>
      </c>
      <c r="U43" s="391">
        <f>SUM('Plan-A Valuation'!W39,'Plan-A Valuation'!AA39,'Plan-A Valuation'!AE39,'Plan-A Valuation'!AI39,'Plan-A Valuation'!AM39,'Plan-A Valuation'!AQ39)</f>
        <v>10000000</v>
      </c>
      <c r="V43" s="331" t="s">
        <v>374</v>
      </c>
      <c r="W43" s="390">
        <v>200.0</v>
      </c>
      <c r="X43" s="390">
        <v>500.0</v>
      </c>
      <c r="Y43" s="390">
        <v>3000.0</v>
      </c>
      <c r="Z43" s="390">
        <v>0.0</v>
      </c>
      <c r="AA43" s="390">
        <v>0.0</v>
      </c>
      <c r="AB43" s="390">
        <v>0.0</v>
      </c>
      <c r="AC43" s="334" t="s">
        <v>308</v>
      </c>
      <c r="AD43" s="334" t="s">
        <v>326</v>
      </c>
      <c r="AE43" s="334" t="s">
        <v>310</v>
      </c>
      <c r="AF43" s="390">
        <f>SUM('Plan-B Valuation'!U39,'Plan-B Valuation'!Y39,'Plan-B Valuation'!AC39,'Plan-B Valuation'!AG39,'Plan-B Valuation'!AK39,'Plan-B Valuation'!AO39)</f>
        <v>750000</v>
      </c>
      <c r="AG43" s="390">
        <f>SUM('Plan-B Valuation'!V39,'Plan-B Valuation'!Z39,'Plan-B Valuation'!AD39,'Plan-B Valuation'!AH39,'Plan-B Valuation'!AL39,'Plan-B Valuation'!AP39)</f>
        <v>3000000</v>
      </c>
      <c r="AH43" s="391">
        <f>SUM('Plan-B Valuation'!W39,'Plan-B Valuation'!AA39,'Plan-B Valuation'!AE39,'Plan-B Valuation'!AI39,'Plan-B Valuation'!AM39,'Plan-B Valuation'!AQ39)</f>
        <v>10000000</v>
      </c>
      <c r="AI43" s="331" t="s">
        <v>376</v>
      </c>
      <c r="AJ43" s="390">
        <v>3000.0</v>
      </c>
      <c r="AK43" s="390">
        <v>65000.0</v>
      </c>
      <c r="AL43" s="390">
        <v>100000.0</v>
      </c>
      <c r="AM43" s="390">
        <v>0.0</v>
      </c>
      <c r="AN43" s="390">
        <v>0.0</v>
      </c>
      <c r="AO43" s="390">
        <v>0.0</v>
      </c>
      <c r="AP43" s="334" t="s">
        <v>308</v>
      </c>
      <c r="AQ43" s="334" t="s">
        <v>326</v>
      </c>
      <c r="AR43" s="334" t="s">
        <v>310</v>
      </c>
      <c r="AS43" s="390">
        <f>SUM('Plan-C Valuation'!U39,'Plan-C Valuation'!Y39,'Plan-C Valuation'!AC39,'Plan-C Valuation'!AG39,'Plan-C Valuation'!AK39,'Plan-C Valuation'!AO39)</f>
        <v>5000</v>
      </c>
      <c r="AT43" s="390">
        <f>SUM('Plan-C Valuation'!V39,'Plan-C Valuation'!Z39,'Plan-C Valuation'!AD39,'Plan-C Valuation'!AH39,'Plan-C Valuation'!AL39,'Plan-C Valuation'!AP39)</f>
        <v>175000</v>
      </c>
      <c r="AU43" s="390">
        <f>SUM('Plan-C Valuation'!W39,'Plan-C Valuation'!AA39,'Plan-C Valuation'!AE39,'Plan-C Valuation'!AI39,'Plan-C Valuation'!AM39,'Plan-C Valuation'!AQ39)</f>
        <v>10000000</v>
      </c>
    </row>
    <row r="44" ht="15.75" customHeight="1">
      <c r="A44" s="331" t="s">
        <v>222</v>
      </c>
      <c r="B44" s="331" t="s">
        <v>121</v>
      </c>
      <c r="C44" s="331" t="s">
        <v>136</v>
      </c>
      <c r="D44" s="331" t="s">
        <v>125</v>
      </c>
      <c r="E44" s="331" t="s">
        <v>127</v>
      </c>
      <c r="F44" s="331" t="s">
        <v>135</v>
      </c>
      <c r="G44" s="399" t="s">
        <v>223</v>
      </c>
      <c r="H44" s="331"/>
      <c r="I44" s="331"/>
      <c r="J44" s="390">
        <v>0.0</v>
      </c>
      <c r="K44" s="390">
        <v>0.0</v>
      </c>
      <c r="L44" s="390">
        <v>0.0</v>
      </c>
      <c r="M44" s="390">
        <v>0.0</v>
      </c>
      <c r="N44" s="390">
        <v>0.0</v>
      </c>
      <c r="O44" s="390">
        <v>0.0</v>
      </c>
      <c r="P44" s="334" t="s">
        <v>308</v>
      </c>
      <c r="Q44" s="334" t="s">
        <v>314</v>
      </c>
      <c r="R44" s="334" t="s">
        <v>310</v>
      </c>
      <c r="S44" s="331">
        <f>SUM('Plan-A Valuation'!U40,'Plan-A Valuation'!Y40,'Plan-A Valuation'!AC40,'Plan-A Valuation'!AG40,'Plan-A Valuation'!AK40,'Plan-A Valuation'!AO40)</f>
        <v>750000</v>
      </c>
      <c r="T44" s="390">
        <f>SUM('Plan-A Valuation'!V40,'Plan-A Valuation'!Z40,'Plan-A Valuation'!AD40,'Plan-A Valuation'!AH40,'Plan-A Valuation'!AL40,'Plan-A Valuation'!AP40)</f>
        <v>3000000</v>
      </c>
      <c r="U44" s="391">
        <f>SUM('Plan-A Valuation'!W40,'Plan-A Valuation'!AA40,'Plan-A Valuation'!AE40,'Plan-A Valuation'!AI40,'Plan-A Valuation'!AM40,'Plan-A Valuation'!AQ40)</f>
        <v>10000000</v>
      </c>
      <c r="V44" s="331" t="s">
        <v>374</v>
      </c>
      <c r="W44" s="390">
        <v>200.0</v>
      </c>
      <c r="X44" s="390">
        <v>500.0</v>
      </c>
      <c r="Y44" s="390">
        <v>3000.0</v>
      </c>
      <c r="Z44" s="390">
        <v>0.0</v>
      </c>
      <c r="AA44" s="390">
        <v>0.0</v>
      </c>
      <c r="AB44" s="390">
        <v>0.0</v>
      </c>
      <c r="AC44" s="334" t="s">
        <v>308</v>
      </c>
      <c r="AD44" s="334" t="s">
        <v>326</v>
      </c>
      <c r="AE44" s="334" t="s">
        <v>310</v>
      </c>
      <c r="AF44" s="390">
        <f>SUM('Plan-B Valuation'!U40,'Plan-B Valuation'!Y40,'Plan-B Valuation'!AC40,'Plan-B Valuation'!AG40,'Plan-B Valuation'!AK40,'Plan-B Valuation'!AO40)</f>
        <v>750000</v>
      </c>
      <c r="AG44" s="390">
        <f>SUM('Plan-B Valuation'!V40,'Plan-B Valuation'!Z40,'Plan-B Valuation'!AD40,'Plan-B Valuation'!AH40,'Plan-B Valuation'!AL40,'Plan-B Valuation'!AP40)</f>
        <v>3000000</v>
      </c>
      <c r="AH44" s="391">
        <f>SUM('Plan-B Valuation'!W40,'Plan-B Valuation'!AA40,'Plan-B Valuation'!AE40,'Plan-B Valuation'!AI40,'Plan-B Valuation'!AM40,'Plan-B Valuation'!AQ40)</f>
        <v>10000000</v>
      </c>
      <c r="AI44" s="331" t="s">
        <v>376</v>
      </c>
      <c r="AJ44" s="390">
        <v>3000.0</v>
      </c>
      <c r="AK44" s="390">
        <v>65000.0</v>
      </c>
      <c r="AL44" s="390">
        <v>100000.0</v>
      </c>
      <c r="AM44" s="390">
        <v>0.0</v>
      </c>
      <c r="AN44" s="390">
        <v>0.0</v>
      </c>
      <c r="AO44" s="390">
        <v>0.0</v>
      </c>
      <c r="AP44" s="334" t="s">
        <v>308</v>
      </c>
      <c r="AQ44" s="334" t="s">
        <v>326</v>
      </c>
      <c r="AR44" s="334" t="s">
        <v>310</v>
      </c>
      <c r="AS44" s="390">
        <f>SUM('Plan-C Valuation'!U40,'Plan-C Valuation'!Y40,'Plan-C Valuation'!AC40,'Plan-C Valuation'!AG40,'Plan-C Valuation'!AK40,'Plan-C Valuation'!AO40)</f>
        <v>5000</v>
      </c>
      <c r="AT44" s="390">
        <f>SUM('Plan-C Valuation'!V40,'Plan-C Valuation'!Z40,'Plan-C Valuation'!AD40,'Plan-C Valuation'!AH40,'Plan-C Valuation'!AL40,'Plan-C Valuation'!AP40)</f>
        <v>175000</v>
      </c>
      <c r="AU44" s="390">
        <f>SUM('Plan-C Valuation'!W40,'Plan-C Valuation'!AA40,'Plan-C Valuation'!AE40,'Plan-C Valuation'!AI40,'Plan-C Valuation'!AM40,'Plan-C Valuation'!AQ40)</f>
        <v>10000000</v>
      </c>
    </row>
    <row r="45" ht="15.75" customHeight="1">
      <c r="A45" s="331" t="s">
        <v>224</v>
      </c>
      <c r="B45" s="331" t="s">
        <v>121</v>
      </c>
      <c r="C45" s="331" t="s">
        <v>140</v>
      </c>
      <c r="D45" s="331" t="s">
        <v>125</v>
      </c>
      <c r="E45" s="331" t="s">
        <v>127</v>
      </c>
      <c r="F45" s="331" t="s">
        <v>135</v>
      </c>
      <c r="G45" s="399" t="s">
        <v>225</v>
      </c>
      <c r="H45" s="331"/>
      <c r="I45" s="331"/>
      <c r="J45" s="390">
        <v>0.0</v>
      </c>
      <c r="K45" s="390">
        <v>0.0</v>
      </c>
      <c r="L45" s="390">
        <v>0.0</v>
      </c>
      <c r="M45" s="390">
        <v>0.0</v>
      </c>
      <c r="N45" s="390">
        <v>0.0</v>
      </c>
      <c r="O45" s="390">
        <v>0.0</v>
      </c>
      <c r="P45" s="334" t="s">
        <v>308</v>
      </c>
      <c r="Q45" s="334" t="s">
        <v>314</v>
      </c>
      <c r="R45" s="334" t="s">
        <v>310</v>
      </c>
      <c r="S45" s="331">
        <f>SUM('Plan-A Valuation'!U41,'Plan-A Valuation'!Y41,'Plan-A Valuation'!AC41,'Plan-A Valuation'!AG41,'Plan-A Valuation'!AK41,'Plan-A Valuation'!AO41)</f>
        <v>750000</v>
      </c>
      <c r="T45" s="390">
        <f>SUM('Plan-A Valuation'!V41,'Plan-A Valuation'!Z41,'Plan-A Valuation'!AD41,'Plan-A Valuation'!AH41,'Plan-A Valuation'!AL41,'Plan-A Valuation'!AP41)</f>
        <v>3000000</v>
      </c>
      <c r="U45" s="391">
        <f>SUM('Plan-A Valuation'!W41,'Plan-A Valuation'!AA41,'Plan-A Valuation'!AE41,'Plan-A Valuation'!AI41,'Plan-A Valuation'!AM41,'Plan-A Valuation'!AQ41)</f>
        <v>10000000</v>
      </c>
      <c r="V45" s="331" t="s">
        <v>374</v>
      </c>
      <c r="W45" s="390">
        <v>200.0</v>
      </c>
      <c r="X45" s="390">
        <v>500.0</v>
      </c>
      <c r="Y45" s="390">
        <v>3000.0</v>
      </c>
      <c r="Z45" s="390">
        <v>0.0</v>
      </c>
      <c r="AA45" s="390">
        <v>0.0</v>
      </c>
      <c r="AB45" s="390">
        <v>0.0</v>
      </c>
      <c r="AC45" s="334" t="s">
        <v>308</v>
      </c>
      <c r="AD45" s="334" t="s">
        <v>326</v>
      </c>
      <c r="AE45" s="334" t="s">
        <v>310</v>
      </c>
      <c r="AF45" s="390">
        <f>SUM('Plan-B Valuation'!U41,'Plan-B Valuation'!Y41,'Plan-B Valuation'!AC41,'Plan-B Valuation'!AG41,'Plan-B Valuation'!AK41,'Plan-B Valuation'!AO41)</f>
        <v>750000</v>
      </c>
      <c r="AG45" s="390">
        <f>SUM('Plan-B Valuation'!V41,'Plan-B Valuation'!Z41,'Plan-B Valuation'!AD41,'Plan-B Valuation'!AH41,'Plan-B Valuation'!AL41,'Plan-B Valuation'!AP41)</f>
        <v>3000000</v>
      </c>
      <c r="AH45" s="391">
        <f>SUM('Plan-B Valuation'!W41,'Plan-B Valuation'!AA41,'Plan-B Valuation'!AE41,'Plan-B Valuation'!AI41,'Plan-B Valuation'!AM41,'Plan-B Valuation'!AQ41)</f>
        <v>10000000</v>
      </c>
      <c r="AI45" s="331" t="s">
        <v>376</v>
      </c>
      <c r="AJ45" s="390">
        <v>3000.0</v>
      </c>
      <c r="AK45" s="390">
        <v>65000.0</v>
      </c>
      <c r="AL45" s="390">
        <v>100000.0</v>
      </c>
      <c r="AM45" s="390">
        <v>0.0</v>
      </c>
      <c r="AN45" s="390">
        <v>0.0</v>
      </c>
      <c r="AO45" s="390">
        <v>0.0</v>
      </c>
      <c r="AP45" s="334" t="s">
        <v>308</v>
      </c>
      <c r="AQ45" s="334" t="s">
        <v>326</v>
      </c>
      <c r="AR45" s="334" t="s">
        <v>310</v>
      </c>
      <c r="AS45" s="390">
        <f>SUM('Plan-C Valuation'!U41,'Plan-C Valuation'!Y41,'Plan-C Valuation'!AC41,'Plan-C Valuation'!AG41,'Plan-C Valuation'!AK41,'Plan-C Valuation'!AO41)</f>
        <v>5000</v>
      </c>
      <c r="AT45" s="390">
        <f>SUM('Plan-C Valuation'!V41,'Plan-C Valuation'!Z41,'Plan-C Valuation'!AD41,'Plan-C Valuation'!AH41,'Plan-C Valuation'!AL41,'Plan-C Valuation'!AP41)</f>
        <v>175000</v>
      </c>
      <c r="AU45" s="390">
        <f>SUM('Plan-C Valuation'!W41,'Plan-C Valuation'!AA41,'Plan-C Valuation'!AE41,'Plan-C Valuation'!AI41,'Plan-C Valuation'!AM41,'Plan-C Valuation'!AQ41)</f>
        <v>10000000</v>
      </c>
    </row>
    <row r="46" ht="15.75" customHeight="1">
      <c r="A46" s="331" t="s">
        <v>226</v>
      </c>
      <c r="B46" s="331" t="s">
        <v>121</v>
      </c>
      <c r="C46" s="331" t="s">
        <v>143</v>
      </c>
      <c r="D46" s="331" t="s">
        <v>125</v>
      </c>
      <c r="E46" s="331" t="s">
        <v>127</v>
      </c>
      <c r="F46" s="331" t="s">
        <v>135</v>
      </c>
      <c r="G46" s="399" t="s">
        <v>227</v>
      </c>
      <c r="H46" s="331"/>
      <c r="I46" s="331"/>
      <c r="J46" s="390">
        <v>0.0</v>
      </c>
      <c r="K46" s="390">
        <v>0.0</v>
      </c>
      <c r="L46" s="390">
        <v>0.0</v>
      </c>
      <c r="M46" s="390">
        <v>0.0</v>
      </c>
      <c r="N46" s="390">
        <v>0.0</v>
      </c>
      <c r="O46" s="390">
        <v>0.0</v>
      </c>
      <c r="P46" s="334" t="s">
        <v>308</v>
      </c>
      <c r="Q46" s="334" t="s">
        <v>314</v>
      </c>
      <c r="R46" s="334" t="s">
        <v>310</v>
      </c>
      <c r="S46" s="331">
        <f>SUM('Plan-A Valuation'!U42,'Plan-A Valuation'!Y42,'Plan-A Valuation'!AC42,'Plan-A Valuation'!AG42,'Plan-A Valuation'!AK42,'Plan-A Valuation'!AO42)</f>
        <v>750000</v>
      </c>
      <c r="T46" s="390">
        <f>SUM('Plan-A Valuation'!V42,'Plan-A Valuation'!Z42,'Plan-A Valuation'!AD42,'Plan-A Valuation'!AH42,'Plan-A Valuation'!AL42,'Plan-A Valuation'!AP42)</f>
        <v>3000000</v>
      </c>
      <c r="U46" s="391">
        <f>SUM('Plan-A Valuation'!W42,'Plan-A Valuation'!AA42,'Plan-A Valuation'!AE42,'Plan-A Valuation'!AI42,'Plan-A Valuation'!AM42,'Plan-A Valuation'!AQ42)</f>
        <v>10000000</v>
      </c>
      <c r="V46" s="331" t="s">
        <v>374</v>
      </c>
      <c r="W46" s="390">
        <v>200.0</v>
      </c>
      <c r="X46" s="390">
        <v>500.0</v>
      </c>
      <c r="Y46" s="390">
        <v>3000.0</v>
      </c>
      <c r="Z46" s="390">
        <v>0.0</v>
      </c>
      <c r="AA46" s="390">
        <v>0.0</v>
      </c>
      <c r="AB46" s="390">
        <v>0.0</v>
      </c>
      <c r="AC46" s="334" t="s">
        <v>308</v>
      </c>
      <c r="AD46" s="334" t="s">
        <v>326</v>
      </c>
      <c r="AE46" s="334" t="s">
        <v>310</v>
      </c>
      <c r="AF46" s="390">
        <f>SUM('Plan-B Valuation'!U42,'Plan-B Valuation'!Y42,'Plan-B Valuation'!AC42,'Plan-B Valuation'!AG42,'Plan-B Valuation'!AK42,'Plan-B Valuation'!AO42)</f>
        <v>750000</v>
      </c>
      <c r="AG46" s="390">
        <f>SUM('Plan-B Valuation'!V42,'Plan-B Valuation'!Z42,'Plan-B Valuation'!AD42,'Plan-B Valuation'!AH42,'Plan-B Valuation'!AL42,'Plan-B Valuation'!AP42)</f>
        <v>3000000</v>
      </c>
      <c r="AH46" s="391">
        <f>SUM('Plan-B Valuation'!W42,'Plan-B Valuation'!AA42,'Plan-B Valuation'!AE42,'Plan-B Valuation'!AI42,'Plan-B Valuation'!AM42,'Plan-B Valuation'!AQ42)</f>
        <v>10000000</v>
      </c>
      <c r="AI46" s="331" t="s">
        <v>376</v>
      </c>
      <c r="AJ46" s="390">
        <v>3000.0</v>
      </c>
      <c r="AK46" s="390">
        <v>65000.0</v>
      </c>
      <c r="AL46" s="390">
        <v>100000.0</v>
      </c>
      <c r="AM46" s="390">
        <v>0.0</v>
      </c>
      <c r="AN46" s="390">
        <v>0.0</v>
      </c>
      <c r="AO46" s="390">
        <v>0.0</v>
      </c>
      <c r="AP46" s="334" t="s">
        <v>308</v>
      </c>
      <c r="AQ46" s="334" t="s">
        <v>326</v>
      </c>
      <c r="AR46" s="334" t="s">
        <v>310</v>
      </c>
      <c r="AS46" s="390">
        <f>SUM('Plan-C Valuation'!U42,'Plan-C Valuation'!Y42,'Plan-C Valuation'!AC42,'Plan-C Valuation'!AG42,'Plan-C Valuation'!AK42,'Plan-C Valuation'!AO42)</f>
        <v>5000</v>
      </c>
      <c r="AT46" s="390">
        <f>SUM('Plan-C Valuation'!V42,'Plan-C Valuation'!Z42,'Plan-C Valuation'!AD42,'Plan-C Valuation'!AH42,'Plan-C Valuation'!AL42,'Plan-C Valuation'!AP42)</f>
        <v>175000</v>
      </c>
      <c r="AU46" s="390">
        <f>SUM('Plan-C Valuation'!W42,'Plan-C Valuation'!AA42,'Plan-C Valuation'!AE42,'Plan-C Valuation'!AI42,'Plan-C Valuation'!AM42,'Plan-C Valuation'!AQ42)</f>
        <v>10000000</v>
      </c>
    </row>
    <row r="47" ht="15.75" customHeight="1">
      <c r="A47" s="331" t="s">
        <v>228</v>
      </c>
      <c r="B47" s="331" t="s">
        <v>121</v>
      </c>
      <c r="C47" s="331" t="s">
        <v>145</v>
      </c>
      <c r="D47" s="331" t="s">
        <v>125</v>
      </c>
      <c r="E47" s="331" t="s">
        <v>127</v>
      </c>
      <c r="F47" s="331" t="s">
        <v>135</v>
      </c>
      <c r="G47" s="399" t="s">
        <v>229</v>
      </c>
      <c r="H47" s="331"/>
      <c r="I47" s="331"/>
      <c r="J47" s="390">
        <v>0.0</v>
      </c>
      <c r="K47" s="390">
        <v>0.0</v>
      </c>
      <c r="L47" s="390">
        <v>0.0</v>
      </c>
      <c r="M47" s="390">
        <v>0.0</v>
      </c>
      <c r="N47" s="390">
        <v>0.0</v>
      </c>
      <c r="O47" s="390">
        <v>0.0</v>
      </c>
      <c r="P47" s="334" t="s">
        <v>308</v>
      </c>
      <c r="Q47" s="334" t="s">
        <v>314</v>
      </c>
      <c r="R47" s="334" t="s">
        <v>310</v>
      </c>
      <c r="S47" s="331">
        <f>SUM('Plan-A Valuation'!U43,'Plan-A Valuation'!Y43,'Plan-A Valuation'!AC43,'Plan-A Valuation'!AG43,'Plan-A Valuation'!AK43,'Plan-A Valuation'!AO43)</f>
        <v>750000</v>
      </c>
      <c r="T47" s="390">
        <f>SUM('Plan-A Valuation'!V43,'Plan-A Valuation'!Z43,'Plan-A Valuation'!AD43,'Plan-A Valuation'!AH43,'Plan-A Valuation'!AL43,'Plan-A Valuation'!AP43)</f>
        <v>3000000</v>
      </c>
      <c r="U47" s="391">
        <f>SUM('Plan-A Valuation'!W43,'Plan-A Valuation'!AA43,'Plan-A Valuation'!AE43,'Plan-A Valuation'!AI43,'Plan-A Valuation'!AM43,'Plan-A Valuation'!AQ43)</f>
        <v>10000000</v>
      </c>
      <c r="V47" s="331" t="s">
        <v>374</v>
      </c>
      <c r="W47" s="390">
        <v>200.0</v>
      </c>
      <c r="X47" s="390">
        <v>500.0</v>
      </c>
      <c r="Y47" s="390">
        <v>3000.0</v>
      </c>
      <c r="Z47" s="390">
        <v>0.0</v>
      </c>
      <c r="AA47" s="390">
        <v>0.0</v>
      </c>
      <c r="AB47" s="390">
        <v>0.0</v>
      </c>
      <c r="AC47" s="334" t="s">
        <v>308</v>
      </c>
      <c r="AD47" s="334" t="s">
        <v>326</v>
      </c>
      <c r="AE47" s="334" t="s">
        <v>310</v>
      </c>
      <c r="AF47" s="390">
        <f>SUM('Plan-B Valuation'!U43,'Plan-B Valuation'!Y43,'Plan-B Valuation'!AC43,'Plan-B Valuation'!AG43,'Plan-B Valuation'!AK43,'Plan-B Valuation'!AO43)</f>
        <v>750000</v>
      </c>
      <c r="AG47" s="390">
        <f>SUM('Plan-B Valuation'!V43,'Plan-B Valuation'!Z43,'Plan-B Valuation'!AD43,'Plan-B Valuation'!AH43,'Plan-B Valuation'!AL43,'Plan-B Valuation'!AP43)</f>
        <v>3000000</v>
      </c>
      <c r="AH47" s="391">
        <f>SUM('Plan-B Valuation'!W43,'Plan-B Valuation'!AA43,'Plan-B Valuation'!AE43,'Plan-B Valuation'!AI43,'Plan-B Valuation'!AM43,'Plan-B Valuation'!AQ43)</f>
        <v>10000000</v>
      </c>
      <c r="AI47" s="331" t="s">
        <v>376</v>
      </c>
      <c r="AJ47" s="390">
        <v>3000.0</v>
      </c>
      <c r="AK47" s="390">
        <v>65000.0</v>
      </c>
      <c r="AL47" s="390">
        <v>100000.0</v>
      </c>
      <c r="AM47" s="390">
        <v>0.0</v>
      </c>
      <c r="AN47" s="390">
        <v>0.0</v>
      </c>
      <c r="AO47" s="390">
        <v>0.0</v>
      </c>
      <c r="AP47" s="334" t="s">
        <v>308</v>
      </c>
      <c r="AQ47" s="334" t="s">
        <v>326</v>
      </c>
      <c r="AR47" s="334" t="s">
        <v>310</v>
      </c>
      <c r="AS47" s="390">
        <f>SUM('Plan-C Valuation'!U43,'Plan-C Valuation'!Y43,'Plan-C Valuation'!AC43,'Plan-C Valuation'!AG43,'Plan-C Valuation'!AK43,'Plan-C Valuation'!AO43)</f>
        <v>5000</v>
      </c>
      <c r="AT47" s="390">
        <f>SUM('Plan-C Valuation'!V43,'Plan-C Valuation'!Z43,'Plan-C Valuation'!AD43,'Plan-C Valuation'!AH43,'Plan-C Valuation'!AL43,'Plan-C Valuation'!AP43)</f>
        <v>175000</v>
      </c>
      <c r="AU47" s="390">
        <f>SUM('Plan-C Valuation'!W43,'Plan-C Valuation'!AA43,'Plan-C Valuation'!AE43,'Plan-C Valuation'!AI43,'Plan-C Valuation'!AM43,'Plan-C Valuation'!AQ43)</f>
        <v>10000000</v>
      </c>
    </row>
    <row r="48" ht="15.75" customHeight="1">
      <c r="A48" s="331" t="s">
        <v>230</v>
      </c>
      <c r="B48" s="331" t="s">
        <v>121</v>
      </c>
      <c r="C48" s="331" t="s">
        <v>147</v>
      </c>
      <c r="D48" s="331" t="s">
        <v>125</v>
      </c>
      <c r="E48" s="331" t="s">
        <v>127</v>
      </c>
      <c r="F48" s="331" t="s">
        <v>135</v>
      </c>
      <c r="G48" s="399" t="s">
        <v>231</v>
      </c>
      <c r="H48" s="331"/>
      <c r="I48" s="331"/>
      <c r="J48" s="390">
        <v>0.0</v>
      </c>
      <c r="K48" s="390">
        <v>0.0</v>
      </c>
      <c r="L48" s="390">
        <v>0.0</v>
      </c>
      <c r="M48" s="390">
        <v>0.0</v>
      </c>
      <c r="N48" s="390">
        <v>0.0</v>
      </c>
      <c r="O48" s="390">
        <v>0.0</v>
      </c>
      <c r="P48" s="334" t="s">
        <v>308</v>
      </c>
      <c r="Q48" s="334" t="s">
        <v>314</v>
      </c>
      <c r="R48" s="334" t="s">
        <v>310</v>
      </c>
      <c r="S48" s="331">
        <f>SUM('Plan-A Valuation'!U44,'Plan-A Valuation'!Y44,'Plan-A Valuation'!AC44,'Plan-A Valuation'!AG44,'Plan-A Valuation'!AK44,'Plan-A Valuation'!AO44)</f>
        <v>750000</v>
      </c>
      <c r="T48" s="390">
        <f>SUM('Plan-A Valuation'!V44,'Plan-A Valuation'!Z44,'Plan-A Valuation'!AD44,'Plan-A Valuation'!AH44,'Plan-A Valuation'!AL44,'Plan-A Valuation'!AP44)</f>
        <v>3000000</v>
      </c>
      <c r="U48" s="391">
        <f>SUM('Plan-A Valuation'!W44,'Plan-A Valuation'!AA44,'Plan-A Valuation'!AE44,'Plan-A Valuation'!AI44,'Plan-A Valuation'!AM44,'Plan-A Valuation'!AQ44)</f>
        <v>10000000</v>
      </c>
      <c r="V48" s="331" t="s">
        <v>374</v>
      </c>
      <c r="W48" s="390">
        <v>200.0</v>
      </c>
      <c r="X48" s="390">
        <v>500.0</v>
      </c>
      <c r="Y48" s="390">
        <v>3000.0</v>
      </c>
      <c r="Z48" s="390">
        <v>0.0</v>
      </c>
      <c r="AA48" s="390">
        <v>0.0</v>
      </c>
      <c r="AB48" s="390">
        <v>0.0</v>
      </c>
      <c r="AC48" s="334" t="s">
        <v>308</v>
      </c>
      <c r="AD48" s="334" t="s">
        <v>326</v>
      </c>
      <c r="AE48" s="334" t="s">
        <v>310</v>
      </c>
      <c r="AF48" s="390">
        <f>SUM('Plan-B Valuation'!U44,'Plan-B Valuation'!Y44,'Plan-B Valuation'!AC44,'Plan-B Valuation'!AG44,'Plan-B Valuation'!AK44,'Plan-B Valuation'!AO44)</f>
        <v>750000</v>
      </c>
      <c r="AG48" s="390">
        <f>SUM('Plan-B Valuation'!V44,'Plan-B Valuation'!Z44,'Plan-B Valuation'!AD44,'Plan-B Valuation'!AH44,'Plan-B Valuation'!AL44,'Plan-B Valuation'!AP44)</f>
        <v>3000000</v>
      </c>
      <c r="AH48" s="391">
        <f>SUM('Plan-B Valuation'!W44,'Plan-B Valuation'!AA44,'Plan-B Valuation'!AE44,'Plan-B Valuation'!AI44,'Plan-B Valuation'!AM44,'Plan-B Valuation'!AQ44)</f>
        <v>10000000</v>
      </c>
      <c r="AI48" s="331" t="s">
        <v>375</v>
      </c>
      <c r="AJ48" s="390">
        <v>3000.0</v>
      </c>
      <c r="AK48" s="390">
        <v>65000.0</v>
      </c>
      <c r="AL48" s="390">
        <v>100000.0</v>
      </c>
      <c r="AM48" s="390">
        <v>0.0</v>
      </c>
      <c r="AN48" s="390">
        <v>0.0</v>
      </c>
      <c r="AO48" s="390">
        <v>0.0</v>
      </c>
      <c r="AP48" s="334" t="s">
        <v>308</v>
      </c>
      <c r="AQ48" s="334" t="s">
        <v>326</v>
      </c>
      <c r="AR48" s="334" t="s">
        <v>310</v>
      </c>
      <c r="AS48" s="390">
        <f>SUM('Plan-C Valuation'!U44,'Plan-C Valuation'!Y44,'Plan-C Valuation'!AC44,'Plan-C Valuation'!AG44,'Plan-C Valuation'!AK44,'Plan-C Valuation'!AO44)</f>
        <v>5000</v>
      </c>
      <c r="AT48" s="390">
        <f>SUM('Plan-C Valuation'!V44,'Plan-C Valuation'!Z44,'Plan-C Valuation'!AD44,'Plan-C Valuation'!AH44,'Plan-C Valuation'!AL44,'Plan-C Valuation'!AP44)</f>
        <v>175000</v>
      </c>
      <c r="AU48" s="390">
        <f>SUM('Plan-C Valuation'!W44,'Plan-C Valuation'!AA44,'Plan-C Valuation'!AE44,'Plan-C Valuation'!AI44,'Plan-C Valuation'!AM44,'Plan-C Valuation'!AQ44)</f>
        <v>10000000</v>
      </c>
    </row>
    <row r="49" ht="15.75" customHeight="1">
      <c r="A49" s="331" t="s">
        <v>232</v>
      </c>
      <c r="B49" s="331" t="s">
        <v>121</v>
      </c>
      <c r="C49" s="331" t="s">
        <v>149</v>
      </c>
      <c r="D49" s="331" t="s">
        <v>125</v>
      </c>
      <c r="E49" s="331" t="s">
        <v>127</v>
      </c>
      <c r="F49" s="331" t="s">
        <v>135</v>
      </c>
      <c r="G49" s="399" t="s">
        <v>233</v>
      </c>
      <c r="H49" s="331"/>
      <c r="I49" s="331"/>
      <c r="J49" s="390">
        <v>0.0</v>
      </c>
      <c r="K49" s="390">
        <v>0.0</v>
      </c>
      <c r="L49" s="390">
        <v>0.0</v>
      </c>
      <c r="M49" s="390">
        <v>0.0</v>
      </c>
      <c r="N49" s="390">
        <v>0.0</v>
      </c>
      <c r="O49" s="390">
        <v>0.0</v>
      </c>
      <c r="P49" s="334" t="s">
        <v>308</v>
      </c>
      <c r="Q49" s="334" t="s">
        <v>314</v>
      </c>
      <c r="R49" s="334" t="s">
        <v>310</v>
      </c>
      <c r="S49" s="331">
        <f>SUM('Plan-A Valuation'!U45,'Plan-A Valuation'!Y45,'Plan-A Valuation'!AC45,'Plan-A Valuation'!AG45,'Plan-A Valuation'!AK45,'Plan-A Valuation'!AO45)</f>
        <v>750000</v>
      </c>
      <c r="T49" s="390">
        <f>SUM('Plan-A Valuation'!V45,'Plan-A Valuation'!Z45,'Plan-A Valuation'!AD45,'Plan-A Valuation'!AH45,'Plan-A Valuation'!AL45,'Plan-A Valuation'!AP45)</f>
        <v>3000000</v>
      </c>
      <c r="U49" s="391">
        <f>SUM('Plan-A Valuation'!W45,'Plan-A Valuation'!AA45,'Plan-A Valuation'!AE45,'Plan-A Valuation'!AI45,'Plan-A Valuation'!AM45,'Plan-A Valuation'!AQ45)</f>
        <v>10000000</v>
      </c>
      <c r="V49" s="331" t="s">
        <v>374</v>
      </c>
      <c r="W49" s="390">
        <v>200.0</v>
      </c>
      <c r="X49" s="390">
        <v>500.0</v>
      </c>
      <c r="Y49" s="390">
        <v>3000.0</v>
      </c>
      <c r="Z49" s="390">
        <v>0.0</v>
      </c>
      <c r="AA49" s="390">
        <v>0.0</v>
      </c>
      <c r="AB49" s="390">
        <v>0.0</v>
      </c>
      <c r="AC49" s="334" t="s">
        <v>308</v>
      </c>
      <c r="AD49" s="334" t="s">
        <v>326</v>
      </c>
      <c r="AE49" s="334" t="s">
        <v>310</v>
      </c>
      <c r="AF49" s="390">
        <f>SUM('Plan-B Valuation'!U45,'Plan-B Valuation'!Y45,'Plan-B Valuation'!AC45,'Plan-B Valuation'!AG45,'Plan-B Valuation'!AK45,'Plan-B Valuation'!AO45)</f>
        <v>750000</v>
      </c>
      <c r="AG49" s="390">
        <f>SUM('Plan-B Valuation'!V45,'Plan-B Valuation'!Z45,'Plan-B Valuation'!AD45,'Plan-B Valuation'!AH45,'Plan-B Valuation'!AL45,'Plan-B Valuation'!AP45)</f>
        <v>3000000</v>
      </c>
      <c r="AH49" s="391">
        <f>SUM('Plan-B Valuation'!W45,'Plan-B Valuation'!AA45,'Plan-B Valuation'!AE45,'Plan-B Valuation'!AI45,'Plan-B Valuation'!AM45,'Plan-B Valuation'!AQ45)</f>
        <v>10000000</v>
      </c>
      <c r="AI49" s="331" t="s">
        <v>376</v>
      </c>
      <c r="AJ49" s="390">
        <v>3000.0</v>
      </c>
      <c r="AK49" s="390">
        <v>65000.0</v>
      </c>
      <c r="AL49" s="390">
        <v>100000.0</v>
      </c>
      <c r="AM49" s="390">
        <v>0.0</v>
      </c>
      <c r="AN49" s="390">
        <v>0.0</v>
      </c>
      <c r="AO49" s="390">
        <v>0.0</v>
      </c>
      <c r="AP49" s="334" t="s">
        <v>308</v>
      </c>
      <c r="AQ49" s="334" t="s">
        <v>326</v>
      </c>
      <c r="AR49" s="334" t="s">
        <v>310</v>
      </c>
      <c r="AS49" s="390">
        <f>SUM('Plan-C Valuation'!U45,'Plan-C Valuation'!Y45,'Plan-C Valuation'!AC45,'Plan-C Valuation'!AG45,'Plan-C Valuation'!AK45,'Plan-C Valuation'!AO45)</f>
        <v>5000</v>
      </c>
      <c r="AT49" s="390">
        <f>SUM('Plan-C Valuation'!V45,'Plan-C Valuation'!Z45,'Plan-C Valuation'!AD45,'Plan-C Valuation'!AH45,'Plan-C Valuation'!AL45,'Plan-C Valuation'!AP45)</f>
        <v>175000</v>
      </c>
      <c r="AU49" s="390">
        <f>SUM('Plan-C Valuation'!W45,'Plan-C Valuation'!AA45,'Plan-C Valuation'!AE45,'Plan-C Valuation'!AI45,'Plan-C Valuation'!AM45,'Plan-C Valuation'!AQ45)</f>
        <v>10000000</v>
      </c>
    </row>
    <row r="50" ht="15.75" customHeight="1">
      <c r="A50" s="331" t="s">
        <v>234</v>
      </c>
      <c r="B50" s="331" t="s">
        <v>121</v>
      </c>
      <c r="C50" s="331" t="s">
        <v>151</v>
      </c>
      <c r="D50" s="331" t="s">
        <v>125</v>
      </c>
      <c r="E50" s="331" t="s">
        <v>127</v>
      </c>
      <c r="F50" s="331" t="s">
        <v>135</v>
      </c>
      <c r="G50" s="399" t="s">
        <v>235</v>
      </c>
      <c r="H50" s="331"/>
      <c r="I50" s="331"/>
      <c r="J50" s="390">
        <v>0.0</v>
      </c>
      <c r="K50" s="390">
        <v>0.0</v>
      </c>
      <c r="L50" s="390">
        <v>0.0</v>
      </c>
      <c r="M50" s="390">
        <v>0.0</v>
      </c>
      <c r="N50" s="390">
        <v>0.0</v>
      </c>
      <c r="O50" s="390">
        <v>0.0</v>
      </c>
      <c r="P50" s="334" t="s">
        <v>308</v>
      </c>
      <c r="Q50" s="334" t="s">
        <v>314</v>
      </c>
      <c r="R50" s="334" t="s">
        <v>310</v>
      </c>
      <c r="S50" s="331">
        <f>SUM('Plan-A Valuation'!U46,'Plan-A Valuation'!Y46,'Plan-A Valuation'!AC46,'Plan-A Valuation'!AG46,'Plan-A Valuation'!AK46,'Plan-A Valuation'!AO46)</f>
        <v>750000</v>
      </c>
      <c r="T50" s="390">
        <f>SUM('Plan-A Valuation'!V46,'Plan-A Valuation'!Z46,'Plan-A Valuation'!AD46,'Plan-A Valuation'!AH46,'Plan-A Valuation'!AL46,'Plan-A Valuation'!AP46)</f>
        <v>3000000</v>
      </c>
      <c r="U50" s="391">
        <f>SUM('Plan-A Valuation'!W46,'Plan-A Valuation'!AA46,'Plan-A Valuation'!AE46,'Plan-A Valuation'!AI46,'Plan-A Valuation'!AM46,'Plan-A Valuation'!AQ46)</f>
        <v>10000000</v>
      </c>
      <c r="V50" s="331" t="s">
        <v>374</v>
      </c>
      <c r="W50" s="390">
        <v>200.0</v>
      </c>
      <c r="X50" s="390">
        <v>500.0</v>
      </c>
      <c r="Y50" s="390">
        <v>3000.0</v>
      </c>
      <c r="Z50" s="390">
        <v>0.0</v>
      </c>
      <c r="AA50" s="390">
        <v>0.0</v>
      </c>
      <c r="AB50" s="390">
        <v>0.0</v>
      </c>
      <c r="AC50" s="334" t="s">
        <v>308</v>
      </c>
      <c r="AD50" s="334" t="s">
        <v>326</v>
      </c>
      <c r="AE50" s="334" t="s">
        <v>310</v>
      </c>
      <c r="AF50" s="390">
        <f>SUM('Plan-B Valuation'!U46,'Plan-B Valuation'!Y46,'Plan-B Valuation'!AC46,'Plan-B Valuation'!AG46,'Plan-B Valuation'!AK46,'Plan-B Valuation'!AO46)</f>
        <v>750000</v>
      </c>
      <c r="AG50" s="390">
        <f>SUM('Plan-B Valuation'!V46,'Plan-B Valuation'!Z46,'Plan-B Valuation'!AD46,'Plan-B Valuation'!AH46,'Plan-B Valuation'!AL46,'Plan-B Valuation'!AP46)</f>
        <v>3000000</v>
      </c>
      <c r="AH50" s="391">
        <f>SUM('Plan-B Valuation'!W46,'Plan-B Valuation'!AA46,'Plan-B Valuation'!AE46,'Plan-B Valuation'!AI46,'Plan-B Valuation'!AM46,'Plan-B Valuation'!AQ46)</f>
        <v>10000000</v>
      </c>
      <c r="AI50" s="331" t="s">
        <v>375</v>
      </c>
      <c r="AJ50" s="390">
        <v>3000.0</v>
      </c>
      <c r="AK50" s="390">
        <v>65000.0</v>
      </c>
      <c r="AL50" s="390">
        <v>100000.0</v>
      </c>
      <c r="AM50" s="390">
        <v>0.0</v>
      </c>
      <c r="AN50" s="390">
        <v>0.0</v>
      </c>
      <c r="AO50" s="390">
        <v>0.0</v>
      </c>
      <c r="AP50" s="334" t="s">
        <v>308</v>
      </c>
      <c r="AQ50" s="334" t="s">
        <v>326</v>
      </c>
      <c r="AR50" s="334" t="s">
        <v>310</v>
      </c>
      <c r="AS50" s="390">
        <f>SUM('Plan-C Valuation'!U46,'Plan-C Valuation'!Y46,'Plan-C Valuation'!AC46,'Plan-C Valuation'!AG46,'Plan-C Valuation'!AK46,'Plan-C Valuation'!AO46)</f>
        <v>5000</v>
      </c>
      <c r="AT50" s="390">
        <f>SUM('Plan-C Valuation'!V46,'Plan-C Valuation'!Z46,'Plan-C Valuation'!AD46,'Plan-C Valuation'!AH46,'Plan-C Valuation'!AL46,'Plan-C Valuation'!AP46)</f>
        <v>175000</v>
      </c>
      <c r="AU50" s="390">
        <f>SUM('Plan-C Valuation'!W46,'Plan-C Valuation'!AA46,'Plan-C Valuation'!AE46,'Plan-C Valuation'!AI46,'Plan-C Valuation'!AM46,'Plan-C Valuation'!AQ46)</f>
        <v>10000000</v>
      </c>
    </row>
    <row r="51" ht="15.75" customHeight="1">
      <c r="A51" s="331" t="s">
        <v>236</v>
      </c>
      <c r="B51" s="331" t="s">
        <v>121</v>
      </c>
      <c r="C51" s="331" t="s">
        <v>153</v>
      </c>
      <c r="D51" s="331" t="s">
        <v>125</v>
      </c>
      <c r="E51" s="331" t="s">
        <v>127</v>
      </c>
      <c r="F51" s="331" t="s">
        <v>135</v>
      </c>
      <c r="G51" s="399" t="s">
        <v>237</v>
      </c>
      <c r="H51" s="331"/>
      <c r="I51" s="331"/>
      <c r="J51" s="390">
        <v>0.0</v>
      </c>
      <c r="K51" s="390">
        <v>0.0</v>
      </c>
      <c r="L51" s="390">
        <v>0.0</v>
      </c>
      <c r="M51" s="390">
        <v>0.0</v>
      </c>
      <c r="N51" s="390">
        <v>0.0</v>
      </c>
      <c r="O51" s="390">
        <v>0.0</v>
      </c>
      <c r="P51" s="334" t="s">
        <v>308</v>
      </c>
      <c r="Q51" s="334" t="s">
        <v>314</v>
      </c>
      <c r="R51" s="334" t="s">
        <v>310</v>
      </c>
      <c r="S51" s="331">
        <f>SUM('Plan-A Valuation'!U47,'Plan-A Valuation'!Y47,'Plan-A Valuation'!AC47,'Plan-A Valuation'!AG47,'Plan-A Valuation'!AK47,'Plan-A Valuation'!AO47)</f>
        <v>750000</v>
      </c>
      <c r="T51" s="390">
        <f>SUM('Plan-A Valuation'!V47,'Plan-A Valuation'!Z47,'Plan-A Valuation'!AD47,'Plan-A Valuation'!AH47,'Plan-A Valuation'!AL47,'Plan-A Valuation'!AP47)</f>
        <v>3000000</v>
      </c>
      <c r="U51" s="391">
        <f>SUM('Plan-A Valuation'!W47,'Plan-A Valuation'!AA47,'Plan-A Valuation'!AE47,'Plan-A Valuation'!AI47,'Plan-A Valuation'!AM47,'Plan-A Valuation'!AQ47)</f>
        <v>10000000</v>
      </c>
      <c r="V51" s="331" t="s">
        <v>374</v>
      </c>
      <c r="W51" s="390">
        <v>200.0</v>
      </c>
      <c r="X51" s="390">
        <v>500.0</v>
      </c>
      <c r="Y51" s="390">
        <v>3000.0</v>
      </c>
      <c r="Z51" s="390">
        <v>0.0</v>
      </c>
      <c r="AA51" s="390">
        <v>0.0</v>
      </c>
      <c r="AB51" s="390">
        <v>0.0</v>
      </c>
      <c r="AC51" s="334" t="s">
        <v>308</v>
      </c>
      <c r="AD51" s="334" t="s">
        <v>326</v>
      </c>
      <c r="AE51" s="334" t="s">
        <v>310</v>
      </c>
      <c r="AF51" s="390">
        <f>SUM('Plan-B Valuation'!U47,'Plan-B Valuation'!Y47,'Plan-B Valuation'!AC47,'Plan-B Valuation'!AG47,'Plan-B Valuation'!AK47,'Plan-B Valuation'!AO47)</f>
        <v>750000</v>
      </c>
      <c r="AG51" s="390">
        <f>SUM('Plan-B Valuation'!V47,'Plan-B Valuation'!Z47,'Plan-B Valuation'!AD47,'Plan-B Valuation'!AH47,'Plan-B Valuation'!AL47,'Plan-B Valuation'!AP47)</f>
        <v>3000000</v>
      </c>
      <c r="AH51" s="391">
        <f>SUM('Plan-B Valuation'!W47,'Plan-B Valuation'!AA47,'Plan-B Valuation'!AE47,'Plan-B Valuation'!AI47,'Plan-B Valuation'!AM47,'Plan-B Valuation'!AQ47)</f>
        <v>10000000</v>
      </c>
      <c r="AI51" s="331" t="s">
        <v>375</v>
      </c>
      <c r="AJ51" s="390">
        <v>3000.0</v>
      </c>
      <c r="AK51" s="390">
        <v>65000.0</v>
      </c>
      <c r="AL51" s="390">
        <v>100000.0</v>
      </c>
      <c r="AM51" s="390">
        <v>0.0</v>
      </c>
      <c r="AN51" s="390">
        <v>0.0</v>
      </c>
      <c r="AO51" s="390">
        <v>0.0</v>
      </c>
      <c r="AP51" s="334" t="s">
        <v>308</v>
      </c>
      <c r="AQ51" s="334" t="s">
        <v>326</v>
      </c>
      <c r="AR51" s="334" t="s">
        <v>310</v>
      </c>
      <c r="AS51" s="390">
        <f>SUM('Plan-C Valuation'!U47,'Plan-C Valuation'!Y47,'Plan-C Valuation'!AC47,'Plan-C Valuation'!AG47,'Plan-C Valuation'!AK47,'Plan-C Valuation'!AO47)</f>
        <v>5000</v>
      </c>
      <c r="AT51" s="390">
        <f>SUM('Plan-C Valuation'!V47,'Plan-C Valuation'!Z47,'Plan-C Valuation'!AD47,'Plan-C Valuation'!AH47,'Plan-C Valuation'!AL47,'Plan-C Valuation'!AP47)</f>
        <v>175000</v>
      </c>
      <c r="AU51" s="390">
        <f>SUM('Plan-C Valuation'!W47,'Plan-C Valuation'!AA47,'Plan-C Valuation'!AE47,'Plan-C Valuation'!AI47,'Plan-C Valuation'!AM47,'Plan-C Valuation'!AQ47)</f>
        <v>10000000</v>
      </c>
    </row>
    <row r="52" ht="15.75" customHeight="1">
      <c r="A52" s="331" t="s">
        <v>238</v>
      </c>
      <c r="B52" s="331" t="s">
        <v>121</v>
      </c>
      <c r="C52" s="331" t="s">
        <v>123</v>
      </c>
      <c r="D52" s="331" t="s">
        <v>133</v>
      </c>
      <c r="E52" s="331" t="s">
        <v>127</v>
      </c>
      <c r="F52" s="331" t="s">
        <v>135</v>
      </c>
      <c r="G52" s="399" t="s">
        <v>239</v>
      </c>
      <c r="H52" s="331"/>
      <c r="I52" s="331"/>
      <c r="J52" s="390">
        <v>0.0</v>
      </c>
      <c r="K52" s="390">
        <v>0.0</v>
      </c>
      <c r="L52" s="390">
        <v>0.0</v>
      </c>
      <c r="M52" s="390">
        <v>0.0</v>
      </c>
      <c r="N52" s="390">
        <v>0.0</v>
      </c>
      <c r="O52" s="390">
        <v>0.0</v>
      </c>
      <c r="P52" s="334" t="s">
        <v>308</v>
      </c>
      <c r="Q52" s="334" t="s">
        <v>312</v>
      </c>
      <c r="R52" s="334" t="s">
        <v>310</v>
      </c>
      <c r="S52" s="331">
        <f>SUM('Plan-A Valuation'!U48,'Plan-A Valuation'!Y48,'Plan-A Valuation'!AC48,'Plan-A Valuation'!AG48,'Plan-A Valuation'!AK48,'Plan-A Valuation'!AO48)</f>
        <v>2000</v>
      </c>
      <c r="T52" s="390">
        <f>SUM('Plan-A Valuation'!V48,'Plan-A Valuation'!Z48,'Plan-A Valuation'!AD48,'Plan-A Valuation'!AH48,'Plan-A Valuation'!AL48,'Plan-A Valuation'!AP48)</f>
        <v>50000</v>
      </c>
      <c r="U52" s="391">
        <f>SUM('Plan-A Valuation'!W48,'Plan-A Valuation'!AA48,'Plan-A Valuation'!AE48,'Plan-A Valuation'!AI48,'Plan-A Valuation'!AM48,'Plan-A Valuation'!AQ48)</f>
        <v>10000000</v>
      </c>
      <c r="V52" s="331" t="s">
        <v>374</v>
      </c>
      <c r="W52" s="390">
        <v>200.0</v>
      </c>
      <c r="X52" s="390">
        <v>500.0</v>
      </c>
      <c r="Y52" s="390">
        <v>3000.0</v>
      </c>
      <c r="Z52" s="390">
        <v>0.0</v>
      </c>
      <c r="AA52" s="390">
        <v>0.0</v>
      </c>
      <c r="AB52" s="390">
        <v>0.0</v>
      </c>
      <c r="AC52" s="334" t="s">
        <v>308</v>
      </c>
      <c r="AD52" s="334" t="s">
        <v>326</v>
      </c>
      <c r="AE52" s="334" t="s">
        <v>310</v>
      </c>
      <c r="AF52" s="390">
        <f>SUM('Plan-B Valuation'!U48,'Plan-B Valuation'!Y48,'Plan-B Valuation'!AC48,'Plan-B Valuation'!AG48,'Plan-B Valuation'!AK48,'Plan-B Valuation'!AO48)</f>
        <v>2000</v>
      </c>
      <c r="AG52" s="390">
        <f>SUM('Plan-B Valuation'!V48,'Plan-B Valuation'!Z48,'Plan-B Valuation'!AD48,'Plan-B Valuation'!AH48,'Plan-B Valuation'!AL48,'Plan-B Valuation'!AP48)</f>
        <v>50000</v>
      </c>
      <c r="AH52" s="391">
        <f>SUM('Plan-B Valuation'!W48,'Plan-B Valuation'!AA48,'Plan-B Valuation'!AE48,'Plan-B Valuation'!AI48,'Plan-B Valuation'!AM48,'Plan-B Valuation'!AQ48)</f>
        <v>10000000</v>
      </c>
      <c r="AI52" s="331" t="s">
        <v>375</v>
      </c>
      <c r="AJ52" s="390">
        <v>3000.0</v>
      </c>
      <c r="AK52" s="390">
        <v>65000.0</v>
      </c>
      <c r="AL52" s="390">
        <v>100000.0</v>
      </c>
      <c r="AM52" s="390">
        <v>0.0</v>
      </c>
      <c r="AN52" s="390">
        <v>0.0</v>
      </c>
      <c r="AO52" s="390">
        <v>0.0</v>
      </c>
      <c r="AP52" s="334" t="s">
        <v>308</v>
      </c>
      <c r="AQ52" s="334" t="s">
        <v>326</v>
      </c>
      <c r="AR52" s="334" t="s">
        <v>310</v>
      </c>
      <c r="AS52" s="390">
        <f>SUM('Plan-C Valuation'!U48,'Plan-C Valuation'!Y48,'Plan-C Valuation'!AC48,'Plan-C Valuation'!AG48,'Plan-C Valuation'!AK48,'Plan-C Valuation'!AO48)</f>
        <v>5000</v>
      </c>
      <c r="AT52" s="390">
        <f>SUM('Plan-C Valuation'!V48,'Plan-C Valuation'!Z48,'Plan-C Valuation'!AD48,'Plan-C Valuation'!AH48,'Plan-C Valuation'!AL48,'Plan-C Valuation'!AP48)</f>
        <v>175000</v>
      </c>
      <c r="AU52" s="390">
        <f>SUM('Plan-C Valuation'!W48,'Plan-C Valuation'!AA48,'Plan-C Valuation'!AE48,'Plan-C Valuation'!AI48,'Plan-C Valuation'!AM48,'Plan-C Valuation'!AQ48)</f>
        <v>10000000</v>
      </c>
    </row>
    <row r="53" ht="15.75" customHeight="1">
      <c r="A53" s="331" t="s">
        <v>240</v>
      </c>
      <c r="B53" s="331" t="s">
        <v>121</v>
      </c>
      <c r="C53" s="331" t="s">
        <v>131</v>
      </c>
      <c r="D53" s="331" t="s">
        <v>133</v>
      </c>
      <c r="E53" s="331" t="s">
        <v>127</v>
      </c>
      <c r="F53" s="331" t="s">
        <v>135</v>
      </c>
      <c r="G53" s="399" t="s">
        <v>241</v>
      </c>
      <c r="H53" s="331"/>
      <c r="I53" s="331"/>
      <c r="J53" s="390">
        <v>0.0</v>
      </c>
      <c r="K53" s="390">
        <v>0.0</v>
      </c>
      <c r="L53" s="390">
        <v>0.0</v>
      </c>
      <c r="M53" s="390">
        <v>0.0</v>
      </c>
      <c r="N53" s="390">
        <v>0.0</v>
      </c>
      <c r="O53" s="390">
        <v>0.0</v>
      </c>
      <c r="P53" s="334" t="s">
        <v>308</v>
      </c>
      <c r="Q53" s="334" t="s">
        <v>312</v>
      </c>
      <c r="R53" s="334" t="s">
        <v>310</v>
      </c>
      <c r="S53" s="331">
        <f>SUM('Plan-A Valuation'!U49,'Plan-A Valuation'!Y49,'Plan-A Valuation'!AC49,'Plan-A Valuation'!AG49,'Plan-A Valuation'!AK49,'Plan-A Valuation'!AO49)</f>
        <v>2000</v>
      </c>
      <c r="T53" s="390">
        <f>SUM('Plan-A Valuation'!V49,'Plan-A Valuation'!Z49,'Plan-A Valuation'!AD49,'Plan-A Valuation'!AH49,'Plan-A Valuation'!AL49,'Plan-A Valuation'!AP49)</f>
        <v>50000</v>
      </c>
      <c r="U53" s="391">
        <f>SUM('Plan-A Valuation'!W49,'Plan-A Valuation'!AA49,'Plan-A Valuation'!AE49,'Plan-A Valuation'!AI49,'Plan-A Valuation'!AM49,'Plan-A Valuation'!AQ49)</f>
        <v>10000000</v>
      </c>
      <c r="V53" s="331" t="s">
        <v>374</v>
      </c>
      <c r="W53" s="390">
        <v>200.0</v>
      </c>
      <c r="X53" s="390">
        <v>500.0</v>
      </c>
      <c r="Y53" s="390">
        <v>3000.0</v>
      </c>
      <c r="Z53" s="390">
        <v>0.0</v>
      </c>
      <c r="AA53" s="390">
        <v>0.0</v>
      </c>
      <c r="AB53" s="390">
        <v>0.0</v>
      </c>
      <c r="AC53" s="334" t="s">
        <v>308</v>
      </c>
      <c r="AD53" s="334" t="s">
        <v>326</v>
      </c>
      <c r="AE53" s="334" t="s">
        <v>310</v>
      </c>
      <c r="AF53" s="390">
        <f>SUM('Plan-B Valuation'!U49,'Plan-B Valuation'!Y49,'Plan-B Valuation'!AC49,'Plan-B Valuation'!AG49,'Plan-B Valuation'!AK49,'Plan-B Valuation'!AO49)</f>
        <v>2000</v>
      </c>
      <c r="AG53" s="390">
        <f>SUM('Plan-B Valuation'!V49,'Plan-B Valuation'!Z49,'Plan-B Valuation'!AD49,'Plan-B Valuation'!AH49,'Plan-B Valuation'!AL49,'Plan-B Valuation'!AP49)</f>
        <v>50000</v>
      </c>
      <c r="AH53" s="391">
        <f>SUM('Plan-B Valuation'!W49,'Plan-B Valuation'!AA49,'Plan-B Valuation'!AE49,'Plan-B Valuation'!AI49,'Plan-B Valuation'!AM49,'Plan-B Valuation'!AQ49)</f>
        <v>10000000</v>
      </c>
      <c r="AI53" s="331" t="s">
        <v>376</v>
      </c>
      <c r="AJ53" s="390">
        <v>3000.0</v>
      </c>
      <c r="AK53" s="390">
        <v>65000.0</v>
      </c>
      <c r="AL53" s="390">
        <v>100000.0</v>
      </c>
      <c r="AM53" s="390">
        <v>0.0</v>
      </c>
      <c r="AN53" s="390">
        <v>0.0</v>
      </c>
      <c r="AO53" s="390">
        <v>0.0</v>
      </c>
      <c r="AP53" s="334" t="s">
        <v>308</v>
      </c>
      <c r="AQ53" s="334" t="s">
        <v>326</v>
      </c>
      <c r="AR53" s="334" t="s">
        <v>310</v>
      </c>
      <c r="AS53" s="390">
        <f>SUM('Plan-C Valuation'!U49,'Plan-C Valuation'!Y49,'Plan-C Valuation'!AC49,'Plan-C Valuation'!AG49,'Plan-C Valuation'!AK49,'Plan-C Valuation'!AO49)</f>
        <v>5000</v>
      </c>
      <c r="AT53" s="390">
        <f>SUM('Plan-C Valuation'!V49,'Plan-C Valuation'!Z49,'Plan-C Valuation'!AD49,'Plan-C Valuation'!AH49,'Plan-C Valuation'!AL49,'Plan-C Valuation'!AP49)</f>
        <v>175000</v>
      </c>
      <c r="AU53" s="390">
        <f>SUM('Plan-C Valuation'!W49,'Plan-C Valuation'!AA49,'Plan-C Valuation'!AE49,'Plan-C Valuation'!AI49,'Plan-C Valuation'!AM49,'Plan-C Valuation'!AQ49)</f>
        <v>10000000</v>
      </c>
    </row>
    <row r="54" ht="15.75" customHeight="1">
      <c r="A54" s="331" t="s">
        <v>242</v>
      </c>
      <c r="B54" s="331" t="s">
        <v>121</v>
      </c>
      <c r="C54" s="331" t="s">
        <v>136</v>
      </c>
      <c r="D54" s="331" t="s">
        <v>133</v>
      </c>
      <c r="E54" s="331" t="s">
        <v>127</v>
      </c>
      <c r="F54" s="331" t="s">
        <v>135</v>
      </c>
      <c r="G54" s="399" t="s">
        <v>243</v>
      </c>
      <c r="H54" s="331"/>
      <c r="I54" s="331"/>
      <c r="J54" s="390">
        <v>0.0</v>
      </c>
      <c r="K54" s="390">
        <v>0.0</v>
      </c>
      <c r="L54" s="390">
        <v>0.0</v>
      </c>
      <c r="M54" s="390">
        <v>0.0</v>
      </c>
      <c r="N54" s="390">
        <v>0.0</v>
      </c>
      <c r="O54" s="390">
        <v>0.0</v>
      </c>
      <c r="P54" s="334" t="s">
        <v>308</v>
      </c>
      <c r="Q54" s="334" t="s">
        <v>312</v>
      </c>
      <c r="R54" s="334" t="s">
        <v>310</v>
      </c>
      <c r="S54" s="331">
        <f>SUM('Plan-A Valuation'!U50,'Plan-A Valuation'!Y50,'Plan-A Valuation'!AC50,'Plan-A Valuation'!AG50,'Plan-A Valuation'!AK50,'Plan-A Valuation'!AO50)</f>
        <v>2000</v>
      </c>
      <c r="T54" s="390">
        <f>SUM('Plan-A Valuation'!V50,'Plan-A Valuation'!Z50,'Plan-A Valuation'!AD50,'Plan-A Valuation'!AH50,'Plan-A Valuation'!AL50,'Plan-A Valuation'!AP50)</f>
        <v>50000</v>
      </c>
      <c r="U54" s="391">
        <f>SUM('Plan-A Valuation'!W50,'Plan-A Valuation'!AA50,'Plan-A Valuation'!AE50,'Plan-A Valuation'!AI50,'Plan-A Valuation'!AM50,'Plan-A Valuation'!AQ50)</f>
        <v>10000000</v>
      </c>
      <c r="V54" s="331" t="s">
        <v>374</v>
      </c>
      <c r="W54" s="390">
        <v>200.0</v>
      </c>
      <c r="X54" s="390">
        <v>500.0</v>
      </c>
      <c r="Y54" s="390">
        <v>3000.0</v>
      </c>
      <c r="Z54" s="390">
        <v>0.0</v>
      </c>
      <c r="AA54" s="390">
        <v>0.0</v>
      </c>
      <c r="AB54" s="390">
        <v>0.0</v>
      </c>
      <c r="AC54" s="334" t="s">
        <v>308</v>
      </c>
      <c r="AD54" s="334" t="s">
        <v>326</v>
      </c>
      <c r="AE54" s="334" t="s">
        <v>310</v>
      </c>
      <c r="AF54" s="390">
        <f>SUM('Plan-B Valuation'!U50,'Plan-B Valuation'!Y50,'Plan-B Valuation'!AC50,'Plan-B Valuation'!AG50,'Plan-B Valuation'!AK50,'Plan-B Valuation'!AO50)</f>
        <v>2000</v>
      </c>
      <c r="AG54" s="390">
        <f>SUM('Plan-B Valuation'!V50,'Plan-B Valuation'!Z50,'Plan-B Valuation'!AD50,'Plan-B Valuation'!AH50,'Plan-B Valuation'!AL50,'Plan-B Valuation'!AP50)</f>
        <v>50000</v>
      </c>
      <c r="AH54" s="391">
        <f>SUM('Plan-B Valuation'!W50,'Plan-B Valuation'!AA50,'Plan-B Valuation'!AE50,'Plan-B Valuation'!AI50,'Plan-B Valuation'!AM50,'Plan-B Valuation'!AQ50)</f>
        <v>10000000</v>
      </c>
      <c r="AI54" s="331" t="s">
        <v>376</v>
      </c>
      <c r="AJ54" s="390">
        <v>3000.0</v>
      </c>
      <c r="AK54" s="390">
        <v>65000.0</v>
      </c>
      <c r="AL54" s="390">
        <v>100000.0</v>
      </c>
      <c r="AM54" s="390">
        <v>0.0</v>
      </c>
      <c r="AN54" s="390">
        <v>0.0</v>
      </c>
      <c r="AO54" s="390">
        <v>0.0</v>
      </c>
      <c r="AP54" s="334" t="s">
        <v>308</v>
      </c>
      <c r="AQ54" s="334" t="s">
        <v>326</v>
      </c>
      <c r="AR54" s="334" t="s">
        <v>310</v>
      </c>
      <c r="AS54" s="390">
        <f>SUM('Plan-C Valuation'!U50,'Plan-C Valuation'!Y50,'Plan-C Valuation'!AC50,'Plan-C Valuation'!AG50,'Plan-C Valuation'!AK50,'Plan-C Valuation'!AO50)</f>
        <v>5000</v>
      </c>
      <c r="AT54" s="390">
        <f>SUM('Plan-C Valuation'!V50,'Plan-C Valuation'!Z50,'Plan-C Valuation'!AD50,'Plan-C Valuation'!AH50,'Plan-C Valuation'!AL50,'Plan-C Valuation'!AP50)</f>
        <v>175000</v>
      </c>
      <c r="AU54" s="390">
        <f>SUM('Plan-C Valuation'!W50,'Plan-C Valuation'!AA50,'Plan-C Valuation'!AE50,'Plan-C Valuation'!AI50,'Plan-C Valuation'!AM50,'Plan-C Valuation'!AQ50)</f>
        <v>10000000</v>
      </c>
    </row>
    <row r="55" ht="15.75" customHeight="1">
      <c r="A55" s="331" t="s">
        <v>244</v>
      </c>
      <c r="B55" s="331" t="s">
        <v>121</v>
      </c>
      <c r="C55" s="331" t="s">
        <v>140</v>
      </c>
      <c r="D55" s="331" t="s">
        <v>133</v>
      </c>
      <c r="E55" s="331" t="s">
        <v>127</v>
      </c>
      <c r="F55" s="331" t="s">
        <v>135</v>
      </c>
      <c r="G55" s="399" t="s">
        <v>245</v>
      </c>
      <c r="H55" s="331"/>
      <c r="I55" s="331"/>
      <c r="J55" s="390">
        <v>0.0</v>
      </c>
      <c r="K55" s="390">
        <v>0.0</v>
      </c>
      <c r="L55" s="390">
        <v>0.0</v>
      </c>
      <c r="M55" s="390">
        <v>0.0</v>
      </c>
      <c r="N55" s="390">
        <v>0.0</v>
      </c>
      <c r="O55" s="390">
        <v>0.0</v>
      </c>
      <c r="P55" s="334" t="s">
        <v>308</v>
      </c>
      <c r="Q55" s="334" t="s">
        <v>312</v>
      </c>
      <c r="R55" s="334" t="s">
        <v>310</v>
      </c>
      <c r="S55" s="331">
        <f>SUM('Plan-A Valuation'!U51,'Plan-A Valuation'!Y51,'Plan-A Valuation'!AC51,'Plan-A Valuation'!AG51,'Plan-A Valuation'!AK51,'Plan-A Valuation'!AO51)</f>
        <v>2000</v>
      </c>
      <c r="T55" s="390">
        <f>SUM('Plan-A Valuation'!V51,'Plan-A Valuation'!Z51,'Plan-A Valuation'!AD51,'Plan-A Valuation'!AH51,'Plan-A Valuation'!AL51,'Plan-A Valuation'!AP51)</f>
        <v>50000</v>
      </c>
      <c r="U55" s="391">
        <f>SUM('Plan-A Valuation'!W51,'Plan-A Valuation'!AA51,'Plan-A Valuation'!AE51,'Plan-A Valuation'!AI51,'Plan-A Valuation'!AM51,'Plan-A Valuation'!AQ51)</f>
        <v>10000000</v>
      </c>
      <c r="V55" s="331" t="s">
        <v>374</v>
      </c>
      <c r="W55" s="390">
        <v>200.0</v>
      </c>
      <c r="X55" s="390">
        <v>500.0</v>
      </c>
      <c r="Y55" s="390">
        <v>3000.0</v>
      </c>
      <c r="Z55" s="390">
        <v>0.0</v>
      </c>
      <c r="AA55" s="390">
        <v>0.0</v>
      </c>
      <c r="AB55" s="390">
        <v>0.0</v>
      </c>
      <c r="AC55" s="334" t="s">
        <v>308</v>
      </c>
      <c r="AD55" s="334" t="s">
        <v>326</v>
      </c>
      <c r="AE55" s="334" t="s">
        <v>310</v>
      </c>
      <c r="AF55" s="390">
        <f>SUM('Plan-B Valuation'!U51,'Plan-B Valuation'!Y51,'Plan-B Valuation'!AC51,'Plan-B Valuation'!AG51,'Plan-B Valuation'!AK51,'Plan-B Valuation'!AO51)</f>
        <v>2000</v>
      </c>
      <c r="AG55" s="390">
        <f>SUM('Plan-B Valuation'!V51,'Plan-B Valuation'!Z51,'Plan-B Valuation'!AD51,'Plan-B Valuation'!AH51,'Plan-B Valuation'!AL51,'Plan-B Valuation'!AP51)</f>
        <v>50000</v>
      </c>
      <c r="AH55" s="391">
        <f>SUM('Plan-B Valuation'!W51,'Plan-B Valuation'!AA51,'Plan-B Valuation'!AE51,'Plan-B Valuation'!AI51,'Plan-B Valuation'!AM51,'Plan-B Valuation'!AQ51)</f>
        <v>10000000</v>
      </c>
      <c r="AI55" s="331" t="s">
        <v>376</v>
      </c>
      <c r="AJ55" s="390">
        <v>3000.0</v>
      </c>
      <c r="AK55" s="390">
        <v>65000.0</v>
      </c>
      <c r="AL55" s="390">
        <v>100000.0</v>
      </c>
      <c r="AM55" s="390">
        <v>0.0</v>
      </c>
      <c r="AN55" s="390">
        <v>0.0</v>
      </c>
      <c r="AO55" s="390">
        <v>0.0</v>
      </c>
      <c r="AP55" s="334" t="s">
        <v>308</v>
      </c>
      <c r="AQ55" s="334" t="s">
        <v>326</v>
      </c>
      <c r="AR55" s="334" t="s">
        <v>310</v>
      </c>
      <c r="AS55" s="390">
        <f>SUM('Plan-C Valuation'!U51,'Plan-C Valuation'!Y51,'Plan-C Valuation'!AC51,'Plan-C Valuation'!AG51,'Plan-C Valuation'!AK51,'Plan-C Valuation'!AO51)</f>
        <v>5000</v>
      </c>
      <c r="AT55" s="390">
        <f>SUM('Plan-C Valuation'!V51,'Plan-C Valuation'!Z51,'Plan-C Valuation'!AD51,'Plan-C Valuation'!AH51,'Plan-C Valuation'!AL51,'Plan-C Valuation'!AP51)</f>
        <v>175000</v>
      </c>
      <c r="AU55" s="390">
        <f>SUM('Plan-C Valuation'!W51,'Plan-C Valuation'!AA51,'Plan-C Valuation'!AE51,'Plan-C Valuation'!AI51,'Plan-C Valuation'!AM51,'Plan-C Valuation'!AQ51)</f>
        <v>10000000</v>
      </c>
    </row>
    <row r="56" ht="15.75" customHeight="1">
      <c r="A56" s="331" t="s">
        <v>246</v>
      </c>
      <c r="B56" s="331" t="s">
        <v>121</v>
      </c>
      <c r="C56" s="331" t="s">
        <v>143</v>
      </c>
      <c r="D56" s="331" t="s">
        <v>133</v>
      </c>
      <c r="E56" s="331" t="s">
        <v>127</v>
      </c>
      <c r="F56" s="331" t="s">
        <v>135</v>
      </c>
      <c r="G56" s="399" t="s">
        <v>247</v>
      </c>
      <c r="H56" s="331"/>
      <c r="I56" s="331"/>
      <c r="J56" s="390">
        <v>0.0</v>
      </c>
      <c r="K56" s="390">
        <v>0.0</v>
      </c>
      <c r="L56" s="390">
        <v>0.0</v>
      </c>
      <c r="M56" s="390">
        <v>0.0</v>
      </c>
      <c r="N56" s="390">
        <v>0.0</v>
      </c>
      <c r="O56" s="390">
        <v>0.0</v>
      </c>
      <c r="P56" s="334" t="s">
        <v>308</v>
      </c>
      <c r="Q56" s="334" t="s">
        <v>312</v>
      </c>
      <c r="R56" s="334" t="s">
        <v>310</v>
      </c>
      <c r="S56" s="331">
        <f>SUM('Plan-A Valuation'!U52,'Plan-A Valuation'!Y52,'Plan-A Valuation'!AC52,'Plan-A Valuation'!AG52,'Plan-A Valuation'!AK52,'Plan-A Valuation'!AO52)</f>
        <v>2000</v>
      </c>
      <c r="T56" s="390">
        <f>SUM('Plan-A Valuation'!V52,'Plan-A Valuation'!Z52,'Plan-A Valuation'!AD52,'Plan-A Valuation'!AH52,'Plan-A Valuation'!AL52,'Plan-A Valuation'!AP52)</f>
        <v>50000</v>
      </c>
      <c r="U56" s="391">
        <f>SUM('Plan-A Valuation'!W52,'Plan-A Valuation'!AA52,'Plan-A Valuation'!AE52,'Plan-A Valuation'!AI52,'Plan-A Valuation'!AM52,'Plan-A Valuation'!AQ52)</f>
        <v>10000000</v>
      </c>
      <c r="V56" s="331" t="s">
        <v>374</v>
      </c>
      <c r="W56" s="390">
        <v>200.0</v>
      </c>
      <c r="X56" s="390">
        <v>500.0</v>
      </c>
      <c r="Y56" s="390">
        <v>3000.0</v>
      </c>
      <c r="Z56" s="390">
        <v>0.0</v>
      </c>
      <c r="AA56" s="390">
        <v>0.0</v>
      </c>
      <c r="AB56" s="390">
        <v>0.0</v>
      </c>
      <c r="AC56" s="334" t="s">
        <v>308</v>
      </c>
      <c r="AD56" s="334" t="s">
        <v>326</v>
      </c>
      <c r="AE56" s="334" t="s">
        <v>310</v>
      </c>
      <c r="AF56" s="390">
        <f>SUM('Plan-B Valuation'!U52,'Plan-B Valuation'!Y52,'Plan-B Valuation'!AC52,'Plan-B Valuation'!AG52,'Plan-B Valuation'!AK52,'Plan-B Valuation'!AO52)</f>
        <v>2000</v>
      </c>
      <c r="AG56" s="390">
        <f>SUM('Plan-B Valuation'!V52,'Plan-B Valuation'!Z52,'Plan-B Valuation'!AD52,'Plan-B Valuation'!AH52,'Plan-B Valuation'!AL52,'Plan-B Valuation'!AP52)</f>
        <v>50000</v>
      </c>
      <c r="AH56" s="391">
        <f>SUM('Plan-B Valuation'!W52,'Plan-B Valuation'!AA52,'Plan-B Valuation'!AE52,'Plan-B Valuation'!AI52,'Plan-B Valuation'!AM52,'Plan-B Valuation'!AQ52)</f>
        <v>10000000</v>
      </c>
      <c r="AI56" s="331" t="s">
        <v>376</v>
      </c>
      <c r="AJ56" s="390">
        <v>3000.0</v>
      </c>
      <c r="AK56" s="390">
        <v>65000.0</v>
      </c>
      <c r="AL56" s="390">
        <v>100000.0</v>
      </c>
      <c r="AM56" s="390">
        <v>0.0</v>
      </c>
      <c r="AN56" s="390">
        <v>0.0</v>
      </c>
      <c r="AO56" s="390">
        <v>0.0</v>
      </c>
      <c r="AP56" s="334" t="s">
        <v>308</v>
      </c>
      <c r="AQ56" s="334" t="s">
        <v>326</v>
      </c>
      <c r="AR56" s="334" t="s">
        <v>310</v>
      </c>
      <c r="AS56" s="390">
        <f>SUM('Plan-C Valuation'!U52,'Plan-C Valuation'!Y52,'Plan-C Valuation'!AC52,'Plan-C Valuation'!AG52,'Plan-C Valuation'!AK52,'Plan-C Valuation'!AO52)</f>
        <v>5000</v>
      </c>
      <c r="AT56" s="390">
        <f>SUM('Plan-C Valuation'!V52,'Plan-C Valuation'!Z52,'Plan-C Valuation'!AD52,'Plan-C Valuation'!AH52,'Plan-C Valuation'!AL52,'Plan-C Valuation'!AP52)</f>
        <v>175000</v>
      </c>
      <c r="AU56" s="390">
        <f>SUM('Plan-C Valuation'!W52,'Plan-C Valuation'!AA52,'Plan-C Valuation'!AE52,'Plan-C Valuation'!AI52,'Plan-C Valuation'!AM52,'Plan-C Valuation'!AQ52)</f>
        <v>10000000</v>
      </c>
    </row>
    <row r="57" ht="15.75" customHeight="1">
      <c r="A57" s="331" t="s">
        <v>248</v>
      </c>
      <c r="B57" s="331" t="s">
        <v>121</v>
      </c>
      <c r="C57" s="331" t="s">
        <v>145</v>
      </c>
      <c r="D57" s="331" t="s">
        <v>133</v>
      </c>
      <c r="E57" s="331" t="s">
        <v>127</v>
      </c>
      <c r="F57" s="331" t="s">
        <v>135</v>
      </c>
      <c r="G57" s="399" t="s">
        <v>249</v>
      </c>
      <c r="H57" s="331"/>
      <c r="I57" s="331"/>
      <c r="J57" s="390">
        <v>0.0</v>
      </c>
      <c r="K57" s="390">
        <v>0.0</v>
      </c>
      <c r="L57" s="390">
        <v>0.0</v>
      </c>
      <c r="M57" s="390">
        <v>0.0</v>
      </c>
      <c r="N57" s="390">
        <v>0.0</v>
      </c>
      <c r="O57" s="390">
        <v>0.0</v>
      </c>
      <c r="P57" s="334" t="s">
        <v>308</v>
      </c>
      <c r="Q57" s="334" t="s">
        <v>312</v>
      </c>
      <c r="R57" s="334" t="s">
        <v>310</v>
      </c>
      <c r="S57" s="331">
        <f>SUM('Plan-A Valuation'!U53,'Plan-A Valuation'!Y53,'Plan-A Valuation'!AC53,'Plan-A Valuation'!AG53,'Plan-A Valuation'!AK53,'Plan-A Valuation'!AO53)</f>
        <v>2000</v>
      </c>
      <c r="T57" s="390">
        <f>SUM('Plan-A Valuation'!V53,'Plan-A Valuation'!Z53,'Plan-A Valuation'!AD53,'Plan-A Valuation'!AH53,'Plan-A Valuation'!AL53,'Plan-A Valuation'!AP53)</f>
        <v>50000</v>
      </c>
      <c r="U57" s="391">
        <f>SUM('Plan-A Valuation'!W53,'Plan-A Valuation'!AA53,'Plan-A Valuation'!AE53,'Plan-A Valuation'!AI53,'Plan-A Valuation'!AM53,'Plan-A Valuation'!AQ53)</f>
        <v>10000000</v>
      </c>
      <c r="V57" s="331" t="s">
        <v>374</v>
      </c>
      <c r="W57" s="390">
        <v>200.0</v>
      </c>
      <c r="X57" s="390">
        <v>500.0</v>
      </c>
      <c r="Y57" s="390">
        <v>3000.0</v>
      </c>
      <c r="Z57" s="390">
        <v>0.0</v>
      </c>
      <c r="AA57" s="390">
        <v>0.0</v>
      </c>
      <c r="AB57" s="390">
        <v>0.0</v>
      </c>
      <c r="AC57" s="334" t="s">
        <v>308</v>
      </c>
      <c r="AD57" s="334" t="s">
        <v>326</v>
      </c>
      <c r="AE57" s="334" t="s">
        <v>310</v>
      </c>
      <c r="AF57" s="390">
        <f>SUM('Plan-B Valuation'!U53,'Plan-B Valuation'!Y53,'Plan-B Valuation'!AC53,'Plan-B Valuation'!AG53,'Plan-B Valuation'!AK53,'Plan-B Valuation'!AO53)</f>
        <v>2000</v>
      </c>
      <c r="AG57" s="390">
        <f>SUM('Plan-B Valuation'!V53,'Plan-B Valuation'!Z53,'Plan-B Valuation'!AD53,'Plan-B Valuation'!AH53,'Plan-B Valuation'!AL53,'Plan-B Valuation'!AP53)</f>
        <v>50000</v>
      </c>
      <c r="AH57" s="391">
        <f>SUM('Plan-B Valuation'!W53,'Plan-B Valuation'!AA53,'Plan-B Valuation'!AE53,'Plan-B Valuation'!AI53,'Plan-B Valuation'!AM53,'Plan-B Valuation'!AQ53)</f>
        <v>10000000</v>
      </c>
      <c r="AI57" s="331" t="s">
        <v>376</v>
      </c>
      <c r="AJ57" s="390">
        <v>3000.0</v>
      </c>
      <c r="AK57" s="390">
        <v>65000.0</v>
      </c>
      <c r="AL57" s="390">
        <v>100000.0</v>
      </c>
      <c r="AM57" s="390">
        <v>0.0</v>
      </c>
      <c r="AN57" s="390">
        <v>0.0</v>
      </c>
      <c r="AO57" s="390">
        <v>0.0</v>
      </c>
      <c r="AP57" s="334" t="s">
        <v>308</v>
      </c>
      <c r="AQ57" s="334" t="s">
        <v>326</v>
      </c>
      <c r="AR57" s="334" t="s">
        <v>310</v>
      </c>
      <c r="AS57" s="390">
        <f>SUM('Plan-C Valuation'!U53,'Plan-C Valuation'!Y53,'Plan-C Valuation'!AC53,'Plan-C Valuation'!AG53,'Plan-C Valuation'!AK53,'Plan-C Valuation'!AO53)</f>
        <v>5000</v>
      </c>
      <c r="AT57" s="390">
        <f>SUM('Plan-C Valuation'!V53,'Plan-C Valuation'!Z53,'Plan-C Valuation'!AD53,'Plan-C Valuation'!AH53,'Plan-C Valuation'!AL53,'Plan-C Valuation'!AP53)</f>
        <v>175000</v>
      </c>
      <c r="AU57" s="390">
        <f>SUM('Plan-C Valuation'!W53,'Plan-C Valuation'!AA53,'Plan-C Valuation'!AE53,'Plan-C Valuation'!AI53,'Plan-C Valuation'!AM53,'Plan-C Valuation'!AQ53)</f>
        <v>10000000</v>
      </c>
    </row>
    <row r="58" ht="15.75" customHeight="1">
      <c r="A58" s="331" t="s">
        <v>250</v>
      </c>
      <c r="B58" s="331" t="s">
        <v>121</v>
      </c>
      <c r="C58" s="331" t="s">
        <v>147</v>
      </c>
      <c r="D58" s="331" t="s">
        <v>133</v>
      </c>
      <c r="E58" s="331" t="s">
        <v>127</v>
      </c>
      <c r="F58" s="331" t="s">
        <v>135</v>
      </c>
      <c r="G58" s="399" t="s">
        <v>251</v>
      </c>
      <c r="H58" s="331"/>
      <c r="I58" s="331"/>
      <c r="J58" s="390">
        <v>0.0</v>
      </c>
      <c r="K58" s="390">
        <v>0.0</v>
      </c>
      <c r="L58" s="390">
        <v>0.0</v>
      </c>
      <c r="M58" s="390">
        <v>0.0</v>
      </c>
      <c r="N58" s="390">
        <v>0.0</v>
      </c>
      <c r="O58" s="390">
        <v>0.0</v>
      </c>
      <c r="P58" s="334" t="s">
        <v>308</v>
      </c>
      <c r="Q58" s="334" t="s">
        <v>312</v>
      </c>
      <c r="R58" s="334" t="s">
        <v>310</v>
      </c>
      <c r="S58" s="331">
        <f>SUM('Plan-A Valuation'!U54,'Plan-A Valuation'!Y54,'Plan-A Valuation'!AC54,'Plan-A Valuation'!AG54,'Plan-A Valuation'!AK54,'Plan-A Valuation'!AO54)</f>
        <v>2000</v>
      </c>
      <c r="T58" s="390">
        <f>SUM('Plan-A Valuation'!V54,'Plan-A Valuation'!Z54,'Plan-A Valuation'!AD54,'Plan-A Valuation'!AH54,'Plan-A Valuation'!AL54,'Plan-A Valuation'!AP54)</f>
        <v>50000</v>
      </c>
      <c r="U58" s="391">
        <f>SUM('Plan-A Valuation'!W54,'Plan-A Valuation'!AA54,'Plan-A Valuation'!AE54,'Plan-A Valuation'!AI54,'Plan-A Valuation'!AM54,'Plan-A Valuation'!AQ54)</f>
        <v>10000000</v>
      </c>
      <c r="V58" s="331" t="s">
        <v>374</v>
      </c>
      <c r="W58" s="390">
        <v>200.0</v>
      </c>
      <c r="X58" s="390">
        <v>500.0</v>
      </c>
      <c r="Y58" s="390">
        <v>3000.0</v>
      </c>
      <c r="Z58" s="390">
        <v>0.0</v>
      </c>
      <c r="AA58" s="390">
        <v>0.0</v>
      </c>
      <c r="AB58" s="390">
        <v>0.0</v>
      </c>
      <c r="AC58" s="334" t="s">
        <v>308</v>
      </c>
      <c r="AD58" s="334" t="s">
        <v>326</v>
      </c>
      <c r="AE58" s="334" t="s">
        <v>310</v>
      </c>
      <c r="AF58" s="390">
        <f>SUM('Plan-B Valuation'!U54,'Plan-B Valuation'!Y54,'Plan-B Valuation'!AC54,'Plan-B Valuation'!AG54,'Plan-B Valuation'!AK54,'Plan-B Valuation'!AO54)</f>
        <v>2000</v>
      </c>
      <c r="AG58" s="390">
        <f>SUM('Plan-B Valuation'!V54,'Plan-B Valuation'!Z54,'Plan-B Valuation'!AD54,'Plan-B Valuation'!AH54,'Plan-B Valuation'!AL54,'Plan-B Valuation'!AP54)</f>
        <v>50000</v>
      </c>
      <c r="AH58" s="391">
        <f>SUM('Plan-B Valuation'!W54,'Plan-B Valuation'!AA54,'Plan-B Valuation'!AE54,'Plan-B Valuation'!AI54,'Plan-B Valuation'!AM54,'Plan-B Valuation'!AQ54)</f>
        <v>10000000</v>
      </c>
      <c r="AI58" s="331" t="s">
        <v>375</v>
      </c>
      <c r="AJ58" s="390">
        <v>3000.0</v>
      </c>
      <c r="AK58" s="390">
        <v>65000.0</v>
      </c>
      <c r="AL58" s="390">
        <v>100000.0</v>
      </c>
      <c r="AM58" s="390">
        <v>0.0</v>
      </c>
      <c r="AN58" s="390">
        <v>0.0</v>
      </c>
      <c r="AO58" s="390">
        <v>0.0</v>
      </c>
      <c r="AP58" s="334" t="s">
        <v>308</v>
      </c>
      <c r="AQ58" s="334" t="s">
        <v>326</v>
      </c>
      <c r="AR58" s="334" t="s">
        <v>310</v>
      </c>
      <c r="AS58" s="390">
        <f>SUM('Plan-C Valuation'!U54,'Plan-C Valuation'!Y54,'Plan-C Valuation'!AC54,'Plan-C Valuation'!AG54,'Plan-C Valuation'!AK54,'Plan-C Valuation'!AO54)</f>
        <v>5000</v>
      </c>
      <c r="AT58" s="390">
        <f>SUM('Plan-C Valuation'!V54,'Plan-C Valuation'!Z54,'Plan-C Valuation'!AD54,'Plan-C Valuation'!AH54,'Plan-C Valuation'!AL54,'Plan-C Valuation'!AP54)</f>
        <v>175000</v>
      </c>
      <c r="AU58" s="390">
        <f>SUM('Plan-C Valuation'!W54,'Plan-C Valuation'!AA54,'Plan-C Valuation'!AE54,'Plan-C Valuation'!AI54,'Plan-C Valuation'!AM54,'Plan-C Valuation'!AQ54)</f>
        <v>10000000</v>
      </c>
    </row>
    <row r="59" ht="15.75" customHeight="1">
      <c r="A59" s="331" t="s">
        <v>252</v>
      </c>
      <c r="B59" s="331" t="s">
        <v>121</v>
      </c>
      <c r="C59" s="331" t="s">
        <v>149</v>
      </c>
      <c r="D59" s="331" t="s">
        <v>133</v>
      </c>
      <c r="E59" s="331" t="s">
        <v>127</v>
      </c>
      <c r="F59" s="331" t="s">
        <v>135</v>
      </c>
      <c r="G59" s="399" t="s">
        <v>253</v>
      </c>
      <c r="H59" s="331"/>
      <c r="I59" s="331"/>
      <c r="J59" s="390">
        <v>0.0</v>
      </c>
      <c r="K59" s="390">
        <v>0.0</v>
      </c>
      <c r="L59" s="390">
        <v>0.0</v>
      </c>
      <c r="M59" s="390">
        <v>0.0</v>
      </c>
      <c r="N59" s="390">
        <v>0.0</v>
      </c>
      <c r="O59" s="390">
        <v>0.0</v>
      </c>
      <c r="P59" s="334" t="s">
        <v>308</v>
      </c>
      <c r="Q59" s="334" t="s">
        <v>312</v>
      </c>
      <c r="R59" s="334" t="s">
        <v>310</v>
      </c>
      <c r="S59" s="331">
        <f>SUM('Plan-A Valuation'!U55,'Plan-A Valuation'!Y55,'Plan-A Valuation'!AC55,'Plan-A Valuation'!AG55,'Plan-A Valuation'!AK55,'Plan-A Valuation'!AO55)</f>
        <v>2000</v>
      </c>
      <c r="T59" s="390">
        <f>SUM('Plan-A Valuation'!V55,'Plan-A Valuation'!Z55,'Plan-A Valuation'!AD55,'Plan-A Valuation'!AH55,'Plan-A Valuation'!AL55,'Plan-A Valuation'!AP55)</f>
        <v>50000</v>
      </c>
      <c r="U59" s="391">
        <f>SUM('Plan-A Valuation'!W55,'Plan-A Valuation'!AA55,'Plan-A Valuation'!AE55,'Plan-A Valuation'!AI55,'Plan-A Valuation'!AM55,'Plan-A Valuation'!AQ55)</f>
        <v>10000000</v>
      </c>
      <c r="V59" s="331" t="s">
        <v>374</v>
      </c>
      <c r="W59" s="390">
        <v>200.0</v>
      </c>
      <c r="X59" s="390">
        <v>500.0</v>
      </c>
      <c r="Y59" s="390">
        <v>3000.0</v>
      </c>
      <c r="Z59" s="390">
        <v>0.0</v>
      </c>
      <c r="AA59" s="390">
        <v>0.0</v>
      </c>
      <c r="AB59" s="390">
        <v>0.0</v>
      </c>
      <c r="AC59" s="334" t="s">
        <v>308</v>
      </c>
      <c r="AD59" s="334" t="s">
        <v>326</v>
      </c>
      <c r="AE59" s="334" t="s">
        <v>310</v>
      </c>
      <c r="AF59" s="390">
        <f>SUM('Plan-B Valuation'!U55,'Plan-B Valuation'!Y55,'Plan-B Valuation'!AC55,'Plan-B Valuation'!AG55,'Plan-B Valuation'!AK55,'Plan-B Valuation'!AO55)</f>
        <v>2000</v>
      </c>
      <c r="AG59" s="390">
        <f>SUM('Plan-B Valuation'!V55,'Plan-B Valuation'!Z55,'Plan-B Valuation'!AD55,'Plan-B Valuation'!AH55,'Plan-B Valuation'!AL55,'Plan-B Valuation'!AP55)</f>
        <v>50000</v>
      </c>
      <c r="AH59" s="391">
        <f>SUM('Plan-B Valuation'!W55,'Plan-B Valuation'!AA55,'Plan-B Valuation'!AE55,'Plan-B Valuation'!AI55,'Plan-B Valuation'!AM55,'Plan-B Valuation'!AQ55)</f>
        <v>10000000</v>
      </c>
      <c r="AI59" s="331" t="s">
        <v>376</v>
      </c>
      <c r="AJ59" s="390">
        <v>3000.0</v>
      </c>
      <c r="AK59" s="390">
        <v>65000.0</v>
      </c>
      <c r="AL59" s="390">
        <v>100000.0</v>
      </c>
      <c r="AM59" s="390">
        <v>0.0</v>
      </c>
      <c r="AN59" s="390">
        <v>0.0</v>
      </c>
      <c r="AO59" s="390">
        <v>0.0</v>
      </c>
      <c r="AP59" s="334" t="s">
        <v>308</v>
      </c>
      <c r="AQ59" s="334" t="s">
        <v>326</v>
      </c>
      <c r="AR59" s="334" t="s">
        <v>310</v>
      </c>
      <c r="AS59" s="390">
        <f>SUM('Plan-C Valuation'!U55,'Plan-C Valuation'!Y55,'Plan-C Valuation'!AC55,'Plan-C Valuation'!AG55,'Plan-C Valuation'!AK55,'Plan-C Valuation'!AO55)</f>
        <v>5000</v>
      </c>
      <c r="AT59" s="390">
        <f>SUM('Plan-C Valuation'!V55,'Plan-C Valuation'!Z55,'Plan-C Valuation'!AD55,'Plan-C Valuation'!AH55,'Plan-C Valuation'!AL55,'Plan-C Valuation'!AP55)</f>
        <v>175000</v>
      </c>
      <c r="AU59" s="390">
        <f>SUM('Plan-C Valuation'!W55,'Plan-C Valuation'!AA55,'Plan-C Valuation'!AE55,'Plan-C Valuation'!AI55,'Plan-C Valuation'!AM55,'Plan-C Valuation'!AQ55)</f>
        <v>10000000</v>
      </c>
    </row>
    <row r="60" ht="15.75" customHeight="1">
      <c r="A60" s="331" t="s">
        <v>254</v>
      </c>
      <c r="B60" s="331" t="s">
        <v>121</v>
      </c>
      <c r="C60" s="331" t="s">
        <v>151</v>
      </c>
      <c r="D60" s="331" t="s">
        <v>133</v>
      </c>
      <c r="E60" s="331" t="s">
        <v>127</v>
      </c>
      <c r="F60" s="331" t="s">
        <v>135</v>
      </c>
      <c r="G60" s="399" t="s">
        <v>255</v>
      </c>
      <c r="H60" s="331"/>
      <c r="I60" s="331"/>
      <c r="J60" s="390">
        <v>0.0</v>
      </c>
      <c r="K60" s="390">
        <v>0.0</v>
      </c>
      <c r="L60" s="390">
        <v>0.0</v>
      </c>
      <c r="M60" s="390">
        <v>0.0</v>
      </c>
      <c r="N60" s="390">
        <v>0.0</v>
      </c>
      <c r="O60" s="390">
        <v>0.0</v>
      </c>
      <c r="P60" s="334" t="s">
        <v>308</v>
      </c>
      <c r="Q60" s="334" t="s">
        <v>312</v>
      </c>
      <c r="R60" s="334" t="s">
        <v>310</v>
      </c>
      <c r="S60" s="331">
        <f>SUM('Plan-A Valuation'!U56,'Plan-A Valuation'!Y56,'Plan-A Valuation'!AC56,'Plan-A Valuation'!AG56,'Plan-A Valuation'!AK56,'Plan-A Valuation'!AO56)</f>
        <v>2000</v>
      </c>
      <c r="T60" s="390">
        <f>SUM('Plan-A Valuation'!V56,'Plan-A Valuation'!Z56,'Plan-A Valuation'!AD56,'Plan-A Valuation'!AH56,'Plan-A Valuation'!AL56,'Plan-A Valuation'!AP56)</f>
        <v>50000</v>
      </c>
      <c r="U60" s="391">
        <f>SUM('Plan-A Valuation'!W56,'Plan-A Valuation'!AA56,'Plan-A Valuation'!AE56,'Plan-A Valuation'!AI56,'Plan-A Valuation'!AM56,'Plan-A Valuation'!AQ56)</f>
        <v>10000000</v>
      </c>
      <c r="V60" s="331" t="s">
        <v>374</v>
      </c>
      <c r="W60" s="390">
        <v>200.0</v>
      </c>
      <c r="X60" s="390">
        <v>500.0</v>
      </c>
      <c r="Y60" s="390">
        <v>3000.0</v>
      </c>
      <c r="Z60" s="390">
        <v>0.0</v>
      </c>
      <c r="AA60" s="390">
        <v>0.0</v>
      </c>
      <c r="AB60" s="390">
        <v>0.0</v>
      </c>
      <c r="AC60" s="334" t="s">
        <v>308</v>
      </c>
      <c r="AD60" s="334" t="s">
        <v>326</v>
      </c>
      <c r="AE60" s="334" t="s">
        <v>310</v>
      </c>
      <c r="AF60" s="390">
        <f>SUM('Plan-B Valuation'!U56,'Plan-B Valuation'!Y56,'Plan-B Valuation'!AC56,'Plan-B Valuation'!AG56,'Plan-B Valuation'!AK56,'Plan-B Valuation'!AO56)</f>
        <v>2000</v>
      </c>
      <c r="AG60" s="390">
        <f>SUM('Plan-B Valuation'!V56,'Plan-B Valuation'!Z56,'Plan-B Valuation'!AD56,'Plan-B Valuation'!AH56,'Plan-B Valuation'!AL56,'Plan-B Valuation'!AP56)</f>
        <v>50000</v>
      </c>
      <c r="AH60" s="391">
        <f>SUM('Plan-B Valuation'!W56,'Plan-B Valuation'!AA56,'Plan-B Valuation'!AE56,'Plan-B Valuation'!AI56,'Plan-B Valuation'!AM56,'Plan-B Valuation'!AQ56)</f>
        <v>10000000</v>
      </c>
      <c r="AI60" s="331" t="s">
        <v>375</v>
      </c>
      <c r="AJ60" s="390">
        <v>3000.0</v>
      </c>
      <c r="AK60" s="390">
        <v>65000.0</v>
      </c>
      <c r="AL60" s="390">
        <v>100000.0</v>
      </c>
      <c r="AM60" s="390">
        <v>0.0</v>
      </c>
      <c r="AN60" s="390">
        <v>0.0</v>
      </c>
      <c r="AO60" s="390">
        <v>0.0</v>
      </c>
      <c r="AP60" s="334" t="s">
        <v>308</v>
      </c>
      <c r="AQ60" s="334" t="s">
        <v>326</v>
      </c>
      <c r="AR60" s="334" t="s">
        <v>310</v>
      </c>
      <c r="AS60" s="390">
        <f>SUM('Plan-C Valuation'!U56,'Plan-C Valuation'!Y56,'Plan-C Valuation'!AC56,'Plan-C Valuation'!AG56,'Plan-C Valuation'!AK56,'Plan-C Valuation'!AO56)</f>
        <v>5000</v>
      </c>
      <c r="AT60" s="390">
        <f>SUM('Plan-C Valuation'!V56,'Plan-C Valuation'!Z56,'Plan-C Valuation'!AD56,'Plan-C Valuation'!AH56,'Plan-C Valuation'!AL56,'Plan-C Valuation'!AP56)</f>
        <v>175000</v>
      </c>
      <c r="AU60" s="390">
        <f>SUM('Plan-C Valuation'!W56,'Plan-C Valuation'!AA56,'Plan-C Valuation'!AE56,'Plan-C Valuation'!AI56,'Plan-C Valuation'!AM56,'Plan-C Valuation'!AQ56)</f>
        <v>10000000</v>
      </c>
    </row>
    <row r="61" ht="15.75" customHeight="1">
      <c r="A61" s="331" t="s">
        <v>256</v>
      </c>
      <c r="B61" s="331" t="s">
        <v>121</v>
      </c>
      <c r="C61" s="331" t="s">
        <v>153</v>
      </c>
      <c r="D61" s="331" t="s">
        <v>133</v>
      </c>
      <c r="E61" s="331" t="s">
        <v>127</v>
      </c>
      <c r="F61" s="331" t="s">
        <v>135</v>
      </c>
      <c r="G61" s="399" t="s">
        <v>257</v>
      </c>
      <c r="H61" s="331"/>
      <c r="I61" s="331"/>
      <c r="J61" s="390">
        <v>0.0</v>
      </c>
      <c r="K61" s="390">
        <v>0.0</v>
      </c>
      <c r="L61" s="390">
        <v>0.0</v>
      </c>
      <c r="M61" s="390">
        <v>0.0</v>
      </c>
      <c r="N61" s="390">
        <v>0.0</v>
      </c>
      <c r="O61" s="390">
        <v>0.0</v>
      </c>
      <c r="P61" s="334" t="s">
        <v>308</v>
      </c>
      <c r="Q61" s="334" t="s">
        <v>312</v>
      </c>
      <c r="R61" s="334" t="s">
        <v>310</v>
      </c>
      <c r="S61" s="331">
        <f>SUM('Plan-A Valuation'!U57,'Plan-A Valuation'!Y57,'Plan-A Valuation'!AC57,'Plan-A Valuation'!AG57,'Plan-A Valuation'!AK57,'Plan-A Valuation'!AO57)</f>
        <v>2000</v>
      </c>
      <c r="T61" s="390">
        <f>SUM('Plan-A Valuation'!V57,'Plan-A Valuation'!Z57,'Plan-A Valuation'!AD57,'Plan-A Valuation'!AH57,'Plan-A Valuation'!AL57,'Plan-A Valuation'!AP57)</f>
        <v>50000</v>
      </c>
      <c r="U61" s="391">
        <f>SUM('Plan-A Valuation'!W57,'Plan-A Valuation'!AA57,'Plan-A Valuation'!AE57,'Plan-A Valuation'!AI57,'Plan-A Valuation'!AM57,'Plan-A Valuation'!AQ57)</f>
        <v>10000000</v>
      </c>
      <c r="V61" s="331" t="s">
        <v>374</v>
      </c>
      <c r="W61" s="390">
        <v>200.0</v>
      </c>
      <c r="X61" s="390">
        <v>500.0</v>
      </c>
      <c r="Y61" s="390">
        <v>3000.0</v>
      </c>
      <c r="Z61" s="390">
        <v>0.0</v>
      </c>
      <c r="AA61" s="390">
        <v>0.0</v>
      </c>
      <c r="AB61" s="390">
        <v>0.0</v>
      </c>
      <c r="AC61" s="334" t="s">
        <v>308</v>
      </c>
      <c r="AD61" s="334" t="s">
        <v>326</v>
      </c>
      <c r="AE61" s="334" t="s">
        <v>310</v>
      </c>
      <c r="AF61" s="390">
        <f>SUM('Plan-B Valuation'!U57,'Plan-B Valuation'!Y57,'Plan-B Valuation'!AC57,'Plan-B Valuation'!AG57,'Plan-B Valuation'!AK57,'Plan-B Valuation'!AO57)</f>
        <v>2000</v>
      </c>
      <c r="AG61" s="390">
        <f>SUM('Plan-B Valuation'!V57,'Plan-B Valuation'!Z57,'Plan-B Valuation'!AD57,'Plan-B Valuation'!AH57,'Plan-B Valuation'!AL57,'Plan-B Valuation'!AP57)</f>
        <v>50000</v>
      </c>
      <c r="AH61" s="391">
        <f>SUM('Plan-B Valuation'!W57,'Plan-B Valuation'!AA57,'Plan-B Valuation'!AE57,'Plan-B Valuation'!AI57,'Plan-B Valuation'!AM57,'Plan-B Valuation'!AQ57)</f>
        <v>10000000</v>
      </c>
      <c r="AI61" s="331" t="s">
        <v>375</v>
      </c>
      <c r="AJ61" s="390">
        <v>3000.0</v>
      </c>
      <c r="AK61" s="390">
        <v>65000.0</v>
      </c>
      <c r="AL61" s="390">
        <v>100000.0</v>
      </c>
      <c r="AM61" s="390">
        <v>0.0</v>
      </c>
      <c r="AN61" s="390">
        <v>0.0</v>
      </c>
      <c r="AO61" s="390">
        <v>0.0</v>
      </c>
      <c r="AP61" s="334" t="s">
        <v>308</v>
      </c>
      <c r="AQ61" s="334" t="s">
        <v>326</v>
      </c>
      <c r="AR61" s="334" t="s">
        <v>310</v>
      </c>
      <c r="AS61" s="390">
        <f>SUM('Plan-C Valuation'!U57,'Plan-C Valuation'!Y57,'Plan-C Valuation'!AC57,'Plan-C Valuation'!AG57,'Plan-C Valuation'!AK57,'Plan-C Valuation'!AO57)</f>
        <v>5000</v>
      </c>
      <c r="AT61" s="390">
        <f>SUM('Plan-C Valuation'!V57,'Plan-C Valuation'!Z57,'Plan-C Valuation'!AD57,'Plan-C Valuation'!AH57,'Plan-C Valuation'!AL57,'Plan-C Valuation'!AP57)</f>
        <v>175000</v>
      </c>
      <c r="AU61" s="390">
        <f>SUM('Plan-C Valuation'!W57,'Plan-C Valuation'!AA57,'Plan-C Valuation'!AE57,'Plan-C Valuation'!AI57,'Plan-C Valuation'!AM57,'Plan-C Valuation'!AQ57)</f>
        <v>10000000</v>
      </c>
    </row>
    <row r="62" ht="15.75" customHeight="1">
      <c r="A62" s="331" t="s">
        <v>258</v>
      </c>
      <c r="B62" s="331" t="s">
        <v>121</v>
      </c>
      <c r="C62" s="331" t="s">
        <v>123</v>
      </c>
      <c r="D62" s="331" t="s">
        <v>138</v>
      </c>
      <c r="E62" s="331" t="s">
        <v>127</v>
      </c>
      <c r="F62" s="331" t="s">
        <v>135</v>
      </c>
      <c r="G62" s="399" t="s">
        <v>259</v>
      </c>
      <c r="H62" s="331"/>
      <c r="I62" s="331"/>
      <c r="J62" s="390">
        <v>0.0</v>
      </c>
      <c r="K62" s="390">
        <v>0.0</v>
      </c>
      <c r="L62" s="390">
        <v>0.0</v>
      </c>
      <c r="M62" s="390">
        <v>0.0</v>
      </c>
      <c r="N62" s="390">
        <v>0.0</v>
      </c>
      <c r="O62" s="390">
        <v>0.0</v>
      </c>
      <c r="P62" s="334" t="s">
        <v>308</v>
      </c>
      <c r="Q62" s="334" t="s">
        <v>309</v>
      </c>
      <c r="R62" s="334" t="s">
        <v>310</v>
      </c>
      <c r="S62" s="331">
        <f>SUM('Plan-A Valuation'!U58,'Plan-A Valuation'!Y58,'Plan-A Valuation'!AC58,'Plan-A Valuation'!AG58,'Plan-A Valuation'!AK58,'Plan-A Valuation'!AO58)</f>
        <v>5000</v>
      </c>
      <c r="T62" s="390">
        <f>SUM('Plan-A Valuation'!V58,'Plan-A Valuation'!Z58,'Plan-A Valuation'!AD58,'Plan-A Valuation'!AH58,'Plan-A Valuation'!AL58,'Plan-A Valuation'!AP58)</f>
        <v>50000</v>
      </c>
      <c r="U62" s="391">
        <f>SUM('Plan-A Valuation'!W58,'Plan-A Valuation'!AA58,'Plan-A Valuation'!AE58,'Plan-A Valuation'!AI58,'Plan-A Valuation'!AM58,'Plan-A Valuation'!AQ58)</f>
        <v>10000000</v>
      </c>
      <c r="V62" s="331" t="s">
        <v>374</v>
      </c>
      <c r="W62" s="390">
        <v>200.0</v>
      </c>
      <c r="X62" s="390">
        <v>500.0</v>
      </c>
      <c r="Y62" s="390">
        <v>3000.0</v>
      </c>
      <c r="Z62" s="390">
        <v>0.0</v>
      </c>
      <c r="AA62" s="390">
        <v>0.0</v>
      </c>
      <c r="AB62" s="390">
        <v>0.0</v>
      </c>
      <c r="AC62" s="334" t="s">
        <v>308</v>
      </c>
      <c r="AD62" s="334" t="s">
        <v>326</v>
      </c>
      <c r="AE62" s="334" t="s">
        <v>310</v>
      </c>
      <c r="AF62" s="390">
        <f>SUM('Plan-B Valuation'!U58,'Plan-B Valuation'!Y58,'Plan-B Valuation'!AC58,'Plan-B Valuation'!AG58,'Plan-B Valuation'!AK58,'Plan-B Valuation'!AO58)</f>
        <v>5000</v>
      </c>
      <c r="AG62" s="390">
        <f>SUM('Plan-B Valuation'!V58,'Plan-B Valuation'!Z58,'Plan-B Valuation'!AD58,'Plan-B Valuation'!AH58,'Plan-B Valuation'!AL58,'Plan-B Valuation'!AP58)</f>
        <v>50000</v>
      </c>
      <c r="AH62" s="391">
        <f>SUM('Plan-B Valuation'!W58,'Plan-B Valuation'!AA58,'Plan-B Valuation'!AE58,'Plan-B Valuation'!AI58,'Plan-B Valuation'!AM58,'Plan-B Valuation'!AQ58)</f>
        <v>10000000</v>
      </c>
      <c r="AI62" s="331" t="s">
        <v>375</v>
      </c>
      <c r="AJ62" s="390">
        <v>3000.0</v>
      </c>
      <c r="AK62" s="390">
        <v>65000.0</v>
      </c>
      <c r="AL62" s="390">
        <v>100000.0</v>
      </c>
      <c r="AM62" s="390">
        <v>0.0</v>
      </c>
      <c r="AN62" s="390">
        <v>0.0</v>
      </c>
      <c r="AO62" s="390">
        <v>0.0</v>
      </c>
      <c r="AP62" s="334" t="s">
        <v>308</v>
      </c>
      <c r="AQ62" s="334" t="s">
        <v>326</v>
      </c>
      <c r="AR62" s="334" t="s">
        <v>310</v>
      </c>
      <c r="AS62" s="390">
        <f>SUM('Plan-C Valuation'!U58,'Plan-C Valuation'!Y58,'Plan-C Valuation'!AC58,'Plan-C Valuation'!AG58,'Plan-C Valuation'!AK58,'Plan-C Valuation'!AO58)</f>
        <v>5000</v>
      </c>
      <c r="AT62" s="390">
        <f>SUM('Plan-C Valuation'!V58,'Plan-C Valuation'!Z58,'Plan-C Valuation'!AD58,'Plan-C Valuation'!AH58,'Plan-C Valuation'!AL58,'Plan-C Valuation'!AP58)</f>
        <v>175000</v>
      </c>
      <c r="AU62" s="390">
        <f>SUM('Plan-C Valuation'!W58,'Plan-C Valuation'!AA58,'Plan-C Valuation'!AE58,'Plan-C Valuation'!AI58,'Plan-C Valuation'!AM58,'Plan-C Valuation'!AQ58)</f>
        <v>10000000</v>
      </c>
    </row>
    <row r="63" ht="15.75" customHeight="1">
      <c r="A63" s="331" t="s">
        <v>260</v>
      </c>
      <c r="B63" s="331" t="s">
        <v>121</v>
      </c>
      <c r="C63" s="331" t="s">
        <v>131</v>
      </c>
      <c r="D63" s="331" t="s">
        <v>138</v>
      </c>
      <c r="E63" s="331" t="s">
        <v>127</v>
      </c>
      <c r="F63" s="331" t="s">
        <v>135</v>
      </c>
      <c r="G63" s="399" t="s">
        <v>261</v>
      </c>
      <c r="H63" s="331"/>
      <c r="I63" s="331"/>
      <c r="J63" s="390">
        <v>0.0</v>
      </c>
      <c r="K63" s="390">
        <v>0.0</v>
      </c>
      <c r="L63" s="390">
        <v>0.0</v>
      </c>
      <c r="M63" s="390">
        <v>0.0</v>
      </c>
      <c r="N63" s="390">
        <v>0.0</v>
      </c>
      <c r="O63" s="390">
        <v>0.0</v>
      </c>
      <c r="P63" s="334" t="s">
        <v>308</v>
      </c>
      <c r="Q63" s="334" t="s">
        <v>309</v>
      </c>
      <c r="R63" s="334" t="s">
        <v>310</v>
      </c>
      <c r="S63" s="331">
        <f>SUM('Plan-A Valuation'!U59,'Plan-A Valuation'!Y59,'Plan-A Valuation'!AC59,'Plan-A Valuation'!AG59,'Plan-A Valuation'!AK59,'Plan-A Valuation'!AO59)</f>
        <v>5000</v>
      </c>
      <c r="T63" s="390">
        <f>SUM('Plan-A Valuation'!V59,'Plan-A Valuation'!Z59,'Plan-A Valuation'!AD59,'Plan-A Valuation'!AH59,'Plan-A Valuation'!AL59,'Plan-A Valuation'!AP59)</f>
        <v>50000</v>
      </c>
      <c r="U63" s="391">
        <f>SUM('Plan-A Valuation'!W59,'Plan-A Valuation'!AA59,'Plan-A Valuation'!AE59,'Plan-A Valuation'!AI59,'Plan-A Valuation'!AM59,'Plan-A Valuation'!AQ59)</f>
        <v>10000000</v>
      </c>
      <c r="V63" s="331" t="s">
        <v>374</v>
      </c>
      <c r="W63" s="390">
        <v>200.0</v>
      </c>
      <c r="X63" s="390">
        <v>500.0</v>
      </c>
      <c r="Y63" s="390">
        <v>3000.0</v>
      </c>
      <c r="Z63" s="390">
        <v>0.0</v>
      </c>
      <c r="AA63" s="390">
        <v>0.0</v>
      </c>
      <c r="AB63" s="390">
        <v>0.0</v>
      </c>
      <c r="AC63" s="334" t="s">
        <v>308</v>
      </c>
      <c r="AD63" s="334" t="s">
        <v>326</v>
      </c>
      <c r="AE63" s="334" t="s">
        <v>310</v>
      </c>
      <c r="AF63" s="390">
        <f>SUM('Plan-B Valuation'!U59,'Plan-B Valuation'!Y59,'Plan-B Valuation'!AC59,'Plan-B Valuation'!AG59,'Plan-B Valuation'!AK59,'Plan-B Valuation'!AO59)</f>
        <v>5000</v>
      </c>
      <c r="AG63" s="390">
        <f>SUM('Plan-B Valuation'!V59,'Plan-B Valuation'!Z59,'Plan-B Valuation'!AD59,'Plan-B Valuation'!AH59,'Plan-B Valuation'!AL59,'Plan-B Valuation'!AP59)</f>
        <v>50000</v>
      </c>
      <c r="AH63" s="391">
        <f>SUM('Plan-B Valuation'!W59,'Plan-B Valuation'!AA59,'Plan-B Valuation'!AE59,'Plan-B Valuation'!AI59,'Plan-B Valuation'!AM59,'Plan-B Valuation'!AQ59)</f>
        <v>10000000</v>
      </c>
      <c r="AI63" s="331" t="s">
        <v>376</v>
      </c>
      <c r="AJ63" s="390">
        <v>3000.0</v>
      </c>
      <c r="AK63" s="390">
        <v>65000.0</v>
      </c>
      <c r="AL63" s="390">
        <v>100000.0</v>
      </c>
      <c r="AM63" s="390">
        <v>0.0</v>
      </c>
      <c r="AN63" s="390">
        <v>0.0</v>
      </c>
      <c r="AO63" s="390">
        <v>0.0</v>
      </c>
      <c r="AP63" s="334" t="s">
        <v>308</v>
      </c>
      <c r="AQ63" s="334" t="s">
        <v>326</v>
      </c>
      <c r="AR63" s="334" t="s">
        <v>310</v>
      </c>
      <c r="AS63" s="390">
        <f>SUM('Plan-C Valuation'!U59,'Plan-C Valuation'!Y59,'Plan-C Valuation'!AC59,'Plan-C Valuation'!AG59,'Plan-C Valuation'!AK59,'Plan-C Valuation'!AO59)</f>
        <v>5000</v>
      </c>
      <c r="AT63" s="390">
        <f>SUM('Plan-C Valuation'!V59,'Plan-C Valuation'!Z59,'Plan-C Valuation'!AD59,'Plan-C Valuation'!AH59,'Plan-C Valuation'!AL59,'Plan-C Valuation'!AP59)</f>
        <v>175000</v>
      </c>
      <c r="AU63" s="390">
        <f>SUM('Plan-C Valuation'!W59,'Plan-C Valuation'!AA59,'Plan-C Valuation'!AE59,'Plan-C Valuation'!AI59,'Plan-C Valuation'!AM59,'Plan-C Valuation'!AQ59)</f>
        <v>10000000</v>
      </c>
    </row>
    <row r="64" ht="15.75" customHeight="1">
      <c r="A64" s="331" t="s">
        <v>262</v>
      </c>
      <c r="B64" s="331" t="s">
        <v>121</v>
      </c>
      <c r="C64" s="331" t="s">
        <v>136</v>
      </c>
      <c r="D64" s="331" t="s">
        <v>138</v>
      </c>
      <c r="E64" s="331" t="s">
        <v>127</v>
      </c>
      <c r="F64" s="331" t="s">
        <v>135</v>
      </c>
      <c r="G64" s="399" t="s">
        <v>263</v>
      </c>
      <c r="H64" s="331"/>
      <c r="I64" s="331"/>
      <c r="J64" s="390">
        <v>0.0</v>
      </c>
      <c r="K64" s="390">
        <v>0.0</v>
      </c>
      <c r="L64" s="390">
        <v>0.0</v>
      </c>
      <c r="M64" s="390">
        <v>0.0</v>
      </c>
      <c r="N64" s="390">
        <v>0.0</v>
      </c>
      <c r="O64" s="390">
        <v>0.0</v>
      </c>
      <c r="P64" s="334" t="s">
        <v>308</v>
      </c>
      <c r="Q64" s="334" t="s">
        <v>309</v>
      </c>
      <c r="R64" s="334" t="s">
        <v>310</v>
      </c>
      <c r="S64" s="331">
        <f>SUM('Plan-A Valuation'!U60,'Plan-A Valuation'!Y60,'Plan-A Valuation'!AC60,'Plan-A Valuation'!AG60,'Plan-A Valuation'!AK60,'Plan-A Valuation'!AO60)</f>
        <v>5000</v>
      </c>
      <c r="T64" s="390">
        <f>SUM('Plan-A Valuation'!V60,'Plan-A Valuation'!Z60,'Plan-A Valuation'!AD60,'Plan-A Valuation'!AH60,'Plan-A Valuation'!AL60,'Plan-A Valuation'!AP60)</f>
        <v>50000</v>
      </c>
      <c r="U64" s="391">
        <f>SUM('Plan-A Valuation'!W60,'Plan-A Valuation'!AA60,'Plan-A Valuation'!AE60,'Plan-A Valuation'!AI60,'Plan-A Valuation'!AM60,'Plan-A Valuation'!AQ60)</f>
        <v>10000000</v>
      </c>
      <c r="V64" s="331" t="s">
        <v>374</v>
      </c>
      <c r="W64" s="390">
        <v>200.0</v>
      </c>
      <c r="X64" s="390">
        <v>500.0</v>
      </c>
      <c r="Y64" s="390">
        <v>3000.0</v>
      </c>
      <c r="Z64" s="390">
        <v>0.0</v>
      </c>
      <c r="AA64" s="390">
        <v>0.0</v>
      </c>
      <c r="AB64" s="390">
        <v>0.0</v>
      </c>
      <c r="AC64" s="334" t="s">
        <v>308</v>
      </c>
      <c r="AD64" s="334" t="s">
        <v>326</v>
      </c>
      <c r="AE64" s="334" t="s">
        <v>310</v>
      </c>
      <c r="AF64" s="390">
        <f>SUM('Plan-B Valuation'!U60,'Plan-B Valuation'!Y60,'Plan-B Valuation'!AC60,'Plan-B Valuation'!AG60,'Plan-B Valuation'!AK60,'Plan-B Valuation'!AO60)</f>
        <v>5000</v>
      </c>
      <c r="AG64" s="390">
        <f>SUM('Plan-B Valuation'!V60,'Plan-B Valuation'!Z60,'Plan-B Valuation'!AD60,'Plan-B Valuation'!AH60,'Plan-B Valuation'!AL60,'Plan-B Valuation'!AP60)</f>
        <v>50000</v>
      </c>
      <c r="AH64" s="391">
        <f>SUM('Plan-B Valuation'!W60,'Plan-B Valuation'!AA60,'Plan-B Valuation'!AE60,'Plan-B Valuation'!AI60,'Plan-B Valuation'!AM60,'Plan-B Valuation'!AQ60)</f>
        <v>10000000</v>
      </c>
      <c r="AI64" s="331" t="s">
        <v>376</v>
      </c>
      <c r="AJ64" s="390">
        <v>3000.0</v>
      </c>
      <c r="AK64" s="390">
        <v>65000.0</v>
      </c>
      <c r="AL64" s="390">
        <v>100000.0</v>
      </c>
      <c r="AM64" s="390">
        <v>0.0</v>
      </c>
      <c r="AN64" s="390">
        <v>0.0</v>
      </c>
      <c r="AO64" s="390">
        <v>0.0</v>
      </c>
      <c r="AP64" s="334" t="s">
        <v>308</v>
      </c>
      <c r="AQ64" s="334" t="s">
        <v>326</v>
      </c>
      <c r="AR64" s="334" t="s">
        <v>310</v>
      </c>
      <c r="AS64" s="390">
        <f>SUM('Plan-C Valuation'!U60,'Plan-C Valuation'!Y60,'Plan-C Valuation'!AC60,'Plan-C Valuation'!AG60,'Plan-C Valuation'!AK60,'Plan-C Valuation'!AO60)</f>
        <v>5000</v>
      </c>
      <c r="AT64" s="390">
        <f>SUM('Plan-C Valuation'!V60,'Plan-C Valuation'!Z60,'Plan-C Valuation'!AD60,'Plan-C Valuation'!AH60,'Plan-C Valuation'!AL60,'Plan-C Valuation'!AP60)</f>
        <v>175000</v>
      </c>
      <c r="AU64" s="390">
        <f>SUM('Plan-C Valuation'!W60,'Plan-C Valuation'!AA60,'Plan-C Valuation'!AE60,'Plan-C Valuation'!AI60,'Plan-C Valuation'!AM60,'Plan-C Valuation'!AQ60)</f>
        <v>10000000</v>
      </c>
    </row>
    <row r="65" ht="15.75" customHeight="1">
      <c r="A65" s="331" t="s">
        <v>264</v>
      </c>
      <c r="B65" s="331" t="s">
        <v>121</v>
      </c>
      <c r="C65" s="331" t="s">
        <v>140</v>
      </c>
      <c r="D65" s="331" t="s">
        <v>138</v>
      </c>
      <c r="E65" s="331" t="s">
        <v>127</v>
      </c>
      <c r="F65" s="331" t="s">
        <v>135</v>
      </c>
      <c r="G65" s="399" t="s">
        <v>265</v>
      </c>
      <c r="H65" s="331"/>
      <c r="I65" s="331"/>
      <c r="J65" s="390">
        <v>0.0</v>
      </c>
      <c r="K65" s="390">
        <v>0.0</v>
      </c>
      <c r="L65" s="390">
        <v>0.0</v>
      </c>
      <c r="M65" s="390">
        <v>0.0</v>
      </c>
      <c r="N65" s="390">
        <v>0.0</v>
      </c>
      <c r="O65" s="390">
        <v>0.0</v>
      </c>
      <c r="P65" s="334" t="s">
        <v>308</v>
      </c>
      <c r="Q65" s="334" t="s">
        <v>309</v>
      </c>
      <c r="R65" s="334" t="s">
        <v>310</v>
      </c>
      <c r="S65" s="331">
        <f>SUM('Plan-A Valuation'!U61,'Plan-A Valuation'!Y61,'Plan-A Valuation'!AC61,'Plan-A Valuation'!AG61,'Plan-A Valuation'!AK61,'Plan-A Valuation'!AO61)</f>
        <v>5000</v>
      </c>
      <c r="T65" s="390">
        <f>SUM('Plan-A Valuation'!V61,'Plan-A Valuation'!Z61,'Plan-A Valuation'!AD61,'Plan-A Valuation'!AH61,'Plan-A Valuation'!AL61,'Plan-A Valuation'!AP61)</f>
        <v>50000</v>
      </c>
      <c r="U65" s="391">
        <f>SUM('Plan-A Valuation'!W61,'Plan-A Valuation'!AA61,'Plan-A Valuation'!AE61,'Plan-A Valuation'!AI61,'Plan-A Valuation'!AM61,'Plan-A Valuation'!AQ61)</f>
        <v>10000000</v>
      </c>
      <c r="V65" s="331" t="s">
        <v>374</v>
      </c>
      <c r="W65" s="390">
        <v>200.0</v>
      </c>
      <c r="X65" s="390">
        <v>500.0</v>
      </c>
      <c r="Y65" s="390">
        <v>3000.0</v>
      </c>
      <c r="Z65" s="390">
        <v>0.0</v>
      </c>
      <c r="AA65" s="390">
        <v>0.0</v>
      </c>
      <c r="AB65" s="390">
        <v>0.0</v>
      </c>
      <c r="AC65" s="334" t="s">
        <v>308</v>
      </c>
      <c r="AD65" s="334" t="s">
        <v>326</v>
      </c>
      <c r="AE65" s="334" t="s">
        <v>310</v>
      </c>
      <c r="AF65" s="390">
        <f>SUM('Plan-B Valuation'!U61,'Plan-B Valuation'!Y61,'Plan-B Valuation'!AC61,'Plan-B Valuation'!AG61,'Plan-B Valuation'!AK61,'Plan-B Valuation'!AO61)</f>
        <v>5000</v>
      </c>
      <c r="AG65" s="390">
        <f>SUM('Plan-B Valuation'!V61,'Plan-B Valuation'!Z61,'Plan-B Valuation'!AD61,'Plan-B Valuation'!AH61,'Plan-B Valuation'!AL61,'Plan-B Valuation'!AP61)</f>
        <v>50000</v>
      </c>
      <c r="AH65" s="391">
        <f>SUM('Plan-B Valuation'!W61,'Plan-B Valuation'!AA61,'Plan-B Valuation'!AE61,'Plan-B Valuation'!AI61,'Plan-B Valuation'!AM61,'Plan-B Valuation'!AQ61)</f>
        <v>10000000</v>
      </c>
      <c r="AI65" s="331" t="s">
        <v>376</v>
      </c>
      <c r="AJ65" s="390">
        <v>3000.0</v>
      </c>
      <c r="AK65" s="390">
        <v>65000.0</v>
      </c>
      <c r="AL65" s="390">
        <v>100000.0</v>
      </c>
      <c r="AM65" s="390">
        <v>0.0</v>
      </c>
      <c r="AN65" s="390">
        <v>0.0</v>
      </c>
      <c r="AO65" s="390">
        <v>0.0</v>
      </c>
      <c r="AP65" s="334" t="s">
        <v>308</v>
      </c>
      <c r="AQ65" s="334" t="s">
        <v>326</v>
      </c>
      <c r="AR65" s="334" t="s">
        <v>310</v>
      </c>
      <c r="AS65" s="390">
        <f>SUM('Plan-C Valuation'!U61,'Plan-C Valuation'!Y61,'Plan-C Valuation'!AC61,'Plan-C Valuation'!AG61,'Plan-C Valuation'!AK61,'Plan-C Valuation'!AO61)</f>
        <v>5000</v>
      </c>
      <c r="AT65" s="390">
        <f>SUM('Plan-C Valuation'!V61,'Plan-C Valuation'!Z61,'Plan-C Valuation'!AD61,'Plan-C Valuation'!AH61,'Plan-C Valuation'!AL61,'Plan-C Valuation'!AP61)</f>
        <v>175000</v>
      </c>
      <c r="AU65" s="390">
        <f>SUM('Plan-C Valuation'!W61,'Plan-C Valuation'!AA61,'Plan-C Valuation'!AE61,'Plan-C Valuation'!AI61,'Plan-C Valuation'!AM61,'Plan-C Valuation'!AQ61)</f>
        <v>10000000</v>
      </c>
    </row>
    <row r="66" ht="15.75" customHeight="1">
      <c r="A66" s="331" t="s">
        <v>266</v>
      </c>
      <c r="B66" s="331" t="s">
        <v>121</v>
      </c>
      <c r="C66" s="331" t="s">
        <v>143</v>
      </c>
      <c r="D66" s="331" t="s">
        <v>138</v>
      </c>
      <c r="E66" s="331" t="s">
        <v>127</v>
      </c>
      <c r="F66" s="331" t="s">
        <v>135</v>
      </c>
      <c r="G66" s="399" t="s">
        <v>267</v>
      </c>
      <c r="H66" s="331"/>
      <c r="I66" s="331"/>
      <c r="J66" s="390">
        <v>0.0</v>
      </c>
      <c r="K66" s="390">
        <v>0.0</v>
      </c>
      <c r="L66" s="390">
        <v>0.0</v>
      </c>
      <c r="M66" s="390">
        <v>0.0</v>
      </c>
      <c r="N66" s="390">
        <v>0.0</v>
      </c>
      <c r="O66" s="390">
        <v>0.0</v>
      </c>
      <c r="P66" s="334" t="s">
        <v>308</v>
      </c>
      <c r="Q66" s="334" t="s">
        <v>309</v>
      </c>
      <c r="R66" s="334" t="s">
        <v>310</v>
      </c>
      <c r="S66" s="331">
        <f>SUM('Plan-A Valuation'!U62,'Plan-A Valuation'!Y62,'Plan-A Valuation'!AC62,'Plan-A Valuation'!AG62,'Plan-A Valuation'!AK62,'Plan-A Valuation'!AO62)</f>
        <v>5000</v>
      </c>
      <c r="T66" s="390">
        <f>SUM('Plan-A Valuation'!V62,'Plan-A Valuation'!Z62,'Plan-A Valuation'!AD62,'Plan-A Valuation'!AH62,'Plan-A Valuation'!AL62,'Plan-A Valuation'!AP62)</f>
        <v>50000</v>
      </c>
      <c r="U66" s="391">
        <f>SUM('Plan-A Valuation'!W62,'Plan-A Valuation'!AA62,'Plan-A Valuation'!AE62,'Plan-A Valuation'!AI62,'Plan-A Valuation'!AM62,'Plan-A Valuation'!AQ62)</f>
        <v>10000000</v>
      </c>
      <c r="V66" s="331" t="s">
        <v>374</v>
      </c>
      <c r="W66" s="390">
        <v>200.0</v>
      </c>
      <c r="X66" s="390">
        <v>500.0</v>
      </c>
      <c r="Y66" s="390">
        <v>3000.0</v>
      </c>
      <c r="Z66" s="390">
        <v>0.0</v>
      </c>
      <c r="AA66" s="390">
        <v>0.0</v>
      </c>
      <c r="AB66" s="390">
        <v>0.0</v>
      </c>
      <c r="AC66" s="334" t="s">
        <v>308</v>
      </c>
      <c r="AD66" s="334" t="s">
        <v>326</v>
      </c>
      <c r="AE66" s="334" t="s">
        <v>310</v>
      </c>
      <c r="AF66" s="390">
        <f>SUM('Plan-B Valuation'!U62,'Plan-B Valuation'!Y62,'Plan-B Valuation'!AC62,'Plan-B Valuation'!AG62,'Plan-B Valuation'!AK62,'Plan-B Valuation'!AO62)</f>
        <v>5000</v>
      </c>
      <c r="AG66" s="390">
        <f>SUM('Plan-B Valuation'!V62,'Plan-B Valuation'!Z62,'Plan-B Valuation'!AD62,'Plan-B Valuation'!AH62,'Plan-B Valuation'!AL62,'Plan-B Valuation'!AP62)</f>
        <v>50000</v>
      </c>
      <c r="AH66" s="391">
        <f>SUM('Plan-B Valuation'!W62,'Plan-B Valuation'!AA62,'Plan-B Valuation'!AE62,'Plan-B Valuation'!AI62,'Plan-B Valuation'!AM62,'Plan-B Valuation'!AQ62)</f>
        <v>10000000</v>
      </c>
      <c r="AI66" s="331" t="s">
        <v>376</v>
      </c>
      <c r="AJ66" s="390">
        <v>3000.0</v>
      </c>
      <c r="AK66" s="390">
        <v>65000.0</v>
      </c>
      <c r="AL66" s="390">
        <v>100000.0</v>
      </c>
      <c r="AM66" s="390">
        <v>0.0</v>
      </c>
      <c r="AN66" s="390">
        <v>0.0</v>
      </c>
      <c r="AO66" s="390">
        <v>0.0</v>
      </c>
      <c r="AP66" s="334" t="s">
        <v>308</v>
      </c>
      <c r="AQ66" s="334" t="s">
        <v>326</v>
      </c>
      <c r="AR66" s="334" t="s">
        <v>310</v>
      </c>
      <c r="AS66" s="390">
        <f>SUM('Plan-C Valuation'!U62,'Plan-C Valuation'!Y62,'Plan-C Valuation'!AC62,'Plan-C Valuation'!AG62,'Plan-C Valuation'!AK62,'Plan-C Valuation'!AO62)</f>
        <v>5000</v>
      </c>
      <c r="AT66" s="390">
        <f>SUM('Plan-C Valuation'!V62,'Plan-C Valuation'!Z62,'Plan-C Valuation'!AD62,'Plan-C Valuation'!AH62,'Plan-C Valuation'!AL62,'Plan-C Valuation'!AP62)</f>
        <v>175000</v>
      </c>
      <c r="AU66" s="390">
        <f>SUM('Plan-C Valuation'!W62,'Plan-C Valuation'!AA62,'Plan-C Valuation'!AE62,'Plan-C Valuation'!AI62,'Plan-C Valuation'!AM62,'Plan-C Valuation'!AQ62)</f>
        <v>10000000</v>
      </c>
    </row>
    <row r="67" ht="15.75" customHeight="1">
      <c r="A67" s="331" t="s">
        <v>268</v>
      </c>
      <c r="B67" s="331" t="s">
        <v>121</v>
      </c>
      <c r="C67" s="331" t="s">
        <v>145</v>
      </c>
      <c r="D67" s="331" t="s">
        <v>138</v>
      </c>
      <c r="E67" s="331" t="s">
        <v>127</v>
      </c>
      <c r="F67" s="331" t="s">
        <v>135</v>
      </c>
      <c r="G67" s="399" t="s">
        <v>269</v>
      </c>
      <c r="H67" s="331"/>
      <c r="I67" s="331"/>
      <c r="J67" s="390">
        <v>0.0</v>
      </c>
      <c r="K67" s="390">
        <v>0.0</v>
      </c>
      <c r="L67" s="390">
        <v>0.0</v>
      </c>
      <c r="M67" s="390">
        <v>0.0</v>
      </c>
      <c r="N67" s="390">
        <v>0.0</v>
      </c>
      <c r="O67" s="390">
        <v>0.0</v>
      </c>
      <c r="P67" s="334" t="s">
        <v>308</v>
      </c>
      <c r="Q67" s="334" t="s">
        <v>309</v>
      </c>
      <c r="R67" s="334" t="s">
        <v>310</v>
      </c>
      <c r="S67" s="331">
        <f>SUM('Plan-A Valuation'!U63,'Plan-A Valuation'!Y63,'Plan-A Valuation'!AC63,'Plan-A Valuation'!AG63,'Plan-A Valuation'!AK63,'Plan-A Valuation'!AO63)</f>
        <v>5000</v>
      </c>
      <c r="T67" s="390">
        <f>SUM('Plan-A Valuation'!V63,'Plan-A Valuation'!Z63,'Plan-A Valuation'!AD63,'Plan-A Valuation'!AH63,'Plan-A Valuation'!AL63,'Plan-A Valuation'!AP63)</f>
        <v>50000</v>
      </c>
      <c r="U67" s="391">
        <f>SUM('Plan-A Valuation'!W63,'Plan-A Valuation'!AA63,'Plan-A Valuation'!AE63,'Plan-A Valuation'!AI63,'Plan-A Valuation'!AM63,'Plan-A Valuation'!AQ63)</f>
        <v>10000000</v>
      </c>
      <c r="V67" s="331" t="s">
        <v>374</v>
      </c>
      <c r="W67" s="390">
        <v>200.0</v>
      </c>
      <c r="X67" s="390">
        <v>500.0</v>
      </c>
      <c r="Y67" s="390">
        <v>3000.0</v>
      </c>
      <c r="Z67" s="390">
        <v>0.0</v>
      </c>
      <c r="AA67" s="390">
        <v>0.0</v>
      </c>
      <c r="AB67" s="390">
        <v>0.0</v>
      </c>
      <c r="AC67" s="334" t="s">
        <v>308</v>
      </c>
      <c r="AD67" s="334" t="s">
        <v>326</v>
      </c>
      <c r="AE67" s="334" t="s">
        <v>310</v>
      </c>
      <c r="AF67" s="390">
        <f>SUM('Plan-B Valuation'!U63,'Plan-B Valuation'!Y63,'Plan-B Valuation'!AC63,'Plan-B Valuation'!AG63,'Plan-B Valuation'!AK63,'Plan-B Valuation'!AO63)</f>
        <v>5000</v>
      </c>
      <c r="AG67" s="390">
        <f>SUM('Plan-B Valuation'!V63,'Plan-B Valuation'!Z63,'Plan-B Valuation'!AD63,'Plan-B Valuation'!AH63,'Plan-B Valuation'!AL63,'Plan-B Valuation'!AP63)</f>
        <v>50000</v>
      </c>
      <c r="AH67" s="391">
        <f>SUM('Plan-B Valuation'!W63,'Plan-B Valuation'!AA63,'Plan-B Valuation'!AE63,'Plan-B Valuation'!AI63,'Plan-B Valuation'!AM63,'Plan-B Valuation'!AQ63)</f>
        <v>10000000</v>
      </c>
      <c r="AI67" s="331" t="s">
        <v>376</v>
      </c>
      <c r="AJ67" s="390">
        <v>3000.0</v>
      </c>
      <c r="AK67" s="390">
        <v>65000.0</v>
      </c>
      <c r="AL67" s="390">
        <v>100000.0</v>
      </c>
      <c r="AM67" s="390">
        <v>0.0</v>
      </c>
      <c r="AN67" s="390">
        <v>0.0</v>
      </c>
      <c r="AO67" s="390">
        <v>0.0</v>
      </c>
      <c r="AP67" s="334" t="s">
        <v>308</v>
      </c>
      <c r="AQ67" s="334" t="s">
        <v>326</v>
      </c>
      <c r="AR67" s="334" t="s">
        <v>310</v>
      </c>
      <c r="AS67" s="390">
        <f>SUM('Plan-C Valuation'!U63,'Plan-C Valuation'!Y63,'Plan-C Valuation'!AC63,'Plan-C Valuation'!AG63,'Plan-C Valuation'!AK63,'Plan-C Valuation'!AO63)</f>
        <v>5000</v>
      </c>
      <c r="AT67" s="390">
        <f>SUM('Plan-C Valuation'!V63,'Plan-C Valuation'!Z63,'Plan-C Valuation'!AD63,'Plan-C Valuation'!AH63,'Plan-C Valuation'!AL63,'Plan-C Valuation'!AP63)</f>
        <v>175000</v>
      </c>
      <c r="AU67" s="390">
        <f>SUM('Plan-C Valuation'!W63,'Plan-C Valuation'!AA63,'Plan-C Valuation'!AE63,'Plan-C Valuation'!AI63,'Plan-C Valuation'!AM63,'Plan-C Valuation'!AQ63)</f>
        <v>10000000</v>
      </c>
    </row>
    <row r="68" ht="15.75" customHeight="1">
      <c r="A68" s="331" t="s">
        <v>270</v>
      </c>
      <c r="B68" s="331" t="s">
        <v>121</v>
      </c>
      <c r="C68" s="331" t="s">
        <v>147</v>
      </c>
      <c r="D68" s="331" t="s">
        <v>138</v>
      </c>
      <c r="E68" s="331" t="s">
        <v>127</v>
      </c>
      <c r="F68" s="331" t="s">
        <v>135</v>
      </c>
      <c r="G68" s="399" t="s">
        <v>271</v>
      </c>
      <c r="H68" s="331"/>
      <c r="I68" s="331"/>
      <c r="J68" s="390">
        <v>0.0</v>
      </c>
      <c r="K68" s="390">
        <v>0.0</v>
      </c>
      <c r="L68" s="390">
        <v>0.0</v>
      </c>
      <c r="M68" s="390">
        <v>0.0</v>
      </c>
      <c r="N68" s="390">
        <v>0.0</v>
      </c>
      <c r="O68" s="390">
        <v>0.0</v>
      </c>
      <c r="P68" s="334" t="s">
        <v>308</v>
      </c>
      <c r="Q68" s="334" t="s">
        <v>309</v>
      </c>
      <c r="R68" s="334" t="s">
        <v>310</v>
      </c>
      <c r="S68" s="331">
        <f>SUM('Plan-A Valuation'!U64,'Plan-A Valuation'!Y64,'Plan-A Valuation'!AC64,'Plan-A Valuation'!AG64,'Plan-A Valuation'!AK64,'Plan-A Valuation'!AO64)</f>
        <v>5000</v>
      </c>
      <c r="T68" s="390">
        <f>SUM('Plan-A Valuation'!V64,'Plan-A Valuation'!Z64,'Plan-A Valuation'!AD64,'Plan-A Valuation'!AH64,'Plan-A Valuation'!AL64,'Plan-A Valuation'!AP64)</f>
        <v>50000</v>
      </c>
      <c r="U68" s="391">
        <f>SUM('Plan-A Valuation'!W64,'Plan-A Valuation'!AA64,'Plan-A Valuation'!AE64,'Plan-A Valuation'!AI64,'Plan-A Valuation'!AM64,'Plan-A Valuation'!AQ64)</f>
        <v>10000000</v>
      </c>
      <c r="V68" s="331" t="s">
        <v>374</v>
      </c>
      <c r="W68" s="390">
        <v>200.0</v>
      </c>
      <c r="X68" s="390">
        <v>500.0</v>
      </c>
      <c r="Y68" s="390">
        <v>3000.0</v>
      </c>
      <c r="Z68" s="390">
        <v>0.0</v>
      </c>
      <c r="AA68" s="390">
        <v>0.0</v>
      </c>
      <c r="AB68" s="390">
        <v>0.0</v>
      </c>
      <c r="AC68" s="334" t="s">
        <v>308</v>
      </c>
      <c r="AD68" s="334" t="s">
        <v>326</v>
      </c>
      <c r="AE68" s="334" t="s">
        <v>310</v>
      </c>
      <c r="AF68" s="390">
        <f>SUM('Plan-B Valuation'!U64,'Plan-B Valuation'!Y64,'Plan-B Valuation'!AC64,'Plan-B Valuation'!AG64,'Plan-B Valuation'!AK64,'Plan-B Valuation'!AO64)</f>
        <v>5000</v>
      </c>
      <c r="AG68" s="390">
        <f>SUM('Plan-B Valuation'!V64,'Plan-B Valuation'!Z64,'Plan-B Valuation'!AD64,'Plan-B Valuation'!AH64,'Plan-B Valuation'!AL64,'Plan-B Valuation'!AP64)</f>
        <v>50000</v>
      </c>
      <c r="AH68" s="391">
        <f>SUM('Plan-B Valuation'!W64,'Plan-B Valuation'!AA64,'Plan-B Valuation'!AE64,'Plan-B Valuation'!AI64,'Plan-B Valuation'!AM64,'Plan-B Valuation'!AQ64)</f>
        <v>10000000</v>
      </c>
      <c r="AI68" s="331" t="s">
        <v>375</v>
      </c>
      <c r="AJ68" s="390">
        <v>3000.0</v>
      </c>
      <c r="AK68" s="390">
        <v>65000.0</v>
      </c>
      <c r="AL68" s="390">
        <v>100000.0</v>
      </c>
      <c r="AM68" s="390">
        <v>0.0</v>
      </c>
      <c r="AN68" s="390">
        <v>0.0</v>
      </c>
      <c r="AO68" s="390">
        <v>0.0</v>
      </c>
      <c r="AP68" s="334" t="s">
        <v>308</v>
      </c>
      <c r="AQ68" s="334" t="s">
        <v>326</v>
      </c>
      <c r="AR68" s="334" t="s">
        <v>310</v>
      </c>
      <c r="AS68" s="390">
        <f>SUM('Plan-C Valuation'!U64,'Plan-C Valuation'!Y64,'Plan-C Valuation'!AC64,'Plan-C Valuation'!AG64,'Plan-C Valuation'!AK64,'Plan-C Valuation'!AO64)</f>
        <v>5000</v>
      </c>
      <c r="AT68" s="390">
        <f>SUM('Plan-C Valuation'!V64,'Plan-C Valuation'!Z64,'Plan-C Valuation'!AD64,'Plan-C Valuation'!AH64,'Plan-C Valuation'!AL64,'Plan-C Valuation'!AP64)</f>
        <v>175000</v>
      </c>
      <c r="AU68" s="390">
        <f>SUM('Plan-C Valuation'!W64,'Plan-C Valuation'!AA64,'Plan-C Valuation'!AE64,'Plan-C Valuation'!AI64,'Plan-C Valuation'!AM64,'Plan-C Valuation'!AQ64)</f>
        <v>10000000</v>
      </c>
    </row>
    <row r="69" ht="15.75" customHeight="1">
      <c r="A69" s="331" t="s">
        <v>272</v>
      </c>
      <c r="B69" s="331" t="s">
        <v>121</v>
      </c>
      <c r="C69" s="331" t="s">
        <v>149</v>
      </c>
      <c r="D69" s="331" t="s">
        <v>138</v>
      </c>
      <c r="E69" s="331" t="s">
        <v>127</v>
      </c>
      <c r="F69" s="331" t="s">
        <v>135</v>
      </c>
      <c r="G69" s="399" t="s">
        <v>273</v>
      </c>
      <c r="H69" s="331"/>
      <c r="I69" s="331"/>
      <c r="J69" s="390">
        <v>0.0</v>
      </c>
      <c r="K69" s="390">
        <v>0.0</v>
      </c>
      <c r="L69" s="390">
        <v>0.0</v>
      </c>
      <c r="M69" s="390">
        <v>0.0</v>
      </c>
      <c r="N69" s="390">
        <v>0.0</v>
      </c>
      <c r="O69" s="390">
        <v>0.0</v>
      </c>
      <c r="P69" s="334" t="s">
        <v>308</v>
      </c>
      <c r="Q69" s="334" t="s">
        <v>309</v>
      </c>
      <c r="R69" s="334" t="s">
        <v>310</v>
      </c>
      <c r="S69" s="331">
        <f>SUM('Plan-A Valuation'!U65,'Plan-A Valuation'!Y65,'Plan-A Valuation'!AC65,'Plan-A Valuation'!AG65,'Plan-A Valuation'!AK65,'Plan-A Valuation'!AO65)</f>
        <v>5000</v>
      </c>
      <c r="T69" s="390">
        <f>SUM('Plan-A Valuation'!V65,'Plan-A Valuation'!Z65,'Plan-A Valuation'!AD65,'Plan-A Valuation'!AH65,'Plan-A Valuation'!AL65,'Plan-A Valuation'!AP65)</f>
        <v>50000</v>
      </c>
      <c r="U69" s="391">
        <f>SUM('Plan-A Valuation'!W65,'Plan-A Valuation'!AA65,'Plan-A Valuation'!AE65,'Plan-A Valuation'!AI65,'Plan-A Valuation'!AM65,'Plan-A Valuation'!AQ65)</f>
        <v>10000000</v>
      </c>
      <c r="V69" s="331" t="s">
        <v>374</v>
      </c>
      <c r="W69" s="390">
        <v>200.0</v>
      </c>
      <c r="X69" s="390">
        <v>500.0</v>
      </c>
      <c r="Y69" s="390">
        <v>3000.0</v>
      </c>
      <c r="Z69" s="390">
        <v>0.0</v>
      </c>
      <c r="AA69" s="390">
        <v>0.0</v>
      </c>
      <c r="AB69" s="390">
        <v>0.0</v>
      </c>
      <c r="AC69" s="334" t="s">
        <v>308</v>
      </c>
      <c r="AD69" s="334" t="s">
        <v>326</v>
      </c>
      <c r="AE69" s="334" t="s">
        <v>310</v>
      </c>
      <c r="AF69" s="390">
        <f>SUM('Plan-B Valuation'!U65,'Plan-B Valuation'!Y65,'Plan-B Valuation'!AC65,'Plan-B Valuation'!AG65,'Plan-B Valuation'!AK65,'Plan-B Valuation'!AO65)</f>
        <v>5000</v>
      </c>
      <c r="AG69" s="390">
        <f>SUM('Plan-B Valuation'!V65,'Plan-B Valuation'!Z65,'Plan-B Valuation'!AD65,'Plan-B Valuation'!AH65,'Plan-B Valuation'!AL65,'Plan-B Valuation'!AP65)</f>
        <v>50000</v>
      </c>
      <c r="AH69" s="391">
        <f>SUM('Plan-B Valuation'!W65,'Plan-B Valuation'!AA65,'Plan-B Valuation'!AE65,'Plan-B Valuation'!AI65,'Plan-B Valuation'!AM65,'Plan-B Valuation'!AQ65)</f>
        <v>10000000</v>
      </c>
      <c r="AI69" s="331" t="s">
        <v>376</v>
      </c>
      <c r="AJ69" s="390">
        <v>3000.0</v>
      </c>
      <c r="AK69" s="390">
        <v>65000.0</v>
      </c>
      <c r="AL69" s="390">
        <v>100000.0</v>
      </c>
      <c r="AM69" s="390">
        <v>0.0</v>
      </c>
      <c r="AN69" s="390">
        <v>0.0</v>
      </c>
      <c r="AO69" s="390">
        <v>0.0</v>
      </c>
      <c r="AP69" s="334" t="s">
        <v>308</v>
      </c>
      <c r="AQ69" s="334" t="s">
        <v>326</v>
      </c>
      <c r="AR69" s="334" t="s">
        <v>310</v>
      </c>
      <c r="AS69" s="390">
        <f>SUM('Plan-C Valuation'!U65,'Plan-C Valuation'!Y65,'Plan-C Valuation'!AC65,'Plan-C Valuation'!AG65,'Plan-C Valuation'!AK65,'Plan-C Valuation'!AO65)</f>
        <v>5000</v>
      </c>
      <c r="AT69" s="390">
        <f>SUM('Plan-C Valuation'!V65,'Plan-C Valuation'!Z65,'Plan-C Valuation'!AD65,'Plan-C Valuation'!AH65,'Plan-C Valuation'!AL65,'Plan-C Valuation'!AP65)</f>
        <v>175000</v>
      </c>
      <c r="AU69" s="390">
        <f>SUM('Plan-C Valuation'!W65,'Plan-C Valuation'!AA65,'Plan-C Valuation'!AE65,'Plan-C Valuation'!AI65,'Plan-C Valuation'!AM65,'Plan-C Valuation'!AQ65)</f>
        <v>10000000</v>
      </c>
    </row>
    <row r="70" ht="15.75" customHeight="1">
      <c r="A70" s="331" t="s">
        <v>274</v>
      </c>
      <c r="B70" s="331" t="s">
        <v>121</v>
      </c>
      <c r="C70" s="331" t="s">
        <v>151</v>
      </c>
      <c r="D70" s="331" t="s">
        <v>138</v>
      </c>
      <c r="E70" s="331" t="s">
        <v>127</v>
      </c>
      <c r="F70" s="331" t="s">
        <v>135</v>
      </c>
      <c r="G70" s="399" t="s">
        <v>275</v>
      </c>
      <c r="H70" s="331"/>
      <c r="I70" s="331"/>
      <c r="J70" s="390">
        <v>0.0</v>
      </c>
      <c r="K70" s="390">
        <v>0.0</v>
      </c>
      <c r="L70" s="390">
        <v>0.0</v>
      </c>
      <c r="M70" s="390">
        <v>0.0</v>
      </c>
      <c r="N70" s="390">
        <v>0.0</v>
      </c>
      <c r="O70" s="390">
        <v>0.0</v>
      </c>
      <c r="P70" s="334" t="s">
        <v>308</v>
      </c>
      <c r="Q70" s="334" t="s">
        <v>309</v>
      </c>
      <c r="R70" s="334" t="s">
        <v>310</v>
      </c>
      <c r="S70" s="331">
        <f>SUM('Plan-A Valuation'!U66,'Plan-A Valuation'!Y66,'Plan-A Valuation'!AC66,'Plan-A Valuation'!AG66,'Plan-A Valuation'!AK66,'Plan-A Valuation'!AO66)</f>
        <v>5000</v>
      </c>
      <c r="T70" s="390">
        <f>SUM('Plan-A Valuation'!V66,'Plan-A Valuation'!Z66,'Plan-A Valuation'!AD66,'Plan-A Valuation'!AH66,'Plan-A Valuation'!AL66,'Plan-A Valuation'!AP66)</f>
        <v>50000</v>
      </c>
      <c r="U70" s="391">
        <f>SUM('Plan-A Valuation'!W66,'Plan-A Valuation'!AA66,'Plan-A Valuation'!AE66,'Plan-A Valuation'!AI66,'Plan-A Valuation'!AM66,'Plan-A Valuation'!AQ66)</f>
        <v>10000000</v>
      </c>
      <c r="V70" s="331" t="s">
        <v>374</v>
      </c>
      <c r="W70" s="390">
        <v>200.0</v>
      </c>
      <c r="X70" s="390">
        <v>500.0</v>
      </c>
      <c r="Y70" s="390">
        <v>3000.0</v>
      </c>
      <c r="Z70" s="390">
        <v>0.0</v>
      </c>
      <c r="AA70" s="390">
        <v>0.0</v>
      </c>
      <c r="AB70" s="390">
        <v>0.0</v>
      </c>
      <c r="AC70" s="334" t="s">
        <v>308</v>
      </c>
      <c r="AD70" s="334" t="s">
        <v>326</v>
      </c>
      <c r="AE70" s="334" t="s">
        <v>310</v>
      </c>
      <c r="AF70" s="390">
        <f>SUM('Plan-B Valuation'!U66,'Plan-B Valuation'!Y66,'Plan-B Valuation'!AC66,'Plan-B Valuation'!AG66,'Plan-B Valuation'!AK66,'Plan-B Valuation'!AO66)</f>
        <v>5000</v>
      </c>
      <c r="AG70" s="390">
        <f>SUM('Plan-B Valuation'!V66,'Plan-B Valuation'!Z66,'Plan-B Valuation'!AD66,'Plan-B Valuation'!AH66,'Plan-B Valuation'!AL66,'Plan-B Valuation'!AP66)</f>
        <v>50000</v>
      </c>
      <c r="AH70" s="391">
        <f>SUM('Plan-B Valuation'!W66,'Plan-B Valuation'!AA66,'Plan-B Valuation'!AE66,'Plan-B Valuation'!AI66,'Plan-B Valuation'!AM66,'Plan-B Valuation'!AQ66)</f>
        <v>10000000</v>
      </c>
      <c r="AI70" s="331" t="s">
        <v>375</v>
      </c>
      <c r="AJ70" s="390">
        <v>3000.0</v>
      </c>
      <c r="AK70" s="390">
        <v>65000.0</v>
      </c>
      <c r="AL70" s="390">
        <v>100000.0</v>
      </c>
      <c r="AM70" s="390">
        <v>0.0</v>
      </c>
      <c r="AN70" s="390">
        <v>0.0</v>
      </c>
      <c r="AO70" s="390">
        <v>0.0</v>
      </c>
      <c r="AP70" s="334" t="s">
        <v>308</v>
      </c>
      <c r="AQ70" s="334" t="s">
        <v>326</v>
      </c>
      <c r="AR70" s="334" t="s">
        <v>310</v>
      </c>
      <c r="AS70" s="390">
        <f>SUM('Plan-C Valuation'!U66,'Plan-C Valuation'!Y66,'Plan-C Valuation'!AC66,'Plan-C Valuation'!AG66,'Plan-C Valuation'!AK66,'Plan-C Valuation'!AO66)</f>
        <v>5000</v>
      </c>
      <c r="AT70" s="390">
        <f>SUM('Plan-C Valuation'!V66,'Plan-C Valuation'!Z66,'Plan-C Valuation'!AD66,'Plan-C Valuation'!AH66,'Plan-C Valuation'!AL66,'Plan-C Valuation'!AP66)</f>
        <v>175000</v>
      </c>
      <c r="AU70" s="390">
        <f>SUM('Plan-C Valuation'!W66,'Plan-C Valuation'!AA66,'Plan-C Valuation'!AE66,'Plan-C Valuation'!AI66,'Plan-C Valuation'!AM66,'Plan-C Valuation'!AQ66)</f>
        <v>10000000</v>
      </c>
    </row>
    <row r="71" ht="15.75" customHeight="1">
      <c r="A71" s="331" t="s">
        <v>276</v>
      </c>
      <c r="B71" s="331" t="s">
        <v>121</v>
      </c>
      <c r="C71" s="331" t="s">
        <v>153</v>
      </c>
      <c r="D71" s="331" t="s">
        <v>138</v>
      </c>
      <c r="E71" s="331" t="s">
        <v>127</v>
      </c>
      <c r="F71" s="331" t="s">
        <v>135</v>
      </c>
      <c r="G71" s="399" t="s">
        <v>277</v>
      </c>
      <c r="H71" s="331"/>
      <c r="I71" s="331"/>
      <c r="J71" s="390">
        <v>0.0</v>
      </c>
      <c r="K71" s="390">
        <v>0.0</v>
      </c>
      <c r="L71" s="390">
        <v>0.0</v>
      </c>
      <c r="M71" s="390">
        <v>0.0</v>
      </c>
      <c r="N71" s="390">
        <v>0.0</v>
      </c>
      <c r="O71" s="390">
        <v>0.0</v>
      </c>
      <c r="P71" s="334" t="s">
        <v>308</v>
      </c>
      <c r="Q71" s="334" t="s">
        <v>309</v>
      </c>
      <c r="R71" s="334" t="s">
        <v>310</v>
      </c>
      <c r="S71" s="331">
        <f>SUM('Plan-A Valuation'!U67,'Plan-A Valuation'!Y67,'Plan-A Valuation'!AC67,'Plan-A Valuation'!AG67,'Plan-A Valuation'!AK67,'Plan-A Valuation'!AO67)</f>
        <v>5000</v>
      </c>
      <c r="T71" s="390">
        <f>SUM('Plan-A Valuation'!V67,'Plan-A Valuation'!Z67,'Plan-A Valuation'!AD67,'Plan-A Valuation'!AH67,'Plan-A Valuation'!AL67,'Plan-A Valuation'!AP67)</f>
        <v>50000</v>
      </c>
      <c r="U71" s="391">
        <f>SUM('Plan-A Valuation'!W67,'Plan-A Valuation'!AA67,'Plan-A Valuation'!AE67,'Plan-A Valuation'!AI67,'Plan-A Valuation'!AM67,'Plan-A Valuation'!AQ67)</f>
        <v>10000000</v>
      </c>
      <c r="V71" s="331" t="s">
        <v>374</v>
      </c>
      <c r="W71" s="390">
        <v>200.0</v>
      </c>
      <c r="X71" s="390">
        <v>500.0</v>
      </c>
      <c r="Y71" s="390">
        <v>3000.0</v>
      </c>
      <c r="Z71" s="390">
        <v>0.0</v>
      </c>
      <c r="AA71" s="390">
        <v>0.0</v>
      </c>
      <c r="AB71" s="390">
        <v>0.0</v>
      </c>
      <c r="AC71" s="334" t="s">
        <v>308</v>
      </c>
      <c r="AD71" s="334" t="s">
        <v>326</v>
      </c>
      <c r="AE71" s="334" t="s">
        <v>310</v>
      </c>
      <c r="AF71" s="390">
        <f>SUM('Plan-B Valuation'!U67,'Plan-B Valuation'!Y67,'Plan-B Valuation'!AC67,'Plan-B Valuation'!AG67,'Plan-B Valuation'!AK67,'Plan-B Valuation'!AO67)</f>
        <v>5000</v>
      </c>
      <c r="AG71" s="390">
        <f>SUM('Plan-B Valuation'!V67,'Plan-B Valuation'!Z67,'Plan-B Valuation'!AD67,'Plan-B Valuation'!AH67,'Plan-B Valuation'!AL67,'Plan-B Valuation'!AP67)</f>
        <v>50000</v>
      </c>
      <c r="AH71" s="391">
        <f>SUM('Plan-B Valuation'!W67,'Plan-B Valuation'!AA67,'Plan-B Valuation'!AE67,'Plan-B Valuation'!AI67,'Plan-B Valuation'!AM67,'Plan-B Valuation'!AQ67)</f>
        <v>10000000</v>
      </c>
      <c r="AI71" s="331" t="s">
        <v>375</v>
      </c>
      <c r="AJ71" s="390">
        <v>3000.0</v>
      </c>
      <c r="AK71" s="390">
        <v>65000.0</v>
      </c>
      <c r="AL71" s="390">
        <v>100000.0</v>
      </c>
      <c r="AM71" s="390">
        <v>0.0</v>
      </c>
      <c r="AN71" s="390">
        <v>0.0</v>
      </c>
      <c r="AO71" s="390">
        <v>0.0</v>
      </c>
      <c r="AP71" s="334" t="s">
        <v>308</v>
      </c>
      <c r="AQ71" s="334" t="s">
        <v>326</v>
      </c>
      <c r="AR71" s="334" t="s">
        <v>310</v>
      </c>
      <c r="AS71" s="390">
        <f>SUM('Plan-C Valuation'!U67,'Plan-C Valuation'!Y67,'Plan-C Valuation'!AC67,'Plan-C Valuation'!AG67,'Plan-C Valuation'!AK67,'Plan-C Valuation'!AO67)</f>
        <v>5000</v>
      </c>
      <c r="AT71" s="390">
        <f>SUM('Plan-C Valuation'!V67,'Plan-C Valuation'!Z67,'Plan-C Valuation'!AD67,'Plan-C Valuation'!AH67,'Plan-C Valuation'!AL67,'Plan-C Valuation'!AP67)</f>
        <v>175000</v>
      </c>
      <c r="AU71" s="390">
        <f>SUM('Plan-C Valuation'!W67,'Plan-C Valuation'!AA67,'Plan-C Valuation'!AE67,'Plan-C Valuation'!AI67,'Plan-C Valuation'!AM67,'Plan-C Valuation'!AQ67)</f>
        <v>10000000</v>
      </c>
    </row>
  </sheetData>
  <customSheetViews>
    <customSheetView guid="{841F4794-075D-46AF-B09B-526789DCE919}" filter="1" showAutoFilter="1">
      <autoFilter ref="$A$11:$AU$7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30"/>
      <c r="B1" s="392"/>
      <c r="C1" s="393"/>
      <c r="D1" s="393"/>
      <c r="E1" s="393"/>
      <c r="F1" s="393"/>
      <c r="G1" s="394"/>
      <c r="H1" s="395"/>
      <c r="I1" s="394"/>
      <c r="J1" s="393"/>
      <c r="K1" s="393"/>
      <c r="L1" s="393"/>
      <c r="M1" s="393"/>
      <c r="N1" s="393"/>
      <c r="O1" s="393"/>
    </row>
    <row r="2" ht="15.75" customHeight="1">
      <c r="A2" s="396" t="s">
        <v>319</v>
      </c>
      <c r="B2" s="336"/>
      <c r="C2" s="336"/>
      <c r="D2" s="397">
        <f t="shared" ref="D2:F2" si="1">MIN(D11:D12)</f>
        <v>30</v>
      </c>
      <c r="E2" s="398">
        <f t="shared" si="1"/>
        <v>2000</v>
      </c>
      <c r="F2" s="400">
        <f t="shared" si="1"/>
        <v>200000</v>
      </c>
      <c r="G2" s="336"/>
      <c r="H2" s="401"/>
      <c r="I2" s="336"/>
      <c r="J2" s="336"/>
      <c r="K2" s="402">
        <f t="shared" ref="K2:M2" si="2">MIN(K11:K12)</f>
        <v>0</v>
      </c>
      <c r="L2" s="402">
        <f t="shared" si="2"/>
        <v>0</v>
      </c>
      <c r="M2" s="402">
        <f t="shared" si="2"/>
        <v>0</v>
      </c>
      <c r="N2" s="336"/>
      <c r="O2" s="403"/>
    </row>
    <row r="3" ht="15.75" customHeight="1">
      <c r="A3" s="396" t="s">
        <v>320</v>
      </c>
      <c r="B3" s="336"/>
      <c r="C3" s="336"/>
      <c r="D3" s="404">
        <f t="shared" ref="D3:F3" si="3">AVERAGE(D11:D12)</f>
        <v>31753.28125</v>
      </c>
      <c r="E3" s="405">
        <f t="shared" si="3"/>
        <v>92145.83333</v>
      </c>
      <c r="F3" s="400">
        <f t="shared" si="3"/>
        <v>959375</v>
      </c>
      <c r="G3" s="336"/>
      <c r="H3" s="401"/>
      <c r="I3" s="336"/>
      <c r="J3" s="336"/>
      <c r="K3" s="397">
        <f t="shared" ref="K3:M3" si="4">AVERAGE(K11:K12)</f>
        <v>9895.235</v>
      </c>
      <c r="L3" s="406">
        <f t="shared" si="4"/>
        <v>9895.235</v>
      </c>
      <c r="M3" s="407">
        <f t="shared" si="4"/>
        <v>9895.235</v>
      </c>
      <c r="N3" s="336"/>
      <c r="O3" s="403"/>
    </row>
    <row r="4" ht="15.75" customHeight="1">
      <c r="A4" s="408" t="s">
        <v>377</v>
      </c>
      <c r="B4" s="336"/>
      <c r="C4" s="336"/>
      <c r="D4" s="409">
        <f t="shared" ref="D4:F4" si="5">QUARTILE(D11:D12,3)</f>
        <v>47614.92188</v>
      </c>
      <c r="E4" s="410">
        <f t="shared" si="5"/>
        <v>137218.75</v>
      </c>
      <c r="F4" s="400">
        <f t="shared" si="5"/>
        <v>1339062.5</v>
      </c>
      <c r="G4" s="336"/>
      <c r="H4" s="401"/>
      <c r="I4" s="336"/>
      <c r="J4" s="336"/>
      <c r="K4" s="397">
        <f t="shared" ref="K4:M4" si="6">QUARTILE(K11:K12,3)</f>
        <v>14842.8525</v>
      </c>
      <c r="L4" s="411">
        <f t="shared" si="6"/>
        <v>14842.8525</v>
      </c>
      <c r="M4" s="412">
        <f t="shared" si="6"/>
        <v>14842.8525</v>
      </c>
      <c r="N4" s="336"/>
      <c r="O4" s="403"/>
    </row>
    <row r="5" ht="15.75" customHeight="1">
      <c r="A5" s="396" t="s">
        <v>324</v>
      </c>
      <c r="B5" s="336"/>
      <c r="C5" s="336"/>
      <c r="D5" s="400">
        <f t="shared" ref="D5:F5" si="7">MAX(D11:D12)</f>
        <v>63476.5625</v>
      </c>
      <c r="E5" s="400">
        <f t="shared" si="7"/>
        <v>182291.6667</v>
      </c>
      <c r="F5" s="400">
        <f t="shared" si="7"/>
        <v>1718750</v>
      </c>
      <c r="G5" s="336"/>
      <c r="H5" s="401"/>
      <c r="I5" s="336"/>
      <c r="J5" s="336"/>
      <c r="K5" s="397">
        <f t="shared" ref="K5:M5" si="8">MAX(K11:K12)</f>
        <v>19790.47</v>
      </c>
      <c r="L5" s="397">
        <f t="shared" si="8"/>
        <v>19790.47</v>
      </c>
      <c r="M5" s="413">
        <f t="shared" si="8"/>
        <v>19790.47</v>
      </c>
      <c r="N5" s="336"/>
      <c r="O5" s="403"/>
    </row>
    <row r="6" ht="15.75" customHeight="1">
      <c r="A6" s="414" t="s">
        <v>325</v>
      </c>
      <c r="B6" s="415"/>
      <c r="C6" s="415"/>
      <c r="D6" s="372">
        <f t="shared" ref="D6:F6" si="9">D5-D2</f>
        <v>63446.5625</v>
      </c>
      <c r="E6" s="416">
        <f t="shared" si="9"/>
        <v>180291.6667</v>
      </c>
      <c r="F6" s="417">
        <f t="shared" si="9"/>
        <v>1518750</v>
      </c>
      <c r="G6" s="415"/>
      <c r="H6" s="418"/>
      <c r="I6" s="415"/>
      <c r="J6" s="415"/>
      <c r="K6" s="367">
        <f t="shared" ref="K6:M6" si="10">K5-K2</f>
        <v>19790.47</v>
      </c>
      <c r="L6" s="367">
        <f t="shared" si="10"/>
        <v>19790.47</v>
      </c>
      <c r="M6" s="419">
        <f t="shared" si="10"/>
        <v>19790.47</v>
      </c>
      <c r="N6" s="415"/>
      <c r="O6" s="393"/>
    </row>
    <row r="7" ht="15.75" customHeight="1">
      <c r="A7" s="420" t="str">
        <f t="array" ref="A7:H9">Benefit!A2:H4</f>
        <v>Benefits</v>
      </c>
      <c r="B7" s="421"/>
      <c r="C7" s="422"/>
      <c r="D7" s="403"/>
      <c r="E7" s="403"/>
      <c r="F7" s="403"/>
      <c r="G7" s="423"/>
      <c r="H7" s="424"/>
      <c r="I7" s="331" t="str">
        <f t="array" ref="I7:O9">Cost!A2:G4</f>
        <v>Known Costs</v>
      </c>
      <c r="J7" s="403"/>
      <c r="K7" s="403"/>
      <c r="L7" s="403"/>
      <c r="M7" s="403"/>
      <c r="N7" s="403"/>
      <c r="O7" s="403"/>
    </row>
    <row r="8" ht="15.75" customHeight="1">
      <c r="A8" s="331" t="s">
        <v>63</v>
      </c>
      <c r="B8" s="383" t="s">
        <v>64</v>
      </c>
      <c r="C8" s="403"/>
      <c r="D8" s="425"/>
      <c r="E8" s="425"/>
      <c r="F8" s="425"/>
      <c r="G8" s="331"/>
      <c r="H8" s="424"/>
      <c r="I8" s="331"/>
      <c r="J8" s="331"/>
      <c r="K8" s="425"/>
      <c r="L8" s="425"/>
      <c r="M8" s="425"/>
      <c r="N8" s="331"/>
      <c r="O8" s="403"/>
    </row>
    <row r="9" ht="15.75" customHeight="1">
      <c r="A9" s="331" t="s">
        <v>70</v>
      </c>
      <c r="B9" s="383" t="s">
        <v>71</v>
      </c>
      <c r="C9" s="403" t="s">
        <v>72</v>
      </c>
      <c r="D9" s="403" t="s">
        <v>73</v>
      </c>
      <c r="E9" s="403" t="s">
        <v>74</v>
      </c>
      <c r="F9" s="403" t="s">
        <v>76</v>
      </c>
      <c r="G9" s="331" t="s">
        <v>77</v>
      </c>
      <c r="H9" s="424" t="s">
        <v>85</v>
      </c>
      <c r="I9" s="331" t="s">
        <v>96</v>
      </c>
      <c r="J9" s="331" t="s">
        <v>97</v>
      </c>
      <c r="K9" s="403" t="s">
        <v>73</v>
      </c>
      <c r="L9" s="403" t="s">
        <v>74</v>
      </c>
      <c r="M9" s="403" t="s">
        <v>76</v>
      </c>
      <c r="N9" s="331" t="s">
        <v>77</v>
      </c>
      <c r="O9" s="403" t="s">
        <v>98</v>
      </c>
    </row>
    <row r="10" ht="15.75" customHeight="1">
      <c r="A10" s="426" t="str">
        <f t="shared" ref="A10:B10" si="11">A9</f>
        <v>Benefit UID</v>
      </c>
      <c r="B10" s="427" t="str">
        <f t="shared" si="11"/>
        <v>Benefit Event</v>
      </c>
      <c r="C10" s="428" t="str">
        <f t="shared" ref="C10:H10" si="12">$A$7&amp;" "&amp;C9</f>
        <v>Benefits Probability</v>
      </c>
      <c r="D10" s="429" t="str">
        <f t="shared" si="12"/>
        <v>Benefits Lower Bound</v>
      </c>
      <c r="E10" s="429" t="str">
        <f t="shared" si="12"/>
        <v>Benefits Most Likely</v>
      </c>
      <c r="F10" s="429" t="str">
        <f t="shared" si="12"/>
        <v>Benefits Upper Bound</v>
      </c>
      <c r="G10" s="430" t="str">
        <f t="shared" si="12"/>
        <v>Benefits Rationale</v>
      </c>
      <c r="H10" s="427" t="str">
        <f t="shared" si="12"/>
        <v>Benefits Recurring_Ben</v>
      </c>
      <c r="I10" s="428" t="str">
        <f t="shared" ref="I10:J10" si="13">I9</f>
        <v>Known Costs UID</v>
      </c>
      <c r="J10" s="428" t="str">
        <f t="shared" si="13"/>
        <v>Known Cost Event</v>
      </c>
      <c r="K10" s="429" t="str">
        <f t="shared" ref="K10:O10" si="14">$I$7&amp;" "&amp;K9</f>
        <v>Known Costs Lower Bound</v>
      </c>
      <c r="L10" s="429" t="str">
        <f t="shared" si="14"/>
        <v>Known Costs Most Likely</v>
      </c>
      <c r="M10" s="429" t="str">
        <f t="shared" si="14"/>
        <v>Known Costs Upper Bound</v>
      </c>
      <c r="N10" s="430" t="str">
        <f t="shared" si="14"/>
        <v>Known Costs Rationale</v>
      </c>
      <c r="O10" s="429" t="str">
        <f t="shared" si="14"/>
        <v>Known Costs Recurring Expense</v>
      </c>
    </row>
    <row r="11" ht="15.75" customHeight="1">
      <c r="A11" s="420" t="str">
        <f t="array" ref="A11:H1004">Benefit!A5:H15</f>
        <v>benefit-1</v>
      </c>
      <c r="B11" s="383" t="s">
        <v>90</v>
      </c>
      <c r="C11" s="425">
        <v>0.9</v>
      </c>
      <c r="D11" s="425">
        <v>63476.5625</v>
      </c>
      <c r="E11" s="425">
        <v>182291.66666666666</v>
      </c>
      <c r="F11" s="425">
        <v>1718750.0</v>
      </c>
      <c r="G11" s="431" t="s">
        <v>91</v>
      </c>
      <c r="H11" s="424" t="b">
        <v>1</v>
      </c>
      <c r="I11" s="420" t="str">
        <f t="array" ref="I11:O1006">Cost!A5:G15</f>
        <v>cost-1</v>
      </c>
      <c r="J11" s="331" t="s">
        <v>100</v>
      </c>
      <c r="K11" s="425">
        <v>19790.47</v>
      </c>
      <c r="L11" s="425">
        <v>19790.47</v>
      </c>
      <c r="M11" s="425">
        <v>19790.47</v>
      </c>
      <c r="N11" s="336" t="s">
        <v>101</v>
      </c>
      <c r="O11" s="432" t="b">
        <v>0</v>
      </c>
    </row>
    <row r="12" ht="15.75" customHeight="1">
      <c r="A12" s="331" t="s">
        <v>93</v>
      </c>
      <c r="B12" s="383" t="s">
        <v>94</v>
      </c>
      <c r="C12" s="425">
        <v>0.5</v>
      </c>
      <c r="D12" s="425">
        <v>30.0</v>
      </c>
      <c r="E12" s="425">
        <v>2000.0</v>
      </c>
      <c r="F12" s="425">
        <v>200000.0</v>
      </c>
      <c r="G12" s="336" t="s">
        <v>95</v>
      </c>
      <c r="H12" s="424" t="b">
        <v>1</v>
      </c>
      <c r="I12" s="331" t="s">
        <v>102</v>
      </c>
      <c r="J12" s="331" t="s">
        <v>103</v>
      </c>
      <c r="K12" s="425">
        <v>0.0</v>
      </c>
      <c r="L12" s="425">
        <v>0.0</v>
      </c>
      <c r="M12" s="425">
        <v>0.0</v>
      </c>
      <c r="N12" s="336" t="s">
        <v>104</v>
      </c>
      <c r="O12" s="432" t="b">
        <v>0</v>
      </c>
    </row>
    <row r="13" ht="15.75" customHeight="1">
      <c r="A13" s="331"/>
      <c r="B13" s="331"/>
      <c r="C13" s="425"/>
      <c r="D13" s="425"/>
      <c r="E13" s="425"/>
      <c r="F13" s="425"/>
      <c r="G13" s="336"/>
      <c r="H13" s="420"/>
      <c r="I13" s="331" t="s">
        <v>105</v>
      </c>
      <c r="J13" s="331" t="s">
        <v>106</v>
      </c>
      <c r="K13" s="425">
        <v>1500.0</v>
      </c>
      <c r="L13" s="425">
        <v>24000.0</v>
      </c>
      <c r="M13" s="425">
        <v>72000.0</v>
      </c>
      <c r="N13" s="336" t="s">
        <v>107</v>
      </c>
      <c r="O13" s="432" t="b">
        <v>0</v>
      </c>
    </row>
    <row r="14" ht="15.75" customHeight="1">
      <c r="A14" s="331"/>
      <c r="B14" s="331"/>
      <c r="C14" s="425"/>
      <c r="D14" s="425"/>
      <c r="E14" s="425"/>
      <c r="F14" s="425"/>
      <c r="G14" s="336"/>
      <c r="H14" s="420"/>
      <c r="I14" s="331" t="s">
        <v>108</v>
      </c>
      <c r="J14" s="331" t="s">
        <v>109</v>
      </c>
      <c r="K14" s="425">
        <v>1500.0</v>
      </c>
      <c r="L14" s="425">
        <v>2800.0</v>
      </c>
      <c r="M14" s="425">
        <v>5600.0</v>
      </c>
      <c r="N14" s="336" t="s">
        <v>110</v>
      </c>
      <c r="O14" s="432" t="b">
        <v>0</v>
      </c>
    </row>
    <row r="15" ht="15.75" customHeight="1">
      <c r="A15" s="331"/>
      <c r="B15" s="331"/>
      <c r="C15" s="425"/>
      <c r="D15" s="425"/>
      <c r="E15" s="425"/>
      <c r="F15" s="425"/>
      <c r="G15" s="336"/>
      <c r="H15" s="420"/>
      <c r="I15" s="331" t="s">
        <v>111</v>
      </c>
      <c r="J15" s="331" t="s">
        <v>112</v>
      </c>
      <c r="K15" s="425">
        <v>1500.0</v>
      </c>
      <c r="L15" s="425">
        <v>3000.0</v>
      </c>
      <c r="M15" s="425">
        <v>4000.0</v>
      </c>
      <c r="N15" s="336" t="s">
        <v>113</v>
      </c>
      <c r="O15" s="432" t="b">
        <v>1</v>
      </c>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