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\Google Drive\"/>
    </mc:Choice>
  </mc:AlternateContent>
  <xr:revisionPtr revIDLastSave="0" documentId="8_{08FA0235-DE33-4CB8-A920-EA32A5F4923F}" xr6:coauthVersionLast="40" xr6:coauthVersionMax="40" xr10:uidLastSave="{00000000-0000-0000-0000-000000000000}"/>
  <bookViews>
    <workbookView xWindow="6015" yWindow="2775" windowWidth="21600" windowHeight="11385" activeTab="4" xr2:uid="{00000000-000D-0000-FFFF-FFFF00000000}"/>
  </bookViews>
  <sheets>
    <sheet name="CONCENTRATIONCALCULATOR" sheetId="1" r:id="rId1"/>
    <sheet name="NMRTITRATION" sheetId="2" r:id="rId2"/>
    <sheet name="CELLCULTURE" sheetId="3" r:id="rId3"/>
    <sheet name="KINETICS" sheetId="4" r:id="rId4"/>
    <sheet name="PROTEINS" sheetId="5" r:id="rId5"/>
  </sheets>
  <definedNames>
    <definedName name="_xlnm._FilterDatabase" localSheetId="0" hidden="1">CONCENTRATIONCALCULATOR!$A$6:$M$248</definedName>
    <definedName name="_xlnm._FilterDatabase" localSheetId="4" hidden="1">PROTEINS!$A$1:$M$28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D8" i="4" s="1"/>
  <c r="B8" i="4"/>
  <c r="A8" i="4"/>
  <c r="C7" i="4"/>
  <c r="D7" i="4" s="1"/>
  <c r="B7" i="4"/>
  <c r="A7" i="4"/>
  <c r="F2" i="4"/>
  <c r="I34" i="3"/>
  <c r="H34" i="3" s="1"/>
  <c r="E34" i="3"/>
  <c r="I33" i="3"/>
  <c r="F33" i="3" s="1"/>
  <c r="G33" i="3"/>
  <c r="E33" i="3"/>
  <c r="I32" i="3"/>
  <c r="H32" i="3" s="1"/>
  <c r="G32" i="3"/>
  <c r="E32" i="3"/>
  <c r="I31" i="3"/>
  <c r="I30" i="3"/>
  <c r="H30" i="3" s="1"/>
  <c r="G30" i="3"/>
  <c r="E30" i="3"/>
  <c r="I29" i="3"/>
  <c r="E29" i="3" s="1"/>
  <c r="I28" i="3"/>
  <c r="H28" i="3" s="1"/>
  <c r="G28" i="3"/>
  <c r="E28" i="3"/>
  <c r="I27" i="3"/>
  <c r="D27" i="3" s="1"/>
  <c r="I26" i="3"/>
  <c r="G26" i="3" s="1"/>
  <c r="F26" i="3"/>
  <c r="E26" i="3"/>
  <c r="I25" i="3"/>
  <c r="H25" i="3"/>
  <c r="G25" i="3"/>
  <c r="F25" i="3"/>
  <c r="E25" i="3"/>
  <c r="D25" i="3"/>
  <c r="I24" i="3"/>
  <c r="F24" i="3" s="1"/>
  <c r="I23" i="3"/>
  <c r="H23" i="3"/>
  <c r="G23" i="3"/>
  <c r="F23" i="3"/>
  <c r="E23" i="3"/>
  <c r="D23" i="3"/>
  <c r="I22" i="3"/>
  <c r="F22" i="3" s="1"/>
  <c r="E22" i="3"/>
  <c r="I21" i="3"/>
  <c r="H21" i="3"/>
  <c r="G21" i="3"/>
  <c r="F21" i="3"/>
  <c r="E21" i="3"/>
  <c r="D21" i="3"/>
  <c r="I20" i="3"/>
  <c r="F20" i="3"/>
  <c r="E20" i="3"/>
  <c r="I19" i="3"/>
  <c r="H19" i="3"/>
  <c r="G19" i="3"/>
  <c r="F19" i="3"/>
  <c r="E19" i="3"/>
  <c r="D19" i="3"/>
  <c r="I18" i="3"/>
  <c r="I17" i="3"/>
  <c r="H17" i="3"/>
  <c r="G17" i="3"/>
  <c r="F17" i="3"/>
  <c r="E17" i="3"/>
  <c r="D17" i="3"/>
  <c r="I16" i="3"/>
  <c r="F16" i="3" s="1"/>
  <c r="I15" i="3"/>
  <c r="H15" i="3"/>
  <c r="G15" i="3"/>
  <c r="F15" i="3"/>
  <c r="E15" i="3"/>
  <c r="D15" i="3"/>
  <c r="I14" i="3"/>
  <c r="F14" i="3" s="1"/>
  <c r="E14" i="3"/>
  <c r="I13" i="3"/>
  <c r="H13" i="3"/>
  <c r="G13" i="3"/>
  <c r="F13" i="3"/>
  <c r="E13" i="3"/>
  <c r="D13" i="3"/>
  <c r="I12" i="3"/>
  <c r="F12" i="3"/>
  <c r="E12" i="3"/>
  <c r="I11" i="3"/>
  <c r="H11" i="3"/>
  <c r="G11" i="3"/>
  <c r="F11" i="3"/>
  <c r="E11" i="3"/>
  <c r="D11" i="3"/>
  <c r="I10" i="3"/>
  <c r="I9" i="3"/>
  <c r="H9" i="3"/>
  <c r="G9" i="3"/>
  <c r="F9" i="3"/>
  <c r="E9" i="3"/>
  <c r="D9" i="3"/>
  <c r="I8" i="3"/>
  <c r="I7" i="3"/>
  <c r="H7" i="3"/>
  <c r="D7" i="3" s="1"/>
  <c r="G7" i="3"/>
  <c r="B9" i="2"/>
  <c r="B8" i="2"/>
  <c r="J248" i="1"/>
  <c r="J247" i="1"/>
  <c r="J246" i="1"/>
  <c r="J245" i="1"/>
  <c r="J244" i="1"/>
  <c r="J243" i="1"/>
  <c r="J242" i="1"/>
  <c r="L241" i="1"/>
  <c r="J241" i="1"/>
  <c r="J240" i="1"/>
  <c r="L240" i="1" s="1"/>
  <c r="L239" i="1"/>
  <c r="J239" i="1"/>
  <c r="J238" i="1"/>
  <c r="J237" i="1"/>
  <c r="I237" i="1" s="1"/>
  <c r="K237" i="1" s="1"/>
  <c r="L236" i="1"/>
  <c r="K236" i="1"/>
  <c r="J236" i="1"/>
  <c r="I236" i="1" s="1"/>
  <c r="L235" i="1"/>
  <c r="K235" i="1"/>
  <c r="J235" i="1"/>
  <c r="I235" i="1" s="1"/>
  <c r="J234" i="1"/>
  <c r="J233" i="1"/>
  <c r="L232" i="1"/>
  <c r="K232" i="1"/>
  <c r="J232" i="1"/>
  <c r="I232" i="1" s="1"/>
  <c r="L231" i="1"/>
  <c r="K231" i="1"/>
  <c r="J231" i="1"/>
  <c r="I231" i="1" s="1"/>
  <c r="J230" i="1"/>
  <c r="J229" i="1"/>
  <c r="L228" i="1"/>
  <c r="K228" i="1"/>
  <c r="J228" i="1"/>
  <c r="I228" i="1" s="1"/>
  <c r="L227" i="1"/>
  <c r="K227" i="1"/>
  <c r="J227" i="1"/>
  <c r="I227" i="1" s="1"/>
  <c r="J226" i="1"/>
  <c r="J225" i="1"/>
  <c r="L224" i="1"/>
  <c r="K224" i="1"/>
  <c r="J224" i="1"/>
  <c r="I224" i="1" s="1"/>
  <c r="J223" i="1"/>
  <c r="J222" i="1"/>
  <c r="J221" i="1"/>
  <c r="F221" i="1"/>
  <c r="F220" i="1"/>
  <c r="J220" i="1" s="1"/>
  <c r="I219" i="1"/>
  <c r="K219" i="1" s="1"/>
  <c r="F219" i="1"/>
  <c r="J219" i="1" s="1"/>
  <c r="L219" i="1" s="1"/>
  <c r="F218" i="1"/>
  <c r="J218" i="1" s="1"/>
  <c r="J217" i="1"/>
  <c r="F217" i="1"/>
  <c r="J216" i="1"/>
  <c r="F216" i="1"/>
  <c r="L215" i="1"/>
  <c r="J215" i="1"/>
  <c r="I215" i="1"/>
  <c r="F215" i="1"/>
  <c r="J214" i="1"/>
  <c r="F214" i="1"/>
  <c r="J213" i="1"/>
  <c r="F213" i="1"/>
  <c r="F212" i="1"/>
  <c r="J212" i="1" s="1"/>
  <c r="F211" i="1"/>
  <c r="J211" i="1" s="1"/>
  <c r="J210" i="1"/>
  <c r="I210" i="1" s="1"/>
  <c r="F210" i="1"/>
  <c r="F209" i="1"/>
  <c r="J209" i="1" s="1"/>
  <c r="F208" i="1"/>
  <c r="J208" i="1" s="1"/>
  <c r="J207" i="1"/>
  <c r="F207" i="1"/>
  <c r="L206" i="1"/>
  <c r="K206" i="1"/>
  <c r="J206" i="1"/>
  <c r="I206" i="1" s="1"/>
  <c r="M206" i="1" s="1"/>
  <c r="F206" i="1"/>
  <c r="F205" i="1"/>
  <c r="J205" i="1" s="1"/>
  <c r="K204" i="1"/>
  <c r="F204" i="1"/>
  <c r="J204" i="1" s="1"/>
  <c r="I204" i="1" s="1"/>
  <c r="M204" i="1" s="1"/>
  <c r="I203" i="1"/>
  <c r="F203" i="1"/>
  <c r="J203" i="1" s="1"/>
  <c r="L203" i="1" s="1"/>
  <c r="F202" i="1"/>
  <c r="J202" i="1" s="1"/>
  <c r="F201" i="1"/>
  <c r="J201" i="1" s="1"/>
  <c r="J200" i="1"/>
  <c r="F200" i="1"/>
  <c r="L199" i="1"/>
  <c r="J199" i="1"/>
  <c r="I199" i="1"/>
  <c r="F199" i="1"/>
  <c r="L198" i="1"/>
  <c r="J198" i="1"/>
  <c r="I198" i="1" s="1"/>
  <c r="M198" i="1" s="1"/>
  <c r="F198" i="1"/>
  <c r="M197" i="1"/>
  <c r="J197" i="1"/>
  <c r="I197" i="1" s="1"/>
  <c r="K197" i="1" s="1"/>
  <c r="F197" i="1"/>
  <c r="L196" i="1"/>
  <c r="F196" i="1"/>
  <c r="J196" i="1" s="1"/>
  <c r="I196" i="1" s="1"/>
  <c r="M196" i="1" s="1"/>
  <c r="L195" i="1"/>
  <c r="F195" i="1"/>
  <c r="J195" i="1" s="1"/>
  <c r="I195" i="1" s="1"/>
  <c r="J194" i="1"/>
  <c r="F194" i="1"/>
  <c r="I193" i="1"/>
  <c r="F193" i="1"/>
  <c r="J193" i="1" s="1"/>
  <c r="L193" i="1" s="1"/>
  <c r="J192" i="1"/>
  <c r="F192" i="1"/>
  <c r="J191" i="1"/>
  <c r="F191" i="1"/>
  <c r="F190" i="1"/>
  <c r="J190" i="1" s="1"/>
  <c r="L189" i="1"/>
  <c r="J189" i="1"/>
  <c r="I189" i="1"/>
  <c r="K189" i="1" s="1"/>
  <c r="F189" i="1"/>
  <c r="L188" i="1"/>
  <c r="J188" i="1"/>
  <c r="I188" i="1" s="1"/>
  <c r="M188" i="1" s="1"/>
  <c r="F188" i="1"/>
  <c r="F187" i="1"/>
  <c r="J187" i="1" s="1"/>
  <c r="F186" i="1"/>
  <c r="J186" i="1" s="1"/>
  <c r="F185" i="1"/>
  <c r="J185" i="1" s="1"/>
  <c r="J184" i="1"/>
  <c r="F184" i="1"/>
  <c r="J183" i="1"/>
  <c r="F183" i="1"/>
  <c r="F182" i="1"/>
  <c r="J182" i="1" s="1"/>
  <c r="L181" i="1"/>
  <c r="J181" i="1"/>
  <c r="I181" i="1"/>
  <c r="K181" i="1" s="1"/>
  <c r="F181" i="1"/>
  <c r="L180" i="1"/>
  <c r="J180" i="1"/>
  <c r="I180" i="1" s="1"/>
  <c r="M180" i="1" s="1"/>
  <c r="F180" i="1"/>
  <c r="F179" i="1"/>
  <c r="J179" i="1" s="1"/>
  <c r="F178" i="1"/>
  <c r="J178" i="1" s="1"/>
  <c r="I177" i="1"/>
  <c r="F177" i="1"/>
  <c r="J177" i="1" s="1"/>
  <c r="L177" i="1" s="1"/>
  <c r="J176" i="1"/>
  <c r="F176" i="1"/>
  <c r="J175" i="1"/>
  <c r="F175" i="1"/>
  <c r="F174" i="1"/>
  <c r="J174" i="1" s="1"/>
  <c r="L173" i="1"/>
  <c r="J173" i="1"/>
  <c r="I173" i="1"/>
  <c r="K173" i="1" s="1"/>
  <c r="F173" i="1"/>
  <c r="L172" i="1"/>
  <c r="J172" i="1"/>
  <c r="I172" i="1" s="1"/>
  <c r="M172" i="1" s="1"/>
  <c r="F172" i="1"/>
  <c r="F171" i="1"/>
  <c r="J171" i="1" s="1"/>
  <c r="F170" i="1"/>
  <c r="J170" i="1" s="1"/>
  <c r="F169" i="1"/>
  <c r="J169" i="1" s="1"/>
  <c r="J168" i="1"/>
  <c r="F168" i="1"/>
  <c r="J167" i="1"/>
  <c r="F167" i="1"/>
  <c r="F166" i="1"/>
  <c r="J166" i="1" s="1"/>
  <c r="F165" i="1"/>
  <c r="J165" i="1" s="1"/>
  <c r="J164" i="1"/>
  <c r="F164" i="1"/>
  <c r="F163" i="1"/>
  <c r="J163" i="1" s="1"/>
  <c r="J162" i="1"/>
  <c r="F162" i="1"/>
  <c r="F161" i="1"/>
  <c r="J161" i="1" s="1"/>
  <c r="J160" i="1"/>
  <c r="F160" i="1"/>
  <c r="F159" i="1"/>
  <c r="J159" i="1" s="1"/>
  <c r="J158" i="1"/>
  <c r="F158" i="1"/>
  <c r="F157" i="1"/>
  <c r="J157" i="1" s="1"/>
  <c r="J156" i="1"/>
  <c r="F156" i="1"/>
  <c r="J155" i="1"/>
  <c r="F155" i="1"/>
  <c r="F154" i="1"/>
  <c r="J154" i="1" s="1"/>
  <c r="F153" i="1"/>
  <c r="J153" i="1" s="1"/>
  <c r="L152" i="1"/>
  <c r="J152" i="1"/>
  <c r="I152" i="1" s="1"/>
  <c r="F152" i="1"/>
  <c r="J151" i="1"/>
  <c r="F151" i="1"/>
  <c r="F150" i="1"/>
  <c r="J150" i="1" s="1"/>
  <c r="F149" i="1"/>
  <c r="J149" i="1" s="1"/>
  <c r="L148" i="1"/>
  <c r="J148" i="1"/>
  <c r="I148" i="1" s="1"/>
  <c r="F148" i="1"/>
  <c r="J147" i="1"/>
  <c r="F147" i="1"/>
  <c r="F146" i="1"/>
  <c r="J146" i="1" s="1"/>
  <c r="F145" i="1"/>
  <c r="J145" i="1" s="1"/>
  <c r="L144" i="1"/>
  <c r="J144" i="1"/>
  <c r="I144" i="1" s="1"/>
  <c r="F144" i="1"/>
  <c r="J143" i="1"/>
  <c r="F143" i="1"/>
  <c r="F142" i="1"/>
  <c r="J142" i="1" s="1"/>
  <c r="F141" i="1"/>
  <c r="J141" i="1" s="1"/>
  <c r="L140" i="1"/>
  <c r="J140" i="1"/>
  <c r="I140" i="1" s="1"/>
  <c r="F140" i="1"/>
  <c r="J139" i="1"/>
  <c r="F139" i="1"/>
  <c r="F138" i="1"/>
  <c r="J138" i="1" s="1"/>
  <c r="F137" i="1"/>
  <c r="J137" i="1" s="1"/>
  <c r="L136" i="1"/>
  <c r="J136" i="1"/>
  <c r="I136" i="1" s="1"/>
  <c r="F136" i="1"/>
  <c r="J135" i="1"/>
  <c r="F135" i="1"/>
  <c r="F134" i="1"/>
  <c r="J134" i="1" s="1"/>
  <c r="F133" i="1"/>
  <c r="J133" i="1" s="1"/>
  <c r="L132" i="1"/>
  <c r="J132" i="1"/>
  <c r="I132" i="1" s="1"/>
  <c r="F132" i="1"/>
  <c r="J131" i="1"/>
  <c r="F131" i="1"/>
  <c r="F130" i="1"/>
  <c r="J130" i="1" s="1"/>
  <c r="F129" i="1"/>
  <c r="J129" i="1" s="1"/>
  <c r="L128" i="1"/>
  <c r="J128" i="1"/>
  <c r="I128" i="1" s="1"/>
  <c r="F128" i="1"/>
  <c r="J127" i="1"/>
  <c r="F127" i="1"/>
  <c r="F126" i="1"/>
  <c r="J126" i="1" s="1"/>
  <c r="F125" i="1"/>
  <c r="J125" i="1" s="1"/>
  <c r="L124" i="1"/>
  <c r="J124" i="1"/>
  <c r="I124" i="1" s="1"/>
  <c r="F124" i="1"/>
  <c r="J123" i="1"/>
  <c r="F123" i="1"/>
  <c r="F122" i="1"/>
  <c r="J122" i="1" s="1"/>
  <c r="F121" i="1"/>
  <c r="J121" i="1" s="1"/>
  <c r="L120" i="1"/>
  <c r="J120" i="1"/>
  <c r="I120" i="1" s="1"/>
  <c r="F120" i="1"/>
  <c r="J119" i="1"/>
  <c r="F119" i="1"/>
  <c r="F118" i="1"/>
  <c r="J118" i="1" s="1"/>
  <c r="F117" i="1"/>
  <c r="J117" i="1" s="1"/>
  <c r="L116" i="1"/>
  <c r="J116" i="1"/>
  <c r="I116" i="1" s="1"/>
  <c r="F116" i="1"/>
  <c r="J115" i="1"/>
  <c r="F115" i="1"/>
  <c r="F114" i="1"/>
  <c r="J114" i="1" s="1"/>
  <c r="F113" i="1"/>
  <c r="J113" i="1" s="1"/>
  <c r="L112" i="1"/>
  <c r="J112" i="1"/>
  <c r="I112" i="1" s="1"/>
  <c r="F112" i="1"/>
  <c r="J111" i="1"/>
  <c r="F111" i="1"/>
  <c r="F110" i="1"/>
  <c r="J110" i="1" s="1"/>
  <c r="F109" i="1"/>
  <c r="J109" i="1" s="1"/>
  <c r="L108" i="1"/>
  <c r="J108" i="1"/>
  <c r="I108" i="1" s="1"/>
  <c r="F108" i="1"/>
  <c r="J107" i="1"/>
  <c r="F107" i="1"/>
  <c r="F106" i="1"/>
  <c r="J106" i="1" s="1"/>
  <c r="F105" i="1"/>
  <c r="J105" i="1" s="1"/>
  <c r="L104" i="1"/>
  <c r="J104" i="1"/>
  <c r="I104" i="1" s="1"/>
  <c r="F104" i="1"/>
  <c r="J103" i="1"/>
  <c r="F103" i="1"/>
  <c r="F102" i="1"/>
  <c r="J102" i="1" s="1"/>
  <c r="F101" i="1"/>
  <c r="J101" i="1" s="1"/>
  <c r="L100" i="1"/>
  <c r="J100" i="1"/>
  <c r="I100" i="1" s="1"/>
  <c r="F100" i="1"/>
  <c r="J99" i="1"/>
  <c r="F99" i="1"/>
  <c r="F98" i="1"/>
  <c r="J98" i="1" s="1"/>
  <c r="F97" i="1"/>
  <c r="J97" i="1" s="1"/>
  <c r="L96" i="1"/>
  <c r="J96" i="1"/>
  <c r="I96" i="1" s="1"/>
  <c r="F96" i="1"/>
  <c r="J95" i="1"/>
  <c r="F95" i="1"/>
  <c r="F94" i="1"/>
  <c r="J94" i="1" s="1"/>
  <c r="F93" i="1"/>
  <c r="J93" i="1" s="1"/>
  <c r="L92" i="1"/>
  <c r="J92" i="1"/>
  <c r="I92" i="1" s="1"/>
  <c r="F92" i="1"/>
  <c r="J91" i="1"/>
  <c r="F91" i="1"/>
  <c r="F90" i="1"/>
  <c r="J90" i="1" s="1"/>
  <c r="F89" i="1"/>
  <c r="J89" i="1" s="1"/>
  <c r="L88" i="1"/>
  <c r="J88" i="1"/>
  <c r="I88" i="1" s="1"/>
  <c r="F88" i="1"/>
  <c r="J87" i="1"/>
  <c r="F87" i="1"/>
  <c r="F86" i="1"/>
  <c r="J86" i="1" s="1"/>
  <c r="F85" i="1"/>
  <c r="J85" i="1" s="1"/>
  <c r="L84" i="1"/>
  <c r="J84" i="1"/>
  <c r="I84" i="1" s="1"/>
  <c r="F84" i="1"/>
  <c r="J83" i="1"/>
  <c r="F83" i="1"/>
  <c r="F82" i="1"/>
  <c r="J82" i="1" s="1"/>
  <c r="F81" i="1"/>
  <c r="J81" i="1" s="1"/>
  <c r="J80" i="1"/>
  <c r="F80" i="1"/>
  <c r="F79" i="1"/>
  <c r="J79" i="1" s="1"/>
  <c r="I79" i="1" s="1"/>
  <c r="J78" i="1"/>
  <c r="F78" i="1"/>
  <c r="F77" i="1"/>
  <c r="J77" i="1" s="1"/>
  <c r="I77" i="1" s="1"/>
  <c r="J76" i="1"/>
  <c r="F76" i="1"/>
  <c r="F75" i="1"/>
  <c r="J75" i="1" s="1"/>
  <c r="I75" i="1" s="1"/>
  <c r="J74" i="1"/>
  <c r="F74" i="1"/>
  <c r="F73" i="1"/>
  <c r="J73" i="1" s="1"/>
  <c r="I73" i="1" s="1"/>
  <c r="J72" i="1"/>
  <c r="F72" i="1"/>
  <c r="F71" i="1"/>
  <c r="J71" i="1" s="1"/>
  <c r="I71" i="1" s="1"/>
  <c r="J70" i="1"/>
  <c r="F70" i="1"/>
  <c r="F69" i="1"/>
  <c r="J69" i="1" s="1"/>
  <c r="I69" i="1" s="1"/>
  <c r="J68" i="1"/>
  <c r="F68" i="1"/>
  <c r="F67" i="1"/>
  <c r="J67" i="1" s="1"/>
  <c r="I67" i="1" s="1"/>
  <c r="J66" i="1"/>
  <c r="F66" i="1"/>
  <c r="F65" i="1"/>
  <c r="J65" i="1" s="1"/>
  <c r="I65" i="1" s="1"/>
  <c r="J64" i="1"/>
  <c r="F64" i="1"/>
  <c r="F63" i="1"/>
  <c r="J63" i="1" s="1"/>
  <c r="I63" i="1" s="1"/>
  <c r="M63" i="1" s="1"/>
  <c r="J62" i="1"/>
  <c r="L62" i="1" s="1"/>
  <c r="I62" i="1"/>
  <c r="K62" i="1" s="1"/>
  <c r="F62" i="1"/>
  <c r="F61" i="1"/>
  <c r="J61" i="1" s="1"/>
  <c r="I61" i="1" s="1"/>
  <c r="M61" i="1" s="1"/>
  <c r="M60" i="1"/>
  <c r="J60" i="1"/>
  <c r="L60" i="1" s="1"/>
  <c r="I60" i="1"/>
  <c r="K60" i="1" s="1"/>
  <c r="F60" i="1"/>
  <c r="L59" i="1"/>
  <c r="F59" i="1"/>
  <c r="J59" i="1" s="1"/>
  <c r="I59" i="1" s="1"/>
  <c r="M59" i="1" s="1"/>
  <c r="J58" i="1"/>
  <c r="L58" i="1" s="1"/>
  <c r="F58" i="1"/>
  <c r="L57" i="1"/>
  <c r="K57" i="1"/>
  <c r="F57" i="1"/>
  <c r="J57" i="1" s="1"/>
  <c r="I57" i="1" s="1"/>
  <c r="M57" i="1" s="1"/>
  <c r="J56" i="1"/>
  <c r="L56" i="1" s="1"/>
  <c r="I56" i="1"/>
  <c r="K56" i="1" s="1"/>
  <c r="F56" i="1"/>
  <c r="F55" i="1"/>
  <c r="J55" i="1" s="1"/>
  <c r="I55" i="1" s="1"/>
  <c r="M55" i="1" s="1"/>
  <c r="J54" i="1"/>
  <c r="L54" i="1" s="1"/>
  <c r="I54" i="1"/>
  <c r="K54" i="1" s="1"/>
  <c r="F54" i="1"/>
  <c r="F53" i="1"/>
  <c r="J53" i="1" s="1"/>
  <c r="I53" i="1" s="1"/>
  <c r="M53" i="1" s="1"/>
  <c r="H52" i="1"/>
  <c r="G52" i="1"/>
  <c r="F52" i="1"/>
  <c r="J52" i="1" s="1"/>
  <c r="H51" i="1"/>
  <c r="G51" i="1"/>
  <c r="F51" i="1"/>
  <c r="J51" i="1" s="1"/>
  <c r="H50" i="1"/>
  <c r="G50" i="1"/>
  <c r="F50" i="1"/>
  <c r="J50" i="1" s="1"/>
  <c r="H49" i="1"/>
  <c r="G49" i="1"/>
  <c r="F49" i="1"/>
  <c r="J49" i="1" s="1"/>
  <c r="H48" i="1"/>
  <c r="G48" i="1"/>
  <c r="F48" i="1"/>
  <c r="J48" i="1" s="1"/>
  <c r="H47" i="1"/>
  <c r="G47" i="1"/>
  <c r="F47" i="1"/>
  <c r="J47" i="1" s="1"/>
  <c r="H46" i="1"/>
  <c r="G46" i="1"/>
  <c r="F46" i="1"/>
  <c r="J46" i="1" s="1"/>
  <c r="H45" i="1"/>
  <c r="G45" i="1"/>
  <c r="F45" i="1"/>
  <c r="J45" i="1" s="1"/>
  <c r="H44" i="1"/>
  <c r="G44" i="1"/>
  <c r="F44" i="1"/>
  <c r="J44" i="1" s="1"/>
  <c r="H43" i="1"/>
  <c r="G43" i="1"/>
  <c r="F43" i="1"/>
  <c r="J43" i="1" s="1"/>
  <c r="H42" i="1"/>
  <c r="G42" i="1"/>
  <c r="F42" i="1"/>
  <c r="J42" i="1" s="1"/>
  <c r="H41" i="1"/>
  <c r="G41" i="1"/>
  <c r="F41" i="1"/>
  <c r="J41" i="1" s="1"/>
  <c r="H40" i="1"/>
  <c r="G40" i="1"/>
  <c r="F40" i="1"/>
  <c r="J40" i="1" s="1"/>
  <c r="H39" i="1"/>
  <c r="G39" i="1"/>
  <c r="F39" i="1"/>
  <c r="J39" i="1" s="1"/>
  <c r="H38" i="1"/>
  <c r="G38" i="1"/>
  <c r="F38" i="1"/>
  <c r="J38" i="1" s="1"/>
  <c r="G37" i="1"/>
  <c r="H37" i="1" s="1"/>
  <c r="F37" i="1"/>
  <c r="J37" i="1" s="1"/>
  <c r="G36" i="1"/>
  <c r="H36" i="1" s="1"/>
  <c r="F36" i="1"/>
  <c r="J36" i="1" s="1"/>
  <c r="G35" i="1"/>
  <c r="H35" i="1" s="1"/>
  <c r="F35" i="1"/>
  <c r="J35" i="1" s="1"/>
  <c r="G34" i="1"/>
  <c r="H34" i="1" s="1"/>
  <c r="F34" i="1"/>
  <c r="J34" i="1" s="1"/>
  <c r="G33" i="1"/>
  <c r="H33" i="1" s="1"/>
  <c r="F33" i="1"/>
  <c r="J33" i="1" s="1"/>
  <c r="G32" i="1"/>
  <c r="H32" i="1" s="1"/>
  <c r="F32" i="1"/>
  <c r="J32" i="1" s="1"/>
  <c r="G31" i="1"/>
  <c r="H31" i="1" s="1"/>
  <c r="F31" i="1"/>
  <c r="J31" i="1" s="1"/>
  <c r="G30" i="1"/>
  <c r="H30" i="1" s="1"/>
  <c r="F30" i="1"/>
  <c r="J30" i="1" s="1"/>
  <c r="G29" i="1"/>
  <c r="H29" i="1" s="1"/>
  <c r="F29" i="1"/>
  <c r="J29" i="1" s="1"/>
  <c r="G28" i="1"/>
  <c r="H28" i="1" s="1"/>
  <c r="F28" i="1"/>
  <c r="J28" i="1" s="1"/>
  <c r="G27" i="1"/>
  <c r="H27" i="1" s="1"/>
  <c r="F27" i="1"/>
  <c r="J27" i="1" s="1"/>
  <c r="G26" i="1"/>
  <c r="H26" i="1" s="1"/>
  <c r="F26" i="1"/>
  <c r="J26" i="1" s="1"/>
  <c r="G25" i="1"/>
  <c r="H25" i="1" s="1"/>
  <c r="F25" i="1"/>
  <c r="J25" i="1" s="1"/>
  <c r="G24" i="1"/>
  <c r="H24" i="1" s="1"/>
  <c r="F24" i="1"/>
  <c r="J24" i="1" s="1"/>
  <c r="G23" i="1"/>
  <c r="H23" i="1" s="1"/>
  <c r="F23" i="1"/>
  <c r="J23" i="1" s="1"/>
  <c r="G22" i="1"/>
  <c r="H22" i="1" s="1"/>
  <c r="F22" i="1"/>
  <c r="J22" i="1" s="1"/>
  <c r="G21" i="1"/>
  <c r="H21" i="1" s="1"/>
  <c r="F21" i="1"/>
  <c r="J21" i="1" s="1"/>
  <c r="G20" i="1"/>
  <c r="H20" i="1" s="1"/>
  <c r="F20" i="1"/>
  <c r="J20" i="1" s="1"/>
  <c r="G19" i="1"/>
  <c r="H19" i="1" s="1"/>
  <c r="F19" i="1"/>
  <c r="J19" i="1" s="1"/>
  <c r="G18" i="1"/>
  <c r="H18" i="1" s="1"/>
  <c r="F18" i="1"/>
  <c r="J18" i="1" s="1"/>
  <c r="G17" i="1"/>
  <c r="H17" i="1" s="1"/>
  <c r="F17" i="1"/>
  <c r="J17" i="1" s="1"/>
  <c r="G16" i="1"/>
  <c r="H16" i="1" s="1"/>
  <c r="F16" i="1"/>
  <c r="J16" i="1" s="1"/>
  <c r="G15" i="1"/>
  <c r="H15" i="1" s="1"/>
  <c r="F15" i="1"/>
  <c r="J15" i="1" s="1"/>
  <c r="G14" i="1"/>
  <c r="H14" i="1" s="1"/>
  <c r="F14" i="1"/>
  <c r="J14" i="1" s="1"/>
  <c r="G13" i="1"/>
  <c r="H13" i="1" s="1"/>
  <c r="F13" i="1"/>
  <c r="J13" i="1" s="1"/>
  <c r="G12" i="1"/>
  <c r="H12" i="1" s="1"/>
  <c r="F12" i="1"/>
  <c r="J12" i="1" s="1"/>
  <c r="G11" i="1"/>
  <c r="H11" i="1" s="1"/>
  <c r="F11" i="1"/>
  <c r="J11" i="1" s="1"/>
  <c r="G10" i="1"/>
  <c r="H10" i="1" s="1"/>
  <c r="F10" i="1"/>
  <c r="J10" i="1" s="1"/>
  <c r="G9" i="1"/>
  <c r="H9" i="1" s="1"/>
  <c r="F9" i="1"/>
  <c r="J9" i="1" s="1"/>
  <c r="G8" i="1"/>
  <c r="H8" i="1" s="1"/>
  <c r="F8" i="1"/>
  <c r="J8" i="1" s="1"/>
  <c r="G7" i="1"/>
  <c r="H7" i="1" s="1"/>
  <c r="F7" i="1"/>
  <c r="J7" i="1" s="1"/>
  <c r="I8" i="1" l="1"/>
  <c r="L8" i="1"/>
  <c r="I14" i="1"/>
  <c r="L14" i="1"/>
  <c r="I20" i="1"/>
  <c r="L20" i="1"/>
  <c r="L24" i="1"/>
  <c r="I24" i="1"/>
  <c r="I30" i="1"/>
  <c r="L30" i="1"/>
  <c r="L38" i="1"/>
  <c r="I38" i="1"/>
  <c r="L50" i="1"/>
  <c r="I50" i="1"/>
  <c r="L41" i="1"/>
  <c r="I41" i="1"/>
  <c r="L45" i="1"/>
  <c r="I45" i="1"/>
  <c r="L49" i="1"/>
  <c r="I49" i="1"/>
  <c r="I12" i="1"/>
  <c r="L12" i="1"/>
  <c r="I18" i="1"/>
  <c r="L18" i="1"/>
  <c r="I28" i="1"/>
  <c r="L28" i="1"/>
  <c r="I34" i="1"/>
  <c r="L34" i="1"/>
  <c r="L46" i="1"/>
  <c r="I46" i="1"/>
  <c r="L7" i="1"/>
  <c r="I7" i="1"/>
  <c r="I11" i="1"/>
  <c r="L11" i="1"/>
  <c r="L15" i="1"/>
  <c r="I15" i="1"/>
  <c r="L19" i="1"/>
  <c r="I19" i="1"/>
  <c r="L21" i="1"/>
  <c r="I21" i="1"/>
  <c r="I23" i="1"/>
  <c r="L23" i="1"/>
  <c r="I25" i="1"/>
  <c r="L25" i="1"/>
  <c r="I27" i="1"/>
  <c r="L27" i="1"/>
  <c r="I29" i="1"/>
  <c r="L29" i="1"/>
  <c r="I31" i="1"/>
  <c r="L31" i="1"/>
  <c r="I33" i="1"/>
  <c r="L33" i="1"/>
  <c r="I35" i="1"/>
  <c r="L35" i="1"/>
  <c r="I37" i="1"/>
  <c r="L37" i="1"/>
  <c r="L40" i="1"/>
  <c r="I40" i="1"/>
  <c r="L44" i="1"/>
  <c r="I44" i="1"/>
  <c r="L48" i="1"/>
  <c r="I48" i="1"/>
  <c r="L52" i="1"/>
  <c r="I52" i="1"/>
  <c r="I10" i="1"/>
  <c r="L10" i="1"/>
  <c r="I16" i="1"/>
  <c r="L16" i="1"/>
  <c r="I22" i="1"/>
  <c r="L22" i="1"/>
  <c r="I26" i="1"/>
  <c r="L26" i="1"/>
  <c r="I32" i="1"/>
  <c r="L32" i="1"/>
  <c r="I36" i="1"/>
  <c r="L36" i="1"/>
  <c r="L42" i="1"/>
  <c r="I42" i="1"/>
  <c r="I9" i="1"/>
  <c r="L9" i="1"/>
  <c r="I13" i="1"/>
  <c r="L13" i="1"/>
  <c r="L17" i="1"/>
  <c r="I17" i="1"/>
  <c r="L39" i="1"/>
  <c r="I39" i="1"/>
  <c r="L43" i="1"/>
  <c r="I43" i="1"/>
  <c r="L47" i="1"/>
  <c r="I47" i="1"/>
  <c r="L51" i="1"/>
  <c r="I51" i="1"/>
  <c r="I66" i="1"/>
  <c r="L66" i="1"/>
  <c r="I72" i="1"/>
  <c r="L72" i="1"/>
  <c r="I78" i="1"/>
  <c r="L78" i="1"/>
  <c r="I83" i="1"/>
  <c r="L83" i="1"/>
  <c r="I99" i="1"/>
  <c r="L99" i="1"/>
  <c r="I117" i="1"/>
  <c r="L117" i="1"/>
  <c r="I131" i="1"/>
  <c r="L131" i="1"/>
  <c r="I149" i="1"/>
  <c r="L149" i="1"/>
  <c r="K55" i="1"/>
  <c r="K63" i="1"/>
  <c r="K65" i="1"/>
  <c r="M65" i="1"/>
  <c r="K67" i="1"/>
  <c r="M67" i="1"/>
  <c r="K69" i="1"/>
  <c r="M69" i="1"/>
  <c r="K71" i="1"/>
  <c r="M71" i="1"/>
  <c r="K73" i="1"/>
  <c r="M73" i="1"/>
  <c r="K75" i="1"/>
  <c r="M75" i="1"/>
  <c r="K77" i="1"/>
  <c r="M77" i="1"/>
  <c r="K79" i="1"/>
  <c r="M79" i="1"/>
  <c r="L81" i="1"/>
  <c r="I81" i="1"/>
  <c r="I86" i="1"/>
  <c r="L86" i="1"/>
  <c r="I95" i="1"/>
  <c r="L95" i="1"/>
  <c r="I97" i="1"/>
  <c r="L97" i="1"/>
  <c r="I102" i="1"/>
  <c r="L102" i="1"/>
  <c r="I111" i="1"/>
  <c r="L111" i="1"/>
  <c r="I113" i="1"/>
  <c r="L113" i="1"/>
  <c r="I118" i="1"/>
  <c r="L118" i="1"/>
  <c r="I127" i="1"/>
  <c r="L127" i="1"/>
  <c r="I129" i="1"/>
  <c r="L129" i="1"/>
  <c r="I134" i="1"/>
  <c r="L134" i="1"/>
  <c r="I143" i="1"/>
  <c r="L143" i="1"/>
  <c r="I145" i="1"/>
  <c r="L145" i="1"/>
  <c r="I150" i="1"/>
  <c r="L150" i="1"/>
  <c r="I157" i="1"/>
  <c r="L157" i="1"/>
  <c r="I165" i="1"/>
  <c r="L165" i="1"/>
  <c r="I178" i="1"/>
  <c r="L178" i="1"/>
  <c r="I205" i="1"/>
  <c r="L205" i="1"/>
  <c r="L220" i="1"/>
  <c r="I220" i="1"/>
  <c r="K220" i="1" s="1"/>
  <c r="I223" i="1"/>
  <c r="K223" i="1" s="1"/>
  <c r="L223" i="1"/>
  <c r="I64" i="1"/>
  <c r="L64" i="1"/>
  <c r="I70" i="1"/>
  <c r="L70" i="1"/>
  <c r="I76" i="1"/>
  <c r="L76" i="1"/>
  <c r="I90" i="1"/>
  <c r="L90" i="1"/>
  <c r="I101" i="1"/>
  <c r="L101" i="1"/>
  <c r="I115" i="1"/>
  <c r="L115" i="1"/>
  <c r="I133" i="1"/>
  <c r="L133" i="1"/>
  <c r="I154" i="1"/>
  <c r="L154" i="1"/>
  <c r="K53" i="1"/>
  <c r="L55" i="1"/>
  <c r="M56" i="1"/>
  <c r="K61" i="1"/>
  <c r="L63" i="1"/>
  <c r="L65" i="1"/>
  <c r="L67" i="1"/>
  <c r="L69" i="1"/>
  <c r="L71" i="1"/>
  <c r="L73" i="1"/>
  <c r="L75" i="1"/>
  <c r="L77" i="1"/>
  <c r="L79" i="1"/>
  <c r="I82" i="1"/>
  <c r="L82" i="1"/>
  <c r="I91" i="1"/>
  <c r="L91" i="1"/>
  <c r="I93" i="1"/>
  <c r="L93" i="1"/>
  <c r="I98" i="1"/>
  <c r="L98" i="1"/>
  <c r="I107" i="1"/>
  <c r="L107" i="1"/>
  <c r="I109" i="1"/>
  <c r="L109" i="1"/>
  <c r="I114" i="1"/>
  <c r="L114" i="1"/>
  <c r="I123" i="1"/>
  <c r="L123" i="1"/>
  <c r="I125" i="1"/>
  <c r="L125" i="1"/>
  <c r="I130" i="1"/>
  <c r="L130" i="1"/>
  <c r="I139" i="1"/>
  <c r="L139" i="1"/>
  <c r="I141" i="1"/>
  <c r="L141" i="1"/>
  <c r="I146" i="1"/>
  <c r="L146" i="1"/>
  <c r="I155" i="1"/>
  <c r="L155" i="1"/>
  <c r="I163" i="1"/>
  <c r="L163" i="1"/>
  <c r="I174" i="1"/>
  <c r="L174" i="1"/>
  <c r="I190" i="1"/>
  <c r="L190" i="1"/>
  <c r="I218" i="1"/>
  <c r="L218" i="1"/>
  <c r="I68" i="1"/>
  <c r="L68" i="1"/>
  <c r="I74" i="1"/>
  <c r="L74" i="1"/>
  <c r="I80" i="1"/>
  <c r="L80" i="1"/>
  <c r="I85" i="1"/>
  <c r="L85" i="1"/>
  <c r="I106" i="1"/>
  <c r="L106" i="1"/>
  <c r="I122" i="1"/>
  <c r="L122" i="1"/>
  <c r="I138" i="1"/>
  <c r="L138" i="1"/>
  <c r="I147" i="1"/>
  <c r="L147" i="1"/>
  <c r="I159" i="1"/>
  <c r="L159" i="1"/>
  <c r="I208" i="1"/>
  <c r="L208" i="1"/>
  <c r="L53" i="1"/>
  <c r="M54" i="1"/>
  <c r="I58" i="1"/>
  <c r="K59" i="1"/>
  <c r="L61" i="1"/>
  <c r="M62" i="1"/>
  <c r="I87" i="1"/>
  <c r="L87" i="1"/>
  <c r="I89" i="1"/>
  <c r="L89" i="1"/>
  <c r="I94" i="1"/>
  <c r="L94" i="1"/>
  <c r="I103" i="1"/>
  <c r="L103" i="1"/>
  <c r="I105" i="1"/>
  <c r="L105" i="1"/>
  <c r="I110" i="1"/>
  <c r="L110" i="1"/>
  <c r="I119" i="1"/>
  <c r="L119" i="1"/>
  <c r="I121" i="1"/>
  <c r="L121" i="1"/>
  <c r="I126" i="1"/>
  <c r="L126" i="1"/>
  <c r="I135" i="1"/>
  <c r="L135" i="1"/>
  <c r="I137" i="1"/>
  <c r="L137" i="1"/>
  <c r="I142" i="1"/>
  <c r="L142" i="1"/>
  <c r="I151" i="1"/>
  <c r="L151" i="1"/>
  <c r="I153" i="1"/>
  <c r="L153" i="1"/>
  <c r="I161" i="1"/>
  <c r="L161" i="1"/>
  <c r="L169" i="1"/>
  <c r="I169" i="1"/>
  <c r="L185" i="1"/>
  <c r="I185" i="1"/>
  <c r="I167" i="1"/>
  <c r="L167" i="1"/>
  <c r="I176" i="1"/>
  <c r="L176" i="1"/>
  <c r="L179" i="1"/>
  <c r="I179" i="1"/>
  <c r="I183" i="1"/>
  <c r="L183" i="1"/>
  <c r="I192" i="1"/>
  <c r="L192" i="1"/>
  <c r="I194" i="1"/>
  <c r="L194" i="1"/>
  <c r="K203" i="1"/>
  <c r="M203" i="1"/>
  <c r="I213" i="1"/>
  <c r="L213" i="1"/>
  <c r="K215" i="1"/>
  <c r="M215" i="1"/>
  <c r="I216" i="1"/>
  <c r="L216" i="1"/>
  <c r="I233" i="1"/>
  <c r="K233" i="1" s="1"/>
  <c r="L233" i="1"/>
  <c r="I166" i="1"/>
  <c r="L166" i="1"/>
  <c r="I170" i="1"/>
  <c r="L170" i="1"/>
  <c r="I182" i="1"/>
  <c r="L182" i="1"/>
  <c r="I186" i="1"/>
  <c r="L186" i="1"/>
  <c r="K195" i="1"/>
  <c r="M195" i="1"/>
  <c r="L201" i="1"/>
  <c r="I201" i="1"/>
  <c r="L209" i="1"/>
  <c r="I209" i="1"/>
  <c r="L211" i="1"/>
  <c r="I211" i="1"/>
  <c r="I221" i="1"/>
  <c r="K221" i="1" s="1"/>
  <c r="L221" i="1"/>
  <c r="I230" i="1"/>
  <c r="K230" i="1" s="1"/>
  <c r="L230" i="1"/>
  <c r="M84" i="1"/>
  <c r="K84" i="1"/>
  <c r="M88" i="1"/>
  <c r="K88" i="1"/>
  <c r="M92" i="1"/>
  <c r="K92" i="1"/>
  <c r="M96" i="1"/>
  <c r="K96" i="1"/>
  <c r="M100" i="1"/>
  <c r="K100" i="1"/>
  <c r="M104" i="1"/>
  <c r="K104" i="1"/>
  <c r="M108" i="1"/>
  <c r="K108" i="1"/>
  <c r="M112" i="1"/>
  <c r="K112" i="1"/>
  <c r="M116" i="1"/>
  <c r="K116" i="1"/>
  <c r="M120" i="1"/>
  <c r="K120" i="1"/>
  <c r="M124" i="1"/>
  <c r="K124" i="1"/>
  <c r="M128" i="1"/>
  <c r="K128" i="1"/>
  <c r="M132" i="1"/>
  <c r="K132" i="1"/>
  <c r="M136" i="1"/>
  <c r="K136" i="1"/>
  <c r="M140" i="1"/>
  <c r="K140" i="1"/>
  <c r="M144" i="1"/>
  <c r="K144" i="1"/>
  <c r="M148" i="1"/>
  <c r="K148" i="1"/>
  <c r="M152" i="1"/>
  <c r="K152" i="1"/>
  <c r="I156" i="1"/>
  <c r="L156" i="1"/>
  <c r="I158" i="1"/>
  <c r="L158" i="1"/>
  <c r="I160" i="1"/>
  <c r="L160" i="1"/>
  <c r="I162" i="1"/>
  <c r="L162" i="1"/>
  <c r="I164" i="1"/>
  <c r="L164" i="1"/>
  <c r="I168" i="1"/>
  <c r="L168" i="1"/>
  <c r="L171" i="1"/>
  <c r="I171" i="1"/>
  <c r="I175" i="1"/>
  <c r="L175" i="1"/>
  <c r="K177" i="1"/>
  <c r="M177" i="1"/>
  <c r="I184" i="1"/>
  <c r="L184" i="1"/>
  <c r="L187" i="1"/>
  <c r="I187" i="1"/>
  <c r="I191" i="1"/>
  <c r="L191" i="1"/>
  <c r="K193" i="1"/>
  <c r="M193" i="1"/>
  <c r="I202" i="1"/>
  <c r="L202" i="1"/>
  <c r="I207" i="1"/>
  <c r="L207" i="1"/>
  <c r="I212" i="1"/>
  <c r="L212" i="1"/>
  <c r="I214" i="1"/>
  <c r="L214" i="1"/>
  <c r="L217" i="1"/>
  <c r="I217" i="1"/>
  <c r="M173" i="1"/>
  <c r="M181" i="1"/>
  <c r="M189" i="1"/>
  <c r="L204" i="1"/>
  <c r="I234" i="1"/>
  <c r="K234" i="1" s="1"/>
  <c r="L234" i="1"/>
  <c r="K199" i="1"/>
  <c r="M199" i="1"/>
  <c r="I200" i="1"/>
  <c r="L200" i="1"/>
  <c r="M210" i="1"/>
  <c r="K210" i="1"/>
  <c r="I222" i="1"/>
  <c r="K222" i="1" s="1"/>
  <c r="L222" i="1"/>
  <c r="I225" i="1"/>
  <c r="K225" i="1" s="1"/>
  <c r="L225" i="1"/>
  <c r="I238" i="1"/>
  <c r="K238" i="1" s="1"/>
  <c r="L238" i="1"/>
  <c r="K172" i="1"/>
  <c r="K180" i="1"/>
  <c r="K188" i="1"/>
  <c r="K196" i="1"/>
  <c r="L197" i="1"/>
  <c r="K198" i="1"/>
  <c r="L210" i="1"/>
  <c r="I226" i="1"/>
  <c r="K226" i="1" s="1"/>
  <c r="L226" i="1"/>
  <c r="I229" i="1"/>
  <c r="K229" i="1" s="1"/>
  <c r="L229" i="1"/>
  <c r="G10" i="3"/>
  <c r="H10" i="3"/>
  <c r="D10" i="3"/>
  <c r="G18" i="3"/>
  <c r="H18" i="3"/>
  <c r="D18" i="3"/>
  <c r="F31" i="3"/>
  <c r="H31" i="3"/>
  <c r="D31" i="3"/>
  <c r="G31" i="3"/>
  <c r="G12" i="3"/>
  <c r="H12" i="3"/>
  <c r="D12" i="3"/>
  <c r="E16" i="3"/>
  <c r="G20" i="3"/>
  <c r="H20" i="3"/>
  <c r="D20" i="3"/>
  <c r="E24" i="3"/>
  <c r="L237" i="1"/>
  <c r="E10" i="3"/>
  <c r="G14" i="3"/>
  <c r="H14" i="3"/>
  <c r="D14" i="3"/>
  <c r="E18" i="3"/>
  <c r="G22" i="3"/>
  <c r="H22" i="3"/>
  <c r="D22" i="3"/>
  <c r="F27" i="3"/>
  <c r="H27" i="3"/>
  <c r="G27" i="3"/>
  <c r="E7" i="3"/>
  <c r="F7" i="3"/>
  <c r="G8" i="3"/>
  <c r="H8" i="3"/>
  <c r="F8" i="3" s="1"/>
  <c r="F10" i="3"/>
  <c r="G16" i="3"/>
  <c r="H16" i="3"/>
  <c r="D16" i="3"/>
  <c r="F18" i="3"/>
  <c r="G24" i="3"/>
  <c r="H24" i="3"/>
  <c r="D24" i="3"/>
  <c r="F29" i="3"/>
  <c r="H29" i="3"/>
  <c r="D29" i="3"/>
  <c r="G29" i="3"/>
  <c r="E31" i="3"/>
  <c r="D26" i="3"/>
  <c r="H26" i="3"/>
  <c r="F28" i="3"/>
  <c r="F30" i="3"/>
  <c r="F32" i="3"/>
  <c r="D33" i="3"/>
  <c r="H33" i="3"/>
  <c r="F34" i="3"/>
  <c r="F1" i="4"/>
  <c r="F3" i="4" s="1"/>
  <c r="G34" i="3"/>
  <c r="D28" i="3"/>
  <c r="D30" i="3"/>
  <c r="D32" i="3"/>
  <c r="D34" i="3"/>
  <c r="K187" i="1" l="1"/>
  <c r="M187" i="1"/>
  <c r="K209" i="1"/>
  <c r="M209" i="1"/>
  <c r="K133" i="1"/>
  <c r="M133" i="1"/>
  <c r="M64" i="1"/>
  <c r="K64" i="1"/>
  <c r="K157" i="1"/>
  <c r="M157" i="1"/>
  <c r="K127" i="1"/>
  <c r="M127" i="1"/>
  <c r="K95" i="1"/>
  <c r="M95" i="1"/>
  <c r="K51" i="1"/>
  <c r="M51" i="1"/>
  <c r="K21" i="1"/>
  <c r="M21" i="1"/>
  <c r="M7" i="1"/>
  <c r="K7" i="1"/>
  <c r="K49" i="1"/>
  <c r="M49" i="1"/>
  <c r="M24" i="1"/>
  <c r="K24" i="1"/>
  <c r="D8" i="3"/>
  <c r="M200" i="1"/>
  <c r="K200" i="1"/>
  <c r="M214" i="1"/>
  <c r="K214" i="1"/>
  <c r="K207" i="1"/>
  <c r="M207" i="1"/>
  <c r="M164" i="1"/>
  <c r="K164" i="1"/>
  <c r="M160" i="1"/>
  <c r="K160" i="1"/>
  <c r="M156" i="1"/>
  <c r="K156" i="1"/>
  <c r="M182" i="1"/>
  <c r="K182" i="1"/>
  <c r="M166" i="1"/>
  <c r="K166" i="1"/>
  <c r="M216" i="1"/>
  <c r="K216" i="1"/>
  <c r="K213" i="1"/>
  <c r="M213" i="1"/>
  <c r="M194" i="1"/>
  <c r="K194" i="1"/>
  <c r="K183" i="1"/>
  <c r="M183" i="1"/>
  <c r="M176" i="1"/>
  <c r="K176" i="1"/>
  <c r="K161" i="1"/>
  <c r="M161" i="1"/>
  <c r="K151" i="1"/>
  <c r="M151" i="1"/>
  <c r="K137" i="1"/>
  <c r="M137" i="1"/>
  <c r="M126" i="1"/>
  <c r="K126" i="1"/>
  <c r="K119" i="1"/>
  <c r="M119" i="1"/>
  <c r="K105" i="1"/>
  <c r="M105" i="1"/>
  <c r="M94" i="1"/>
  <c r="K94" i="1"/>
  <c r="K87" i="1"/>
  <c r="M87" i="1"/>
  <c r="K58" i="1"/>
  <c r="M58" i="1"/>
  <c r="M208" i="1"/>
  <c r="K208" i="1"/>
  <c r="K147" i="1"/>
  <c r="M147" i="1"/>
  <c r="M122" i="1"/>
  <c r="K122" i="1"/>
  <c r="K85" i="1"/>
  <c r="M85" i="1"/>
  <c r="M74" i="1"/>
  <c r="K74" i="1"/>
  <c r="M218" i="1"/>
  <c r="K218" i="1"/>
  <c r="M174" i="1"/>
  <c r="K174" i="1"/>
  <c r="K155" i="1"/>
  <c r="M155" i="1"/>
  <c r="K141" i="1"/>
  <c r="M141" i="1"/>
  <c r="M130" i="1"/>
  <c r="K130" i="1"/>
  <c r="K123" i="1"/>
  <c r="M123" i="1"/>
  <c r="K109" i="1"/>
  <c r="M109" i="1"/>
  <c r="M98" i="1"/>
  <c r="K98" i="1"/>
  <c r="K91" i="1"/>
  <c r="M91" i="1"/>
  <c r="K149" i="1"/>
  <c r="M149" i="1"/>
  <c r="K117" i="1"/>
  <c r="M117" i="1"/>
  <c r="K83" i="1"/>
  <c r="M83" i="1"/>
  <c r="M72" i="1"/>
  <c r="K72" i="1"/>
  <c r="M9" i="1"/>
  <c r="K9" i="1"/>
  <c r="K36" i="1"/>
  <c r="M36" i="1"/>
  <c r="K26" i="1"/>
  <c r="M26" i="1"/>
  <c r="M16" i="1"/>
  <c r="K16" i="1"/>
  <c r="K37" i="1"/>
  <c r="M37" i="1"/>
  <c r="K33" i="1"/>
  <c r="M33" i="1"/>
  <c r="K29" i="1"/>
  <c r="M29" i="1"/>
  <c r="M25" i="1"/>
  <c r="K25" i="1"/>
  <c r="M34" i="1"/>
  <c r="K34" i="1"/>
  <c r="M18" i="1"/>
  <c r="K18" i="1"/>
  <c r="M14" i="1"/>
  <c r="K14" i="1"/>
  <c r="K171" i="1"/>
  <c r="M171" i="1"/>
  <c r="K101" i="1"/>
  <c r="M101" i="1"/>
  <c r="M178" i="1"/>
  <c r="K178" i="1"/>
  <c r="M134" i="1"/>
  <c r="K134" i="1"/>
  <c r="M102" i="1"/>
  <c r="K102" i="1"/>
  <c r="K43" i="1"/>
  <c r="M43" i="1"/>
  <c r="K44" i="1"/>
  <c r="M44" i="1"/>
  <c r="K41" i="1"/>
  <c r="M41" i="1"/>
  <c r="E8" i="3"/>
  <c r="K217" i="1"/>
  <c r="M217" i="1"/>
  <c r="K211" i="1"/>
  <c r="M211" i="1"/>
  <c r="K201" i="1"/>
  <c r="M201" i="1"/>
  <c r="K179" i="1"/>
  <c r="M179" i="1"/>
  <c r="K169" i="1"/>
  <c r="M169" i="1"/>
  <c r="M154" i="1"/>
  <c r="K154" i="1"/>
  <c r="K115" i="1"/>
  <c r="M115" i="1"/>
  <c r="M90" i="1"/>
  <c r="K90" i="1"/>
  <c r="M70" i="1"/>
  <c r="K70" i="1"/>
  <c r="K205" i="1"/>
  <c r="M205" i="1"/>
  <c r="K165" i="1"/>
  <c r="M165" i="1"/>
  <c r="M150" i="1"/>
  <c r="K150" i="1"/>
  <c r="K143" i="1"/>
  <c r="M143" i="1"/>
  <c r="K129" i="1"/>
  <c r="M129" i="1"/>
  <c r="M118" i="1"/>
  <c r="K118" i="1"/>
  <c r="K111" i="1"/>
  <c r="M111" i="1"/>
  <c r="K97" i="1"/>
  <c r="M97" i="1"/>
  <c r="M86" i="1"/>
  <c r="K86" i="1"/>
  <c r="K47" i="1"/>
  <c r="M47" i="1"/>
  <c r="K39" i="1"/>
  <c r="M39" i="1"/>
  <c r="K42" i="1"/>
  <c r="M42" i="1"/>
  <c r="K48" i="1"/>
  <c r="M48" i="1"/>
  <c r="K40" i="1"/>
  <c r="M40" i="1"/>
  <c r="K19" i="1"/>
  <c r="M19" i="1"/>
  <c r="K46" i="1"/>
  <c r="M46" i="1"/>
  <c r="K45" i="1"/>
  <c r="M45" i="1"/>
  <c r="K50" i="1"/>
  <c r="M50" i="1"/>
  <c r="K185" i="1"/>
  <c r="M185" i="1"/>
  <c r="M76" i="1"/>
  <c r="K76" i="1"/>
  <c r="K145" i="1"/>
  <c r="M145" i="1"/>
  <c r="K113" i="1"/>
  <c r="M113" i="1"/>
  <c r="M17" i="1"/>
  <c r="K17" i="1"/>
  <c r="K52" i="1"/>
  <c r="M52" i="1"/>
  <c r="K15" i="1"/>
  <c r="M15" i="1"/>
  <c r="K38" i="1"/>
  <c r="M38" i="1"/>
  <c r="M212" i="1"/>
  <c r="K212" i="1"/>
  <c r="M202" i="1"/>
  <c r="K202" i="1"/>
  <c r="K191" i="1"/>
  <c r="M191" i="1"/>
  <c r="M184" i="1"/>
  <c r="K184" i="1"/>
  <c r="K175" i="1"/>
  <c r="M175" i="1"/>
  <c r="M168" i="1"/>
  <c r="K168" i="1"/>
  <c r="M162" i="1"/>
  <c r="K162" i="1"/>
  <c r="M158" i="1"/>
  <c r="K158" i="1"/>
  <c r="M186" i="1"/>
  <c r="K186" i="1"/>
  <c r="M170" i="1"/>
  <c r="K170" i="1"/>
  <c r="M192" i="1"/>
  <c r="K192" i="1"/>
  <c r="K167" i="1"/>
  <c r="M167" i="1"/>
  <c r="K153" i="1"/>
  <c r="M153" i="1"/>
  <c r="M142" i="1"/>
  <c r="K142" i="1"/>
  <c r="K135" i="1"/>
  <c r="M135" i="1"/>
  <c r="K121" i="1"/>
  <c r="M121" i="1"/>
  <c r="M110" i="1"/>
  <c r="K110" i="1"/>
  <c r="K103" i="1"/>
  <c r="M103" i="1"/>
  <c r="K89" i="1"/>
  <c r="M89" i="1"/>
  <c r="K159" i="1"/>
  <c r="M159" i="1"/>
  <c r="M138" i="1"/>
  <c r="K138" i="1"/>
  <c r="M106" i="1"/>
  <c r="K106" i="1"/>
  <c r="M80" i="1"/>
  <c r="K80" i="1"/>
  <c r="M68" i="1"/>
  <c r="K68" i="1"/>
  <c r="M190" i="1"/>
  <c r="K190" i="1"/>
  <c r="K163" i="1"/>
  <c r="M163" i="1"/>
  <c r="M146" i="1"/>
  <c r="K146" i="1"/>
  <c r="K139" i="1"/>
  <c r="M139" i="1"/>
  <c r="K125" i="1"/>
  <c r="M125" i="1"/>
  <c r="M114" i="1"/>
  <c r="K114" i="1"/>
  <c r="K107" i="1"/>
  <c r="M107" i="1"/>
  <c r="K93" i="1"/>
  <c r="M93" i="1"/>
  <c r="M82" i="1"/>
  <c r="K82" i="1"/>
  <c r="K81" i="1"/>
  <c r="M81" i="1"/>
  <c r="K131" i="1"/>
  <c r="M131" i="1"/>
  <c r="K99" i="1"/>
  <c r="M99" i="1"/>
  <c r="M78" i="1"/>
  <c r="K78" i="1"/>
  <c r="M66" i="1"/>
  <c r="K66" i="1"/>
  <c r="K13" i="1"/>
  <c r="M13" i="1"/>
  <c r="M32" i="1"/>
  <c r="K32" i="1"/>
  <c r="M22" i="1"/>
  <c r="K22" i="1"/>
  <c r="M10" i="1"/>
  <c r="K10" i="1"/>
  <c r="K35" i="1"/>
  <c r="M35" i="1"/>
  <c r="M31" i="1"/>
  <c r="K31" i="1"/>
  <c r="K27" i="1"/>
  <c r="M27" i="1"/>
  <c r="K23" i="1"/>
  <c r="M23" i="1"/>
  <c r="M11" i="1"/>
  <c r="K11" i="1"/>
  <c r="M28" i="1"/>
  <c r="K28" i="1"/>
  <c r="M12" i="1"/>
  <c r="K12" i="1"/>
  <c r="M30" i="1"/>
  <c r="K30" i="1"/>
  <c r="M20" i="1"/>
  <c r="K20" i="1"/>
  <c r="M8" i="1"/>
  <c r="K8" i="1"/>
</calcChain>
</file>

<file path=xl/sharedStrings.xml><?xml version="1.0" encoding="utf-8"?>
<sst xmlns="http://schemas.openxmlformats.org/spreadsheetml/2006/main" count="253" uniqueCount="167">
  <si>
    <t>Stock</t>
  </si>
  <si>
    <t>Prev Sample</t>
  </si>
  <si>
    <t>Titrant Concentration (mM)</t>
  </si>
  <si>
    <t>Labelled Protein Concentration (mM)</t>
  </si>
  <si>
    <t>ENTER HERE</t>
  </si>
  <si>
    <t>Max OD</t>
  </si>
  <si>
    <t>Molar excess</t>
  </si>
  <si>
    <t>Sample Volume (ml)</t>
  </si>
  <si>
    <t>Add volume of stock (ml)</t>
  </si>
  <si>
    <t>y=\left(\frac{1}{1+\frac{1}{\exp \left(\frac{x-b}{a}\right)}}\right)</t>
  </si>
  <si>
    <t>Target OD</t>
  </si>
  <si>
    <t>Start time</t>
  </si>
  <si>
    <t>15 well PAGE (for 60ng. Make 20ul, load 15ul)</t>
  </si>
  <si>
    <t>For crystal trials (per 98 well plate)</t>
  </si>
  <si>
    <t>OD</t>
  </si>
  <si>
    <t>Time 1</t>
  </si>
  <si>
    <t>Time 2</t>
  </si>
  <si>
    <t>Time to wait from Time 2 (mins)</t>
  </si>
  <si>
    <t>Or Remove and add volume of stock (ml)</t>
  </si>
  <si>
    <t>Time to take out</t>
  </si>
  <si>
    <t xml:space="preserve">Graph </t>
  </si>
  <si>
    <t>a</t>
  </si>
  <si>
    <t>b</t>
  </si>
  <si>
    <t>Checker:</t>
  </si>
  <si>
    <t>https://www.desmos.com/calculator</t>
  </si>
  <si>
    <t>Desired conc in mgml</t>
  </si>
  <si>
    <t>Desired conc in mM</t>
  </si>
  <si>
    <t>C</t>
  </si>
  <si>
    <t>Vmax</t>
  </si>
  <si>
    <t>Km</t>
  </si>
  <si>
    <t>Equation</t>
  </si>
  <si>
    <t>Desired amount in ml</t>
  </si>
  <si>
    <t>Late time(min)</t>
  </si>
  <si>
    <t>m</t>
  </si>
  <si>
    <t>Init rate min</t>
  </si>
  <si>
    <t>init rate sec</t>
  </si>
  <si>
    <t>High Concentration (M):</t>
  </si>
  <si>
    <t>Protein</t>
  </si>
  <si>
    <t>Extinction coefficient</t>
  </si>
  <si>
    <t>MW (Da)</t>
  </si>
  <si>
    <t>Final Conc (mg/ml)</t>
  </si>
  <si>
    <t>Amount (ml)</t>
  </si>
  <si>
    <t>Final Conc (mM)</t>
  </si>
  <si>
    <t>Amount (mg)</t>
  </si>
  <si>
    <t>Amount (mmol)</t>
  </si>
  <si>
    <t>Amount of buffer to add (ml)</t>
  </si>
  <si>
    <t>Amount of protein to add (ml)</t>
  </si>
  <si>
    <t>Amount of buffer to add (ul)</t>
  </si>
  <si>
    <t>Amount of protein to add (ul)</t>
  </si>
  <si>
    <t>Use concentrator?</t>
  </si>
  <si>
    <t xml:space="preserve">NttA-A82C </t>
  </si>
  <si>
    <t>C2</t>
  </si>
  <si>
    <t>lk</t>
  </si>
  <si>
    <t>Plasmid</t>
  </si>
  <si>
    <t>Plasmid resistance</t>
  </si>
  <si>
    <t>Comp Cell</t>
  </si>
  <si>
    <t>Original Full BP seq</t>
  </si>
  <si>
    <t>Cloned AA seq</t>
  </si>
  <si>
    <t>Cloned AA no</t>
  </si>
  <si>
    <t>Hydrophobicity (+2 = phobic, -2 = philic)</t>
  </si>
  <si>
    <t>Aliphatic index (thermo stability, higher = better)</t>
  </si>
  <si>
    <t>Instability Index (less than 40 = stable)</t>
  </si>
  <si>
    <t>PI</t>
  </si>
  <si>
    <t>02811</t>
  </si>
  <si>
    <t>pET-46</t>
  </si>
  <si>
    <t>AMP</t>
  </si>
  <si>
    <t>Shuffle</t>
  </si>
  <si>
    <t>ATGAAACCAGGTTATTTATTAGGCGCTTTGCTTTTATCTCCCATTCTCGCTTTTGCCAATTCGGATGACAATGCTGATGGCCTTATTTTTTCGCCATTGCCGCAGAATAAAAATACCGTAGTCCGGCACTATAGCAATGAACAGGAAATGCCTAATCTTAGTCAAATGGCTCAAAGAACTATTGATTTTCCAACTCAAATTGTTCGAGTCAGCGGTAATCTTACAGGGTTGGAACTGAGCTGTGATGATGTAGAAAATGAAATAGATCAAGTTTTTTCAAAAAAAATCTCCCCTAATCTGTTTACTTACAACACTTACGTCAGCTGTGGCTATGATGTCAATGATCCGGAACAGCACGCGACAAACTTCTCTATTCAAAGTTATTTCGATCCATTGACAGATAACGCTGTTGATTATTTAAAATCTTATTTGAAAGAATATAATGGATACAATTTATTCAATACGACAACATTACAAATTGAAAATGCCAAAGGCATCATTGTATCGATGAATCTTAATGCCGGTTTAAAAAGTAACCCCGATAAGACACCATTCACGCTTTATCGTCAGGATAGGAACAATTTTTATTTTAAAAGCAATTTTGACGTGAGAAAGGAATTAATTAGCGATATTTATCAACGATTTTATTCTAACGATCCTGATATGATTCTACCCTTTTTCGACAAATGGATTTTCTCCTATGCCGGATCAGTTTATTACTCCATCCTTATGGCATCCAATTACCTTGAATTGCAACCTGAAAGAATTTTCGTAATGGAAAATGAAGGGGATATCTTCGTATCCGATTTACGGTATTACTTTGCCAATCTTTGTATGAAGAGAAATCCTAATAAACATTGTTTGTAA</t>
  </si>
  <si>
    <t>MAHHHHHHVDDDDKMNSDDNADGLIFSPLPQNKNTVVRHYSNEQEMPNLSQMAQRTIDFPTQIVRVSGNLTGLELSCDDVENEIDQVFSKKISPNLFTYNTYVSCGYDVNDPEQHATNFSIQSYFDPLTDNAVDYLKSYLKEYNGYNLFNTTTLQIENAKGIIVSMNLNAGLKSNPDKTPFTLYRQDRNNFYFKSNFDVRKELISDIYQRFYSNDPDMILPFFDKWIFSYAGSVYYSILMASNYLELQPERIFVMENEGDIFVSDLRYYFANLCMKRNPNKHCL</t>
  </si>
  <si>
    <t>NttA-K59C</t>
  </si>
  <si>
    <t>10421</t>
  </si>
  <si>
    <t>Bl21</t>
  </si>
  <si>
    <t>ATGAAAACTGCCCACCTTATATGGATATCCGCATTTTGTATTGCCCAAGCTCATGCGTTTACATTACCAAGACAACCAACCAAATCTTATGAATGTGAGAATTGCAGCCAATTATCACGAGAAAATCTGCACGATAAATGGGAAATTACCAATGAACCATTAAACAACAACATCAGTAATGTTCGTAGAAGTTATGGTTACAAAGAACGTATTTCTCTGGAACAATTACAACGCGGAGTTATTATATCAACATTGGCTCCTGGCGCTGTCGTTCGCATTACCCCTTTGCAGAATAAATCCATCCCGGAATTACTTATCAAAACGCCAAAAAACCAACTCTTGCCCCTGAAAGAAGCCTCTTCTCTCTATAATCAGGATGACGAGGTTGGTAATAATCCTTTAGCCATTACAAAACACCAGGCTATGTTACAAATAAAACCTGAACTGGGGTATGGAAAATTTATACTAAAAAGCAAGGACATTACTAACAAATATGCCGATGCTTATATGATCAGTGTTCTTGATAAATTTTCCATCACTTACCTGGAGGTTGAAACCGATTCCCTCCATTACCAGTATGGCGATAAGCTAAAAGCCACCATATCGCTTCACAATGATATCACTGAGTATGACGTCAATGACGTTGATGCTCGACTTGTAGGCCCTAAAGGTCAAGTCATTTCGCTTAATCTGACCAAGTTAAAATCCAATGTATTTGAAGGAACAGCCACTTTGGATTCCGAGTTAAATGATCGCGGCGAAAACTGGTACTTAGAAACTGATGTTCAAACAGAATACGGGCAAGAAATCATTAGACGATCTGGCCATACAGCCTTTTCATACTCCATTCCCTCAGCCAGCCTTATGAATGTAAAAAAATTGTCCTCTAAACCTTTGACTTTTGTTGTCACTGTAGATGTTGCAACTGCAAGCCGATACGCTTTACAAAGTGTGTTGTTCCAAAAAAATGGAAAGGGTGAAGCCAGGCCTATTCAGACCTCGCAAAGAGCGCAGTGGCTTGAACCCGGTAAGCATGTTTTGCAATTTACCTTTGACAATCACAATCAATTATCGGACGATAACCTCTATTTGGGTTATTTACGCTTGATAGACTATGGGCAGTTAAAAACTGTGTATCAATACAACCAACCTGTCAAGCTTAGTCAGTTAGTGGATTAA</t>
  </si>
  <si>
    <t>MAHHHHHHVDDDDKMFTLPRQPTKSYECENCSQLSRENLHDKWEITNEPLNNNISNVRRSYGYKERISLEQLQRGVIISTLAPGAVVRITPLQNKSIPELLIKTPKNQLLPLKEASSLYNQDDEVGNNPLAITKHQAMLQIKPELGYGKFILKSKDITNKYADAYMISVLDKFSITYLEVETDSLHYQYGDKLKATISLHNDITEYDVNDVDARLVGPKGQVISLNLTKLKSNVFEGTATLDSELNDRGENWYLETDVQTEYGQEIIRRSGHTAFSYSIPSASLMNVKKLSSKPLTFVVTVDVATASRYALQSVLFQKNGKGEARPIQTSQRAQWLEPGKHVLQFTFDNHNQLSDDNLYLGYLRLIDYGQLKTVYQYNQPVKLSQLVD</t>
  </si>
  <si>
    <t>13951</t>
  </si>
  <si>
    <t>ATGTCAAGGAAATTACTTATTGCTACCACGCTCGTGCTAAGCACTTCATTATTTCCCTTAATATCCAATGCTGAGGACACAGCAAATCCTAATGAGATGACTAAGGATGCTTGGTTAAACTCTATGACTCCCTTATTACCAGATCTTATCTGCAAAGGATTTATTCAAGATCCGGATCTCAAAAAACGATTTGATGAAATTAAAATGACTTATGAACAATGTGTGACTTTAATTCCTGAAAGCACCAAAAAATGCCAAGATGAACTGTATGCCAGCATGCCAGATAAAATCAATAGCGAAACAGCTGGCACATGGGGAAGATCATTAGGAGAATGTATCGGAAAAGATTTTGCTGAAAAACATCTAATTCCCAAATAG</t>
  </si>
  <si>
    <t>MAHHHHHHVDDDDKMEDTANPNEMTKDAWLNSMTPLLPDLICKGFIQDPDLKKRFDEIKMTYEQCVTLIPESTKKCQDELYASMPDKINSETAGTWGRSLGECIGKDFAEKHLIPK</t>
  </si>
  <si>
    <t>18401</t>
  </si>
  <si>
    <t>ATGAATTTAATGCTTAAAGGTTTATCGGCCTTAGCAATTAGTCTCGGTGCTGCAACAACTTTTGCAGCTCCAGCTTATTTAACAACCCATAACAGAACTGGTGAAGAATCCAATGCCTACATAGCAGGCAGCATCCCCTCTCTTTACCCAACAGCAGCTTACTCTACCAATCAAGTGTATTGGAATTTAGTGAGATTGGCTTGCTATGGACATACAACTAATGGTCAATGCCCTGCCTTAATTAAAATGGCAACCAATACAGCTAACCCAATTGATATCGGATACGTTACCATGGATCTGAATACTGGCGATATTACTCCCAAGACGCTATCGGCTAAAGGCTATTCGCTGAGAGTAATAGGACCTGGAGAGGCTGAAATTACTAAAAACTAG</t>
  </si>
  <si>
    <t>MAHHHHHHVDDDDKMAPAYLTTHNRTGEESNAYIAGSIPSLYPTAAYSTNQVYWNLVRLACYGHTTNGQCPALIKMATNTANPIDIGYVTMDLNTGDITPKTLSAKGYSLRVIGPGEAEITKN</t>
  </si>
  <si>
    <t>LspC_TMHRHR_TRUNC</t>
  </si>
  <si>
    <t>18641</t>
  </si>
  <si>
    <t>ATGAAAAAGATGTTTTTAGCAGTTTTTACCTTGTGCTCATTCACAGCGCAGGCAGCAGTAGAATTAAAAACTTTTCAAAATATAGTAGACGCCATAGCTGAAGGAAAGCGAATCAGTTTTGTAATTAACTTAAAAAAATGTACTTCGGAAATGCCATTGAACTCTGCAATAGTTTCAGTTACTCCGAATGCAGTTATGGTAGTCGGTGATAGCCGTGTTACAGCCTCAGATAGGCATTTTACTCTTGATGATCCGGTGGCTCGCGGTACACCTATGTTTGATTACAGTAAGTTTAATTTAGATTCTGAGGGTGATGCTTCAATTAAAACCACTGTGCTGAATGCAAGTAGTTATGAGCGATTAGGAAGTTATCAAATGAATTGTAAATTAGGGGATGGTTTTAAAGTATTCGGGTAA</t>
  </si>
  <si>
    <t>MAHHHHHHVDDDDKMAVELKTFQNIVDAIAEGKRISFVINLKKCTSEMPLNSAIVSVTPNAVMVVGDSRVTASDRHFTLDDPVARGTPMFDYSKFNLDSEGDASIKTTVLNASSYERLGSYQMNCKLGDGFKVFG</t>
  </si>
  <si>
    <t>BSA</t>
  </si>
  <si>
    <t>-</t>
  </si>
  <si>
    <t>MKWVTFISLLLLFSSAYSRGVFRRDTHKSEIAHRFKDLGEEHFKGLVLIAFSQYLQQCPFDEHVKLVNELTEFAKTCVADESHAGCEKSLHTLFGDELCKVASLRETYGDMADCCEKQEPERNECFLSHKDDSPDLPKLKPDPNTLCDEFKADEKKFWGKYLYEIARRHPYFYAPELLYYANKYNGVFQECCQAEDKGACLLPKIETMREKVLASSARQRLRCASIQKFGERALKAWSVARLSQKFPKAEFVEVTKLVTDLTKVHKECCHGDLLECADDRADLAKYICDNQDTISSKLKECCDKPLLEKSHCIAEVEKDAIPENLPPLTADFAEDKDVCKNYQEAKDAFLGSFLYEYSRRHPEYAVSVLLRLAKEYEATLEECCAKDDPHACYSTVFDKLKHLVDEPQNLIKQNCDQFEKLGEYGFQNALIVRYTRKVPQVSTPTLVEVSRSLGKVGTRCCTKPESERMPCTEDYLSLILNRLCVLHEKTPVSEKVTKCCTESLVNRRPCFSALTPDETYVPKAFDEKLFTFHADICTLPDTEKQIKKQTALVELLKHKPKATEEQLKTVMENFVAFVDKCCAADDKEACFAVEGPKLVVSTQTALA</t>
  </si>
  <si>
    <t>C1QBP</t>
  </si>
  <si>
    <t>MAHHHHHHVDDDDKMLPLLRCVPRVLGSSVAGLRAAAPASPFRQLLQPAPRLCTRPFGLLSVRAGSERRPGLLRPRGPCACGCGCGSLHTDGDKAFVDFLSDEIKEERKIQKHKTLPKMSGGWELELNGTESKLVRKVAGEKITVTFNINNSIPPTFDGEEEPSQGQKVEEQEPELTSTPNFVVEVIKNDDGKKALVLDCHYPEDEVGQEDEAESDIFSIREVSFQSTGESEWKDTNYTLNTYSLDWALYDHLMDFLADRGVDNTFADELVELSTALEAPGAHYFS</t>
  </si>
  <si>
    <t>C1QBP-GST</t>
  </si>
  <si>
    <t>pANT7_cGST</t>
  </si>
  <si>
    <t>ATGCTGCCTCTGCTGCGCTGCGTGCCCCGTGTGCTGGGCTCCTCCGTCGCCGGCCTCCGCGCTGCCGCGCCCGCCTCGCCTTTCCGGCAGCTCCTGCAGCCGGCACCCCGGCTGTGCACCCGGCCCTTCGGGCTGCTCAGCGTGCGCGCAGGTTCCGAGCGGCGGCCGGGCCTCCTGCGGCCTCGCGGACCCTGCGCCTGTGGCTGTGGCTGCGGCTCGCTGCACACCGACGGAGACAAAGCTTTTGTTGATTTCCTGAGTGATGAAATTAAGGAGGAAAGAAAAATTCAGAAGCATAAAACCCTCCCTAAGATGTCTGGAGGTTGGGAGCTGGAACTGAATGGGACAGAAGCGAAATTAGTGCGGAAAGTTGCCGGGGAAAAAATCACGGTCACTTTCAACATTAACAACAGCATCCCACCAACATTTGATGGTGAGGAGGAACCCTCGCAAGGGCAGAAGGTTGAAGAACAGGAGCCTGAACTGACATCAACTCCCAATTTCGTGGTTGAAGTTATAAAGAATGATGATGGCAAGAAGGCCCTTGTGTTGGACTGTCATTATCCAGAGGATGAGGTTGGACAAGAAGACGAGGCTGAGAGTGACATCTTCTCTATCAGGGAAGTTAGCTTTCAGTCCACTGGCGAGTCTGAATGGAAGGATACTAATTATACACTCAACACAGATTCCTTGGACTGGGCCTTATATGACCACCTAATGGATTTCCTTGCCGACCGAGGGGTGGACAACACTTTTGCAGATGAGCTGGTGGAGCTCAGCACAGCCCTGGAGCACCAGGAGTACATTACTTTTCTTGAAGACCTCAAGAGTTTTGTCAAGAGCCAG</t>
  </si>
  <si>
    <t>MLPLLRCVPRVLGSSVAGLRAAAPASPFRQLLQPAPRLCTRPFGLLSVRAGSERRPGLLRPRGPCACGCGCGSLHTDGDKAFVDFLSDEIKEERKIQKHKTLPKMSGGWELELNGTEAKLVRKVAGEKITVTFNINNSIPPTFDGEEEPSQGQKVEEQEPELTSTPNFVVEVIKNDDGKKALVLDCHYPEDEVGQEDEAESDIFSIREVSFQSTGESEWKDTNYTLNTDSLDWALYDHLMDFLADRGVDNTFADELVELSTALEHQEYITFLEDLKSFVKSQ</t>
  </si>
  <si>
    <t>ChiA_Full</t>
  </si>
  <si>
    <t>MAHHHHHHVDDDDKMNTSLKPSIAQPTACVNSLFTATGNQHWKSIVLKLTNNCNQAVDFQNSTVSFQTTAALNTSFWGDFSPLSYPDNALNISSQPQSGGNYLATLNLHFPSYPGANSKLPVGSSISIKYGAVTDSHIEGTANVYLSTTVESGSIQLINAAAKPTNVSQGYALVHVTMNGQSVSDVQLPWETSKTLSGFAAGNYAISAETVTDSNGNLYLGQANPSMVNVIANQTTSSTINYARVQETGKIKIHVQNLPGELSNYNENPTVLITQSQSGNSRSQHAVWGNTTTVAELKEGSSYQFSTPAIQYNDYNCWPTFTPSSLVASAANVPTTNLTYQCAQIVKDNVTINVSGAPSSLASLKIILTPNDGSQTVEQTIDLANGVGSSAISLTDGVIYTLSSEGVPGYTVQFSPQPLTATENATVNITLSPVTAAKGRIIGYVPGWKTPPAAQELASAGYTHVMIAFGVFSTNTPGVIVPAFETITKEYIQSLHQAGIKVILSLGGALTSIPNTTVDFHQVLVASSSPEAFKQTFINSLKELISQYGFDGFDTDIEHGINASGSFSQPQGDIAVLASIINTMYSQNSSLLITLTPQVANIAATSGFDQTWGNYASLIMQTHQSLAWVGIQLYNTGCAFGIDQVCYGPTPTDTPDFSVAMATDLLENWPATVNGRPTGFQPYISYLRPSQIVIGYPSPNASGGSDGSPVTPTTTIKRAIQCLKTAIAGNTSCGVYVPPRAYGNIGGVFNWEVTYDKNNQFKFAKELKNCAINGVCE</t>
  </si>
  <si>
    <t>ChiA_N1</t>
  </si>
  <si>
    <t>MAHHHHHHVDDDDKMNTSLKPSIAQPTACVNSLFTATGNQHWKSIVLKLTNNCNQAVDFQNSTVSFQTTAALNTSFWGDFSPLSYPDNALNISSQPQSGGNYLATLNLHFPSYPGANSKLPVGSSISIKYGAVTDSHIEGTANVYLSTTVESGSI</t>
  </si>
  <si>
    <t>ChiA_N2</t>
  </si>
  <si>
    <t>MAHHHHHHVDDDDKMGSIQLINAAAKPTNVSQGYALVHVTMNGQSVSDVQLPWETSKTLSGFAAGNYAISAETVTDSNGNLYLGQANPSMVNVIANQTTSSTINYARVQETGKIKIHVQNLPGELSNYNENPTVLITQSQSGNSRSQHAVWGNTTTVAELKEGSSYQFSTPAIQYND</t>
  </si>
  <si>
    <t>ChiA_N3</t>
  </si>
  <si>
    <t>MAHHHHHHVDDDDKMGSSYQFSTPAIQYNDYNCWPTFTPSSLVASAANVPTTNLTYQCAQIVKDNVTINVSGAPSSLASLKIILTPNDGSQTVEQTIDLANGVGSSAISLTDGVIYTLSSEGVPGYTVQFSPQPLTATENATVNITLS</t>
  </si>
  <si>
    <t>LCL full</t>
  </si>
  <si>
    <t>MAHHHHHHVDDDDKMKSNPASQAYVDGKVSELKNELTNKINSIPSGPQGPRGDKGEAGPKGDRGEAGPQGLPGPKGDRGEAGPQGLPGPKGDRGEAGPQGLPGPKGDRGEAGPQGLPGPKGDRGEAGPQGLPGPQGLPGPKGDKGEAGPQGLPGPKGDKGEAGPQGLPGPKGDKGEAGAVGPQGMPGPKGDKEAGPQGLPGPKGDRGEAGPQGLPGPKGDRGEAGPQGLPGPKGDRGEAGPQGLPGPKGDRGEAGPQGLPGPKGDRGEAGPQGLPGPKGDRGEAGPQGLPGPKGDRGEAGPQGLPGPKGDRGEAGPQGLPGPKGDRGEAGPQGLPGPKGDRGEAGPQGLPGPKGDRGEAGPQGLPGPKGDRGEAGPQGLPGPKGDKGETGAVGPQGMPGPKGEAGDDGQGVPAGGETGQVLAKSNDLDFNTMWVDPANSGIRRQLGDKALGGTVIYVNALGTHGLVVANSDQVNSNTWWDAQDSITNPAHFDNEGKLYSDWRLPTRFELNLIYMMRNELGNFLAGNYWSSIEKSSANSWVFNSKTGEIKDIAKSKTAAVRAVRAF</t>
  </si>
  <si>
    <t>Lcl-C</t>
  </si>
  <si>
    <t>GAAACGGGACAAGTCCTTGCCAAATCAAATGACCTCGATTTCAATACCATGTGGGTTGACCCGGCAAATTCCGGCATTAGGCGGCAATTAGGCGATAAAGCTCTTGGCGGTACAGTGATTTATGTTAATGCGCTAGGTACCCATGGGCTTGTAGTAGCAAATTCAGATCAAGTTAATTCAAACACATGGTGGGATGCTCAAGATTCCATAACAAATCCTGCCCACTTTGACAATGAAGGTAAATTATATTCTGACTGGAGGCTCCCTACCCGTTTTGAATTGAATTTAATTTATATGATGCGAAATGAGCTGGGAAATTTTTTGGCAGGTAATTACTGGAGTTCGATTGAAAAATCATCGGCAAACAGCTGGGTATTTAATTCTAAAACAGGGGAAATTAAAGACATTGCCAAAAGTAAAACGGCTGCTGTACGTGCTGTAAGAGCCTTTTAA</t>
  </si>
  <si>
    <t>MAHHHHHHVDDDDKMETGQVLAKSNDLDFNTMWVDPANSGIRRQLGDKALGGTVIYVNALGTHGLVVANSDQVNSNTWWDAQDSITNPAHFDNEGKLYSDWRLPTRFELNLIYMMRNELGNFLAGNYWSSIEKSSANSWVFNSKTGEIKDIAKSKTAAVRAVRAF</t>
  </si>
  <si>
    <t>LspC Peptide</t>
  </si>
  <si>
    <t>GMREENLNYIFNTSLFGVYVPADLNEDD</t>
  </si>
  <si>
    <t>LspC_HR</t>
  </si>
  <si>
    <t>pRSF</t>
  </si>
  <si>
    <t>KAN</t>
  </si>
  <si>
    <t>GAGGATAATGTAAAACAATCAATGCTGAATGTTACTTTGGTCGGTATTCTTTTTGCGGACAAGATAGAAGAGTCTCAAGTGATTATACGATCTGCCAGTGGGGAAGAAAAAACCTATAATGTAGGAGATAAGATACCTGGTGGTGCAACAATTAAACGTATTATGCCAGGAGGAGTGCTTGTGGAAAGAGATGGCACTTTAGAAAGTTTAAGTCTTCCGAAAAATGATTTAACCTTTGAACCTGTCGCTAAGCCTTTAAAAGAGGAA</t>
  </si>
  <si>
    <t>MAHHHHHHVDDDDKMEDNVKQSMLNVTLVGILFADKIEESQVIIRSASGEEKTYNVGDKIPGGATIKRIMPGGVLVERDGTLESLSLPKNDLTFEPVAKPLKEE</t>
  </si>
  <si>
    <t>LspC_TMHRHR</t>
  </si>
  <si>
    <t xml:space="preserve"> </t>
  </si>
  <si>
    <t>ACTTATGTTAGGGCTATCCCTGTTTCAAATACAAAATCTATTGCTGGAATGAGAGAAGAGAATCTCAATTATATTTTCAATACGTCCTTATTTGGAGTTTATGTTCCTGCAGACTTAAATGAGGATAATGTAAAACAATCAATGCTGAATGTTACTTTGGTCGGTATTCTTTTTGCGGACAAGATAGAAGAGTCTCAAGTGATTATACGATCTGCCAGTGGGGAAGAAAAAACCTATAATGTAGGAGATAAGATACCTGGTGGTGCAACAATTAAACGTATTATGCCAGGAGGAGTGCTTGTGGAAAGAGATGGCACTTTAGAAAGTTTAAGTCTTCCGAAAAATGATTTAACCTTTGAACCTGTCGCTAAGCCTTTAAAAGAGGAA</t>
  </si>
  <si>
    <t>MAHHHHHHVDDDDKMTYVRAIPVSNTKSIAGMREENLNYIFNTSLFGVYVPADLNEDNVKQSMLNVTLVGILFADKIEESQVIIRSASGEEKTYNVGDKIPGGATIKRIMPGGVLVERDGTLESLSLPKNDLTFEPVAKPLKEE</t>
  </si>
  <si>
    <t>MAHHHHHHVDDDDKMAGMREENLNYIFNTSLFGVYVPADLNEDNVKQSMLNVTLVGILFADKIEESQVIIRSASGEEKTYNVGDKIPGGATIKRIMPGGVLVERDGTLESLSL</t>
  </si>
  <si>
    <t>LspD N0STAG</t>
  </si>
  <si>
    <t>LspD_N0</t>
  </si>
  <si>
    <t>MAHHHHHHVDDDDKMGSKLWNLRNADIRAVIAEVSRITGKNFVIDPRVQGKVSIVSSTPLSSRELYQVFLSVLQVSGYAAIPNGEIIKIIPNIDAKTQSPDLLSGMKSPPR</t>
  </si>
  <si>
    <t>LspM-PER</t>
  </si>
  <si>
    <t>pET-28b</t>
  </si>
  <si>
    <t>ATGAAAACCTATTTAAACACGCTGAATGATCGAGAAAAGTGGATGGTTATAGTAGCTGGTGTATCACTTTTTATTTATGGCTACTATTTATTACTTTACACCCCTCTGAGCAACCAGGTAAATCAAAAATCCACTCAATTAATTGAGAAAACTGAAACATTGGAATGGATGAAGCAAGTAAGAATGCAAAAACGCTCTGCCAAAAGAAAGGAATCTGTAGATAACAGCCAATTGTTAACTATTCTTGCTTCCCAACTTAAAAATAATAAAACACTCAAATTCCCCTATCAATTACAACAAACAGGCTCGGGGGATGTTCAATTAACCTTTGACGCAGTCCCTTTTCAAAACTTTATACAATGGCTTGCAAAAATCAACGAAGTCTATTCTATCAATATAAAACAATTTGATGTGGAGAAAACCTCAACACCGGGAGTAACCCGACTGATGATCATACTCTCTGCAAGTTAG</t>
  </si>
  <si>
    <t>MEPLSNQVNQKSTQLIEKTETLEWMKQVRMQKRSAKRKESVDNSQLLTILASQLKNNKTLKFPYQLQQTGSGDVQLTFDAVPFQNFIQWLAKINEVYSINIKQFDVEKTSTPGVTRLMIILSASMKDDDDLEHHHHHH</t>
  </si>
  <si>
    <t>LspL-PER</t>
  </si>
  <si>
    <t>MEVGGLCGFWLISILFVNWLSLHWLNRQIDEIDRQTAVIYREFFPDAKQVISPKFRISQLLGGSTAENQTRFWFILNQLSKAIKDSGITVEQLRYQNKTISITLVSSDFESLQKIENKLKQSQLKVKQTQASTKDQQVVATLELTMKDDDDLEHHHHHH</t>
  </si>
  <si>
    <r>
      <t>MVHHHHHHVDDDDKMEDTANPNEMTKDAWLNSMTPLLPDLICKGFIQDPDLKKRFDEI</t>
    </r>
    <r>
      <rPr>
        <b/>
        <sz val="11"/>
        <rFont val="Calibri"/>
      </rPr>
      <t>C</t>
    </r>
    <r>
      <rPr>
        <sz val="11"/>
        <color rgb="FF000000"/>
        <rFont val="Calibri"/>
      </rPr>
      <t>MTYEQCVTLIPESTKKCQDELYASMPDKINSETAGTWGRSLGECIGKDFAEKHLIPK</t>
    </r>
  </si>
  <si>
    <t>NttA-A82C</t>
  </si>
  <si>
    <t>Bl23</t>
  </si>
  <si>
    <r>
      <t>MVHHHHHHVDDDDKMEDTANPNEMTKDAWLNSMTPLLPDLICKGFIQDPDLKKRFDEIKMTYEQCVTLIPESTKKCQDELY</t>
    </r>
    <r>
      <rPr>
        <b/>
        <sz val="11"/>
        <rFont val="Calibri"/>
      </rPr>
      <t>C</t>
    </r>
    <r>
      <rPr>
        <sz val="11"/>
        <color rgb="FF000000"/>
        <rFont val="Calibri"/>
      </rPr>
      <t>SMPDKINSETAGTWGRSLGECIGKDFAEKHLIPK</t>
    </r>
  </si>
  <si>
    <t>LspL-CTD</t>
  </si>
  <si>
    <t>MGSSHHHHHHSSGLVPRGSHMAENQTRFWFILNQLSKAIKDSGITVEQLRYQNKTISITLVSSDFESLQKIENKLKQSQLKVKQTQASTKDQQVVATLELT</t>
  </si>
  <si>
    <t>LspM-CTD</t>
  </si>
  <si>
    <t>MGSSHHHHHHSSGLVPRGSHMSQLLTILASQLKNNKTLKFPYQLQQTGSGDVQLTFDAVPFQNFIQWLAKINEVYSINIKQFDVEKTSTPGVTRLMIILSAS</t>
  </si>
  <si>
    <t>LapA_dN</t>
  </si>
  <si>
    <t>LapB</t>
  </si>
  <si>
    <t>ChiA 1</t>
  </si>
  <si>
    <t>ChiA 2</t>
  </si>
  <si>
    <t>ChiA 3</t>
  </si>
  <si>
    <t>ChiA 4</t>
  </si>
  <si>
    <t xml:space="preserve">ChiA 5 </t>
  </si>
  <si>
    <t>ChiA 6</t>
  </si>
  <si>
    <t>ChiA 7</t>
  </si>
  <si>
    <t>ChiA 8</t>
  </si>
  <si>
    <t>LCL K155A</t>
  </si>
  <si>
    <t>LCL H90A</t>
  </si>
  <si>
    <t>LCL K144A</t>
  </si>
  <si>
    <t>LCL R106A</t>
  </si>
  <si>
    <t>LCL K149A</t>
  </si>
  <si>
    <t>LCL K133A</t>
  </si>
  <si>
    <t>LCL R116</t>
  </si>
  <si>
    <t>Rab1bI-177wt</t>
  </si>
  <si>
    <t>Rab1bI-177q70l</t>
  </si>
  <si>
    <t>Rab1bI-177s25n</t>
  </si>
  <si>
    <t>EcpB</t>
  </si>
  <si>
    <t>RNase</t>
  </si>
  <si>
    <t>HtrA- PDZ</t>
  </si>
  <si>
    <t>NttA-K59C spin</t>
  </si>
  <si>
    <t>ChiA-E543M</t>
  </si>
  <si>
    <t>ChiA- D541L/E543M</t>
  </si>
  <si>
    <t>LCL-C E132A</t>
  </si>
  <si>
    <t>LCL-C D150A</t>
  </si>
  <si>
    <t>PlaC</t>
  </si>
  <si>
    <t>pTIFA</t>
  </si>
  <si>
    <t>cd93lec</t>
  </si>
  <si>
    <t>C 15N 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</si>
</sst>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yyyy\-m"/>
  </numFmts>
  <fonts count="9">
    <font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20"/>
      <color rgb="FF000000"/>
      <name val="Calibri"/>
    </font>
    <font>
      <sz val="11"/>
      <name val="Calibri"/>
    </font>
    <font>
      <sz val="18"/>
      <color rgb="FF000000"/>
      <name val="Calibri"/>
    </font>
    <font>
      <u/>
      <sz val="11"/>
      <color rgb="FF000000"/>
      <name val="Inconsolat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0" fillId="0" borderId="2" xfId="0" applyBorder="1"/>
    <xf numFmtId="164" fontId="3" fillId="2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>
      <alignment wrapText="1"/>
    </xf>
    <xf numFmtId="164" fontId="2" fillId="0" borderId="0" xfId="0" applyNumberFormat="1" applyFont="1"/>
    <xf numFmtId="164" fontId="4" fillId="0" borderId="0" xfId="0" applyNumberFormat="1" applyFont="1"/>
    <xf numFmtId="164" fontId="1" fillId="0" borderId="0" xfId="0" applyNumberFormat="1" applyFont="1"/>
    <xf numFmtId="164" fontId="3" fillId="4" borderId="4" xfId="0" applyNumberFormat="1" applyFont="1" applyFill="1" applyBorder="1" applyAlignment="1">
      <alignment wrapText="1"/>
    </xf>
    <xf numFmtId="0" fontId="4" fillId="0" borderId="5" xfId="0" applyFont="1" applyBorder="1"/>
    <xf numFmtId="0" fontId="1" fillId="2" borderId="6" xfId="0" applyFont="1" applyFill="1" applyBorder="1"/>
    <xf numFmtId="1" fontId="4" fillId="0" borderId="0" xfId="0" applyNumberFormat="1" applyFont="1"/>
    <xf numFmtId="0" fontId="4" fillId="0" borderId="7" xfId="0" applyFont="1" applyBorder="1"/>
    <xf numFmtId="0" fontId="1" fillId="2" borderId="8" xfId="0" applyFont="1" applyFill="1" applyBorder="1"/>
    <xf numFmtId="0" fontId="5" fillId="0" borderId="2" xfId="0" applyFont="1" applyBorder="1"/>
    <xf numFmtId="0" fontId="4" fillId="0" borderId="9" xfId="0" applyFont="1" applyBorder="1"/>
    <xf numFmtId="0" fontId="0" fillId="0" borderId="10" xfId="0" applyBorder="1"/>
    <xf numFmtId="18" fontId="1" fillId="2" borderId="11" xfId="0" applyNumberFormat="1" applyFont="1" applyFill="1" applyBorder="1"/>
    <xf numFmtId="165" fontId="0" fillId="0" borderId="0" xfId="0" applyNumberFormat="1"/>
    <xf numFmtId="20" fontId="1" fillId="0" borderId="0" xfId="0" applyNumberFormat="1" applyFont="1"/>
    <xf numFmtId="0" fontId="3" fillId="0" borderId="12" xfId="0" applyFont="1" applyBorder="1" applyAlignment="1">
      <alignment horizontal="center" wrapText="1"/>
    </xf>
    <xf numFmtId="19" fontId="1" fillId="0" borderId="0" xfId="0" applyNumberFormat="1" applyFont="1"/>
    <xf numFmtId="0" fontId="2" fillId="0" borderId="0" xfId="0" applyFont="1" applyAlignment="1">
      <alignment wrapText="1"/>
    </xf>
    <xf numFmtId="0" fontId="4" fillId="0" borderId="3" xfId="0" applyFont="1" applyBorder="1"/>
    <xf numFmtId="164" fontId="3" fillId="5" borderId="3" xfId="0" applyNumberFormat="1" applyFont="1" applyFill="1" applyBorder="1" applyAlignment="1">
      <alignment wrapText="1"/>
    </xf>
    <xf numFmtId="1" fontId="4" fillId="6" borderId="14" xfId="0" applyNumberFormat="1" applyFont="1" applyFill="1" applyBorder="1" applyAlignment="1">
      <alignment wrapText="1"/>
    </xf>
    <xf numFmtId="18" fontId="1" fillId="2" borderId="3" xfId="0" applyNumberFormat="1" applyFont="1" applyFill="1" applyBorder="1"/>
    <xf numFmtId="20" fontId="1" fillId="2" borderId="3" xfId="0" applyNumberFormat="1" applyFont="1" applyFill="1" applyBorder="1"/>
    <xf numFmtId="0" fontId="0" fillId="0" borderId="16" xfId="0" applyBorder="1" applyAlignment="1">
      <alignment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1" fontId="8" fillId="6" borderId="17" xfId="0" applyNumberFormat="1" applyFont="1" applyFill="1" applyBorder="1"/>
    <xf numFmtId="0" fontId="0" fillId="0" borderId="16" xfId="0" applyBorder="1"/>
    <xf numFmtId="0" fontId="1" fillId="6" borderId="12" xfId="0" applyFont="1" applyFill="1" applyBorder="1"/>
    <xf numFmtId="0" fontId="1" fillId="2" borderId="12" xfId="0" applyFont="1" applyFill="1" applyBorder="1"/>
    <xf numFmtId="0" fontId="1" fillId="2" borderId="18" xfId="0" applyFont="1" applyFill="1" applyBorder="1"/>
    <xf numFmtId="1" fontId="4" fillId="3" borderId="12" xfId="0" applyNumberFormat="1" applyFont="1" applyFill="1" applyBorder="1"/>
    <xf numFmtId="49" fontId="2" fillId="0" borderId="0" xfId="0" applyNumberFormat="1" applyFont="1" applyAlignment="1">
      <alignment horizontal="left"/>
    </xf>
    <xf numFmtId="0" fontId="7" fillId="0" borderId="1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left" wrapText="1"/>
    </xf>
    <xf numFmtId="18" fontId="4" fillId="3" borderId="12" xfId="0" applyNumberFormat="1" applyFont="1" applyFill="1" applyBorder="1"/>
    <xf numFmtId="164" fontId="3" fillId="2" borderId="20" xfId="0" applyNumberFormat="1" applyFont="1" applyFill="1" applyBorder="1" applyAlignment="1">
      <alignment horizontal="left" wrapText="1"/>
    </xf>
    <xf numFmtId="164" fontId="3" fillId="2" borderId="21" xfId="0" applyNumberFormat="1" applyFont="1" applyFill="1" applyBorder="1" applyAlignment="1">
      <alignment wrapText="1"/>
    </xf>
    <xf numFmtId="164" fontId="0" fillId="2" borderId="19" xfId="0" applyNumberFormat="1" applyFill="1" applyBorder="1"/>
    <xf numFmtId="165" fontId="0" fillId="2" borderId="19" xfId="0" applyNumberFormat="1" applyFill="1" applyBorder="1"/>
    <xf numFmtId="0" fontId="7" fillId="0" borderId="2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3" borderId="12" xfId="0" applyFont="1" applyFill="1" applyBorder="1"/>
    <xf numFmtId="49" fontId="3" fillId="2" borderId="20" xfId="0" applyNumberFormat="1" applyFont="1" applyFill="1" applyBorder="1" applyAlignment="1">
      <alignment horizontal="left" wrapText="1"/>
    </xf>
    <xf numFmtId="0" fontId="3" fillId="2" borderId="3" xfId="0" applyFont="1" applyFill="1" applyBorder="1" applyAlignment="1">
      <alignment wrapText="1"/>
    </xf>
    <xf numFmtId="0" fontId="3" fillId="2" borderId="20" xfId="0" applyFont="1" applyFill="1" applyBorder="1" applyAlignment="1">
      <alignment wrapText="1"/>
    </xf>
    <xf numFmtId="0" fontId="3" fillId="3" borderId="23" xfId="0" applyFont="1" applyFill="1" applyBorder="1" applyAlignment="1">
      <alignment wrapText="1"/>
    </xf>
    <xf numFmtId="4" fontId="1" fillId="0" borderId="0" xfId="0" applyNumberFormat="1" applyFont="1"/>
    <xf numFmtId="0" fontId="3" fillId="3" borderId="24" xfId="0" applyFont="1" applyFill="1" applyBorder="1" applyAlignment="1">
      <alignment wrapText="1"/>
    </xf>
    <xf numFmtId="0" fontId="3" fillId="7" borderId="24" xfId="0" applyFont="1" applyFill="1" applyBorder="1" applyAlignment="1">
      <alignment wrapText="1"/>
    </xf>
    <xf numFmtId="0" fontId="3" fillId="7" borderId="19" xfId="0" applyFont="1" applyFill="1" applyBorder="1" applyAlignment="1">
      <alignment wrapText="1"/>
    </xf>
    <xf numFmtId="0" fontId="3" fillId="8" borderId="19" xfId="0" applyFont="1" applyFill="1" applyBorder="1" applyAlignment="1">
      <alignment wrapText="1"/>
    </xf>
    <xf numFmtId="0" fontId="3" fillId="9" borderId="19" xfId="0" applyFont="1" applyFill="1" applyBorder="1" applyAlignment="1">
      <alignment wrapText="1"/>
    </xf>
    <xf numFmtId="0" fontId="0" fillId="2" borderId="18" xfId="0" applyFill="1" applyBorder="1"/>
    <xf numFmtId="1" fontId="0" fillId="2" borderId="18" xfId="0" applyNumberFormat="1" applyFill="1" applyBorder="1"/>
    <xf numFmtId="0" fontId="0" fillId="2" borderId="12" xfId="0" applyFill="1" applyBorder="1"/>
    <xf numFmtId="2" fontId="0" fillId="0" borderId="16" xfId="0" applyNumberFormat="1" applyBorder="1"/>
    <xf numFmtId="0" fontId="0" fillId="2" borderId="18" xfId="0" applyFill="1" applyBorder="1" applyAlignment="1">
      <alignment wrapText="1"/>
    </xf>
    <xf numFmtId="1" fontId="0" fillId="2" borderId="18" xfId="0" applyNumberFormat="1" applyFill="1" applyBorder="1" applyAlignment="1">
      <alignment wrapText="1"/>
    </xf>
    <xf numFmtId="164" fontId="0" fillId="2" borderId="18" xfId="0" applyNumberFormat="1" applyFill="1" applyBorder="1" applyAlignment="1">
      <alignment wrapText="1"/>
    </xf>
    <xf numFmtId="2" fontId="0" fillId="2" borderId="18" xfId="0" applyNumberFormat="1" applyFill="1" applyBorder="1" applyAlignment="1">
      <alignment wrapText="1"/>
    </xf>
    <xf numFmtId="164" fontId="0" fillId="2" borderId="18" xfId="0" applyNumberFormat="1" applyFill="1" applyBorder="1"/>
    <xf numFmtId="2" fontId="0" fillId="0" borderId="2" xfId="0" applyNumberFormat="1" applyBorder="1"/>
    <xf numFmtId="166" fontId="1" fillId="6" borderId="12" xfId="0" applyNumberFormat="1" applyFont="1" applyFill="1" applyBorder="1"/>
    <xf numFmtId="0" fontId="4" fillId="3" borderId="12" xfId="0" applyFont="1" applyFill="1" applyBorder="1"/>
    <xf numFmtId="2" fontId="0" fillId="0" borderId="0" xfId="0" applyNumberFormat="1"/>
    <xf numFmtId="0" fontId="1" fillId="6" borderId="19" xfId="0" applyFont="1" applyFill="1" applyBorder="1"/>
    <xf numFmtId="0" fontId="1" fillId="0" borderId="12" xfId="0" applyFont="1" applyBorder="1"/>
    <xf numFmtId="2" fontId="0" fillId="2" borderId="18" xfId="0" applyNumberFormat="1" applyFill="1" applyBorder="1"/>
    <xf numFmtId="0" fontId="1" fillId="0" borderId="25" xfId="0" applyFont="1" applyBorder="1"/>
    <xf numFmtId="1" fontId="4" fillId="0" borderId="26" xfId="0" applyNumberFormat="1" applyFont="1" applyBorder="1"/>
    <xf numFmtId="49" fontId="0" fillId="2" borderId="12" xfId="0" applyNumberFormat="1" applyFill="1" applyBorder="1"/>
    <xf numFmtId="1" fontId="0" fillId="2" borderId="27" xfId="0" applyNumberFormat="1" applyFill="1" applyBorder="1" applyAlignment="1">
      <alignment horizontal="right"/>
    </xf>
    <xf numFmtId="49" fontId="0" fillId="2" borderId="12" xfId="0" applyNumberFormat="1" applyFill="1" applyBorder="1" applyAlignment="1">
      <alignment horizontal="left"/>
    </xf>
    <xf numFmtId="1" fontId="4" fillId="6" borderId="13" xfId="0" applyNumberFormat="1" applyFont="1" applyFill="1" applyBorder="1" applyAlignment="1">
      <alignment wrapText="1"/>
    </xf>
    <xf numFmtId="0" fontId="6" fillId="0" borderId="15" xfId="0" applyFont="1" applyBorder="1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smos.com/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4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1" width="25.7109375" customWidth="1"/>
    <col min="2" max="2" width="13.28515625" customWidth="1"/>
    <col min="3" max="3" width="8.85546875" customWidth="1"/>
    <col min="4" max="5" width="11.140625" customWidth="1"/>
    <col min="6" max="6" width="15.140625" customWidth="1"/>
    <col min="7" max="7" width="10.85546875" customWidth="1"/>
    <col min="8" max="8" width="11.140625" customWidth="1"/>
    <col min="9" max="9" width="14.7109375" customWidth="1"/>
    <col min="10" max="10" width="14.5703125" customWidth="1"/>
    <col min="11" max="11" width="13.7109375" customWidth="1"/>
    <col min="12" max="12" width="16.7109375" customWidth="1"/>
    <col min="13" max="13" width="18.140625" customWidth="1"/>
  </cols>
  <sheetData>
    <row r="1" spans="1:13" ht="21.75" customHeight="1">
      <c r="A1" s="1"/>
      <c r="D1" s="2"/>
      <c r="E1" s="3"/>
      <c r="F1" s="4"/>
      <c r="H1" s="5"/>
      <c r="I1" s="17" t="s">
        <v>4</v>
      </c>
      <c r="J1" s="19"/>
      <c r="K1" s="21"/>
      <c r="L1" s="23" t="s">
        <v>12</v>
      </c>
      <c r="M1" s="23" t="s">
        <v>13</v>
      </c>
    </row>
    <row r="2" spans="1:13" ht="30" customHeight="1">
      <c r="D2" s="25"/>
      <c r="E2" s="2"/>
      <c r="F2" s="31"/>
      <c r="G2" s="31"/>
      <c r="H2" s="31"/>
      <c r="I2" s="32"/>
      <c r="J2" s="23" t="s">
        <v>25</v>
      </c>
      <c r="L2" s="33">
        <v>6.25E-2</v>
      </c>
      <c r="M2" s="32">
        <v>10</v>
      </c>
    </row>
    <row r="3" spans="1:13" ht="30" customHeight="1">
      <c r="E3" s="25"/>
      <c r="F3" s="31"/>
      <c r="G3" s="31"/>
      <c r="H3" s="31"/>
      <c r="I3" s="32">
        <v>1</v>
      </c>
      <c r="J3" s="23" t="s">
        <v>26</v>
      </c>
      <c r="L3" s="32"/>
      <c r="M3" s="32"/>
    </row>
    <row r="4" spans="1:13" ht="30" customHeight="1">
      <c r="E4" s="2"/>
      <c r="F4" s="35"/>
      <c r="G4" s="35"/>
      <c r="H4" s="35"/>
      <c r="I4" s="33">
        <v>0.13</v>
      </c>
      <c r="J4" s="23" t="s">
        <v>31</v>
      </c>
      <c r="L4" s="33">
        <v>0.02</v>
      </c>
      <c r="M4" s="33">
        <v>1.2E-2</v>
      </c>
    </row>
    <row r="5" spans="1:13" ht="12.75" customHeight="1">
      <c r="A5" s="40"/>
      <c r="B5" s="2"/>
      <c r="C5" s="2"/>
      <c r="D5" s="2"/>
      <c r="E5" s="2"/>
      <c r="F5" s="41"/>
      <c r="G5" s="42"/>
      <c r="H5" s="42"/>
      <c r="I5" s="42"/>
      <c r="J5" s="49"/>
      <c r="K5" s="50"/>
      <c r="L5" s="50"/>
      <c r="M5" s="50"/>
    </row>
    <row r="6" spans="1:13" ht="61.5" customHeight="1">
      <c r="A6" s="52" t="s">
        <v>37</v>
      </c>
      <c r="B6" s="53" t="s">
        <v>38</v>
      </c>
      <c r="C6" s="53" t="s">
        <v>39</v>
      </c>
      <c r="D6" s="53" t="s">
        <v>40</v>
      </c>
      <c r="E6" s="54" t="s">
        <v>41</v>
      </c>
      <c r="F6" s="55" t="s">
        <v>42</v>
      </c>
      <c r="G6" s="57" t="s">
        <v>43</v>
      </c>
      <c r="H6" s="57" t="s">
        <v>44</v>
      </c>
      <c r="I6" s="58" t="s">
        <v>45</v>
      </c>
      <c r="J6" s="59" t="s">
        <v>46</v>
      </c>
      <c r="K6" s="60" t="s">
        <v>47</v>
      </c>
      <c r="L6" s="60" t="s">
        <v>48</v>
      </c>
      <c r="M6" s="61" t="s">
        <v>49</v>
      </c>
    </row>
    <row r="7" spans="1:13" ht="15.75" customHeight="1">
      <c r="A7" s="62" t="s">
        <v>50</v>
      </c>
      <c r="B7" s="63">
        <v>14230</v>
      </c>
      <c r="C7" s="63">
        <v>13372.2</v>
      </c>
      <c r="D7" s="64">
        <v>114</v>
      </c>
      <c r="E7" s="62">
        <v>0.27500000000000002</v>
      </c>
      <c r="F7" s="65">
        <f t="shared" ref="F7:F221" si="0">IF(D7="","",IF(C7="","",1000*D7/C7))</f>
        <v>8.5251491901108256</v>
      </c>
      <c r="G7" s="71">
        <f t="shared" ref="G7:G52" si="1">IF(D7="","",IF(E7="","",D7*E7))</f>
        <v>31.35</v>
      </c>
      <c r="H7" s="71">
        <f t="shared" ref="H7:H52" si="2">IF(G7="","",IF(C7="","",1000*G7/C7))</f>
        <v>2.3444160272804773</v>
      </c>
      <c r="I7" s="71">
        <f t="shared" ref="I7:I232" si="3">IF(J7="not enough protein","not enough protein",IF(D7="","",IF(E7="","",IF($I$2="",IF($I$3="","",IF($I$4="",((F7*E7)/$I$3)-E7,$I$4-J7)),IF($I$3="",IF($I$4="",((D7*E7)/$I$2)-E7,$I$4-J7),"")))))</f>
        <v>0.11475100000000001</v>
      </c>
      <c r="J7" s="74">
        <f t="shared" ref="J7:J248" si="4">IF(F7="","",IF($I$4="","",IF($I$2="",IF($I$3="","",IF((F7*E7)&lt;($I$3*$I$4),"not enough protein",(($I$3*$I$4)/F7))),IF($I$3="",IF((D7*E7)&lt;($I$2*$I$4),"not enough protein",(($I$2*$I$4)/D7)),""))))</f>
        <v>1.5249000000000002E-2</v>
      </c>
      <c r="K7" s="74">
        <f t="shared" ref="K7:L7" si="5">IF(I7="","",IF(I7="not enough protein","not enough protein",I7*1000))</f>
        <v>114.751</v>
      </c>
      <c r="L7" s="74">
        <f t="shared" si="5"/>
        <v>15.249000000000002</v>
      </c>
      <c r="M7" t="str">
        <f t="shared" ref="M7:M218" si="6">IF(I7&lt;0,IF(C7&lt;3000,"too small",IF(C7&lt;5000,"3000",IF(C7&lt;10000,"5000",IF(C7&lt;30000,"10000","30000")))),"")</f>
        <v/>
      </c>
    </row>
    <row r="8" spans="1:13" ht="15.75" customHeight="1">
      <c r="A8" s="62" t="s">
        <v>69</v>
      </c>
      <c r="B8" s="63">
        <v>14105</v>
      </c>
      <c r="C8" s="63">
        <v>13315.1</v>
      </c>
      <c r="D8" s="64"/>
      <c r="E8" s="62"/>
      <c r="F8" s="65" t="str">
        <f t="shared" si="0"/>
        <v/>
      </c>
      <c r="G8" s="71" t="str">
        <f t="shared" si="1"/>
        <v/>
      </c>
      <c r="H8" s="71" t="str">
        <f t="shared" si="2"/>
        <v/>
      </c>
      <c r="I8" s="71" t="str">
        <f t="shared" si="3"/>
        <v/>
      </c>
      <c r="J8" s="74" t="str">
        <f t="shared" si="4"/>
        <v/>
      </c>
      <c r="K8" s="74" t="str">
        <f t="shared" ref="K8:L8" si="7">IF(I8="","",IF(I8="not enough protein","not enough protein",I8*1000))</f>
        <v/>
      </c>
      <c r="L8" s="74" t="str">
        <f t="shared" si="7"/>
        <v/>
      </c>
      <c r="M8" t="str">
        <f t="shared" si="6"/>
        <v/>
      </c>
    </row>
    <row r="9" spans="1:13" ht="15.75" customHeight="1">
      <c r="A9" s="62" t="s">
        <v>80</v>
      </c>
      <c r="B9" s="63">
        <v>4470</v>
      </c>
      <c r="C9" s="63">
        <v>12506.11</v>
      </c>
      <c r="D9" s="64">
        <v>25</v>
      </c>
      <c r="E9" s="62">
        <v>0.19</v>
      </c>
      <c r="F9" s="65">
        <f t="shared" si="0"/>
        <v>1.9990228776174206</v>
      </c>
      <c r="G9" s="71">
        <f t="shared" si="1"/>
        <v>4.75</v>
      </c>
      <c r="H9" s="71">
        <f t="shared" si="2"/>
        <v>0.37981434674730991</v>
      </c>
      <c r="I9" s="71">
        <f t="shared" si="3"/>
        <v>6.4968228000000003E-2</v>
      </c>
      <c r="J9" s="74">
        <f t="shared" si="4"/>
        <v>6.5031772000000002E-2</v>
      </c>
      <c r="K9" s="74">
        <f t="shared" ref="K9:L9" si="8">IF(I9="","",IF(I9="not enough protein","not enough protein",I9*1000))</f>
        <v>64.968227999999996</v>
      </c>
      <c r="L9" s="74">
        <f t="shared" si="8"/>
        <v>65.031772000000004</v>
      </c>
      <c r="M9" t="str">
        <f t="shared" si="6"/>
        <v/>
      </c>
    </row>
    <row r="10" spans="1:13" ht="15.75" customHeight="1">
      <c r="A10" s="62" t="s">
        <v>50</v>
      </c>
      <c r="B10" s="63">
        <v>14230</v>
      </c>
      <c r="C10" s="63">
        <v>13372.2</v>
      </c>
      <c r="D10" s="64">
        <v>74</v>
      </c>
      <c r="E10" s="62">
        <v>0.22</v>
      </c>
      <c r="F10" s="65">
        <f t="shared" si="0"/>
        <v>5.5338687725280806</v>
      </c>
      <c r="G10" s="71">
        <f t="shared" si="1"/>
        <v>16.28</v>
      </c>
      <c r="H10" s="71">
        <f t="shared" si="2"/>
        <v>1.2174511299561779</v>
      </c>
      <c r="I10" s="71">
        <f t="shared" si="3"/>
        <v>0.1065082972972973</v>
      </c>
      <c r="J10" s="74">
        <f t="shared" si="4"/>
        <v>2.3491702702702705E-2</v>
      </c>
      <c r="K10" s="74">
        <f t="shared" ref="K10:L10" si="9">IF(I10="","",IF(I10="not enough protein","not enough protein",I10*1000))</f>
        <v>106.5082972972973</v>
      </c>
      <c r="L10" s="74">
        <f t="shared" si="9"/>
        <v>23.491702702702703</v>
      </c>
      <c r="M10" t="str">
        <f t="shared" si="6"/>
        <v/>
      </c>
    </row>
    <row r="11" spans="1:13" ht="15.75" customHeight="1">
      <c r="A11" s="62" t="s">
        <v>69</v>
      </c>
      <c r="B11" s="63">
        <v>14105</v>
      </c>
      <c r="C11" s="63">
        <v>13315.1</v>
      </c>
      <c r="D11" s="64">
        <v>41.5</v>
      </c>
      <c r="E11" s="62">
        <v>0.4</v>
      </c>
      <c r="F11" s="65">
        <f t="shared" si="0"/>
        <v>3.1167621722705801</v>
      </c>
      <c r="G11" s="71">
        <f t="shared" si="1"/>
        <v>16.600000000000001</v>
      </c>
      <c r="H11" s="71">
        <f t="shared" si="2"/>
        <v>1.2467048689082321</v>
      </c>
      <c r="I11" s="71">
        <f t="shared" si="3"/>
        <v>8.8290048192771087E-2</v>
      </c>
      <c r="J11" s="74">
        <f t="shared" si="4"/>
        <v>4.1709951807228918E-2</v>
      </c>
      <c r="K11" s="74">
        <f t="shared" ref="K11:L11" si="10">IF(I11="","",IF(I11="not enough protein","not enough protein",I11*1000))</f>
        <v>88.290048192771081</v>
      </c>
      <c r="L11" s="74">
        <f t="shared" si="10"/>
        <v>41.709951807228919</v>
      </c>
      <c r="M11" t="str">
        <f t="shared" si="6"/>
        <v/>
      </c>
    </row>
    <row r="12" spans="1:13" ht="15.75" customHeight="1">
      <c r="A12" s="62" t="s">
        <v>69</v>
      </c>
      <c r="B12" s="63">
        <v>14105</v>
      </c>
      <c r="C12" s="63">
        <v>13315.1</v>
      </c>
      <c r="D12" s="64">
        <v>83</v>
      </c>
      <c r="E12" s="62">
        <v>0.2</v>
      </c>
      <c r="F12" s="65">
        <f t="shared" si="0"/>
        <v>6.2335243445411601</v>
      </c>
      <c r="G12" s="71">
        <f t="shared" si="1"/>
        <v>16.600000000000001</v>
      </c>
      <c r="H12" s="71">
        <f t="shared" si="2"/>
        <v>1.2467048689082321</v>
      </c>
      <c r="I12" s="71">
        <f t="shared" si="3"/>
        <v>0.10914502409638555</v>
      </c>
      <c r="J12" s="74">
        <f t="shared" si="4"/>
        <v>2.0854975903614459E-2</v>
      </c>
      <c r="K12" s="74">
        <f t="shared" ref="K12:L12" si="11">IF(I12="","",IF(I12="not enough protein","not enough protein",I12*1000))</f>
        <v>109.14502409638554</v>
      </c>
      <c r="L12" s="74">
        <f t="shared" si="11"/>
        <v>20.854975903614459</v>
      </c>
      <c r="M12" t="str">
        <f t="shared" si="6"/>
        <v/>
      </c>
    </row>
    <row r="13" spans="1:13" ht="15.75" customHeight="1">
      <c r="A13" s="62" t="s">
        <v>80</v>
      </c>
      <c r="B13" s="63">
        <v>4470</v>
      </c>
      <c r="C13" s="63">
        <v>12506.11</v>
      </c>
      <c r="D13" s="64">
        <v>10.17</v>
      </c>
      <c r="E13" s="62">
        <v>0.28000000000000003</v>
      </c>
      <c r="F13" s="65">
        <f t="shared" si="0"/>
        <v>0.81320250661476667</v>
      </c>
      <c r="G13" s="71">
        <f t="shared" si="1"/>
        <v>2.8476000000000004</v>
      </c>
      <c r="H13" s="71">
        <f t="shared" si="2"/>
        <v>0.2276967018521347</v>
      </c>
      <c r="I13" s="71">
        <f t="shared" si="3"/>
        <v>-2.9861779744346117E-2</v>
      </c>
      <c r="J13" s="74">
        <f t="shared" si="4"/>
        <v>0.15986177974434612</v>
      </c>
      <c r="K13" s="74">
        <f t="shared" ref="K13:L13" si="12">IF(I13="","",IF(I13="not enough protein","not enough protein",I13*1000))</f>
        <v>-29.861779744346116</v>
      </c>
      <c r="L13" s="74">
        <f t="shared" si="12"/>
        <v>159.86177974434611</v>
      </c>
      <c r="M13" t="str">
        <f t="shared" si="6"/>
        <v>10000</v>
      </c>
    </row>
    <row r="14" spans="1:13" ht="15.75" customHeight="1">
      <c r="A14" s="62" t="s">
        <v>158</v>
      </c>
      <c r="B14" s="63">
        <v>14105</v>
      </c>
      <c r="C14" s="63">
        <v>13315.1</v>
      </c>
      <c r="D14" s="64">
        <v>87.3</v>
      </c>
      <c r="E14" s="62">
        <v>0.2</v>
      </c>
      <c r="F14" s="65">
        <f t="shared" si="0"/>
        <v>6.5564659672101593</v>
      </c>
      <c r="G14" s="71">
        <f t="shared" si="1"/>
        <v>17.46</v>
      </c>
      <c r="H14" s="71">
        <f t="shared" si="2"/>
        <v>1.311293193442032</v>
      </c>
      <c r="I14" s="71">
        <f t="shared" si="3"/>
        <v>0.11017224513172967</v>
      </c>
      <c r="J14" s="74">
        <f t="shared" si="4"/>
        <v>1.9827754868270334E-2</v>
      </c>
      <c r="K14" s="74">
        <f t="shared" ref="K14:L14" si="13">IF(I14="","",IF(I14="not enough protein","not enough protein",I14*1000))</f>
        <v>110.17224513172967</v>
      </c>
      <c r="L14" s="74">
        <f t="shared" si="13"/>
        <v>19.827754868270333</v>
      </c>
      <c r="M14" t="str">
        <f t="shared" si="6"/>
        <v/>
      </c>
    </row>
    <row r="15" spans="1:13" ht="15.75" customHeight="1">
      <c r="A15" s="80" t="s">
        <v>166</v>
      </c>
      <c r="B15" s="81">
        <v>5960</v>
      </c>
      <c r="C15" s="81">
        <v>15974.1</v>
      </c>
      <c r="D15" s="64">
        <v>98.64</v>
      </c>
      <c r="E15" s="62">
        <v>0.73299999999999998</v>
      </c>
      <c r="F15" s="65">
        <f t="shared" si="0"/>
        <v>6.1749957744098261</v>
      </c>
      <c r="G15" s="71">
        <f t="shared" si="1"/>
        <v>72.303119999999993</v>
      </c>
      <c r="H15" s="71">
        <f t="shared" si="2"/>
        <v>4.5262719026424021</v>
      </c>
      <c r="I15" s="71">
        <f t="shared" si="3"/>
        <v>0.10894735401459854</v>
      </c>
      <c r="J15" s="74">
        <f t="shared" si="4"/>
        <v>2.105264598540146E-2</v>
      </c>
      <c r="K15" s="74">
        <f t="shared" ref="K15:L15" si="14">IF(I15="","",IF(I15="not enough protein","not enough protein",I15*1000))</f>
        <v>108.94735401459855</v>
      </c>
      <c r="L15" s="74">
        <f t="shared" si="14"/>
        <v>21.052645985401462</v>
      </c>
      <c r="M15" t="str">
        <f t="shared" si="6"/>
        <v/>
      </c>
    </row>
    <row r="16" spans="1:13" ht="15.75" customHeight="1">
      <c r="A16" s="82"/>
      <c r="B16" s="64"/>
      <c r="C16" s="64"/>
      <c r="D16" s="64"/>
      <c r="E16" s="62"/>
      <c r="F16" s="65" t="str">
        <f t="shared" si="0"/>
        <v/>
      </c>
      <c r="G16" s="71" t="str">
        <f t="shared" si="1"/>
        <v/>
      </c>
      <c r="H16" s="71" t="str">
        <f t="shared" si="2"/>
        <v/>
      </c>
      <c r="I16" s="71" t="str">
        <f t="shared" si="3"/>
        <v/>
      </c>
      <c r="J16" s="74" t="str">
        <f t="shared" si="4"/>
        <v/>
      </c>
      <c r="K16" s="74" t="str">
        <f t="shared" ref="K16:L16" si="15">IF(I16="","",IF(I16="not enough protein","not enough protein",I16*1000))</f>
        <v/>
      </c>
      <c r="L16" s="74" t="str">
        <f t="shared" si="15"/>
        <v/>
      </c>
      <c r="M16" t="str">
        <f t="shared" si="6"/>
        <v/>
      </c>
    </row>
    <row r="17" spans="1:13" ht="15.75" customHeight="1">
      <c r="A17" s="82"/>
      <c r="B17" s="64"/>
      <c r="C17" s="64"/>
      <c r="D17" s="64"/>
      <c r="E17" s="62"/>
      <c r="F17" s="65" t="str">
        <f t="shared" si="0"/>
        <v/>
      </c>
      <c r="G17" s="71" t="str">
        <f t="shared" si="1"/>
        <v/>
      </c>
      <c r="H17" s="71" t="str">
        <f t="shared" si="2"/>
        <v/>
      </c>
      <c r="I17" s="71" t="str">
        <f t="shared" si="3"/>
        <v/>
      </c>
      <c r="J17" s="74" t="str">
        <f t="shared" si="4"/>
        <v/>
      </c>
      <c r="K17" s="74" t="str">
        <f t="shared" ref="K17:L17" si="16">IF(I17="","",IF(I17="not enough protein","not enough protein",I17*1000))</f>
        <v/>
      </c>
      <c r="L17" s="74" t="str">
        <f t="shared" si="16"/>
        <v/>
      </c>
      <c r="M17" t="str">
        <f t="shared" si="6"/>
        <v/>
      </c>
    </row>
    <row r="18" spans="1:13" ht="15.75" customHeight="1">
      <c r="A18" s="82"/>
      <c r="B18" s="64"/>
      <c r="C18" s="64"/>
      <c r="D18" s="64"/>
      <c r="E18" s="62"/>
      <c r="F18" s="65" t="str">
        <f t="shared" si="0"/>
        <v/>
      </c>
      <c r="G18" s="71" t="str">
        <f t="shared" si="1"/>
        <v/>
      </c>
      <c r="H18" s="71" t="str">
        <f t="shared" si="2"/>
        <v/>
      </c>
      <c r="I18" s="71" t="str">
        <f t="shared" si="3"/>
        <v/>
      </c>
      <c r="J18" s="74" t="str">
        <f t="shared" si="4"/>
        <v/>
      </c>
      <c r="K18" s="74" t="str">
        <f t="shared" ref="K18:L18" si="17">IF(I18="","",IF(I18="not enough protein","not enough protein",I18*1000))</f>
        <v/>
      </c>
      <c r="L18" s="74" t="str">
        <f t="shared" si="17"/>
        <v/>
      </c>
      <c r="M18" t="str">
        <f t="shared" si="6"/>
        <v/>
      </c>
    </row>
    <row r="19" spans="1:13" ht="15.75" customHeight="1">
      <c r="A19" s="82"/>
      <c r="B19" s="64"/>
      <c r="C19" s="64"/>
      <c r="D19" s="64"/>
      <c r="E19" s="62"/>
      <c r="F19" s="65" t="str">
        <f t="shared" si="0"/>
        <v/>
      </c>
      <c r="G19" s="71" t="str">
        <f t="shared" si="1"/>
        <v/>
      </c>
      <c r="H19" s="71" t="str">
        <f t="shared" si="2"/>
        <v/>
      </c>
      <c r="I19" s="71" t="str">
        <f t="shared" si="3"/>
        <v/>
      </c>
      <c r="J19" s="74" t="str">
        <f t="shared" si="4"/>
        <v/>
      </c>
      <c r="K19" s="74" t="str">
        <f t="shared" ref="K19:L19" si="18">IF(I19="","",IF(I19="not enough protein","not enough protein",I19*1000))</f>
        <v/>
      </c>
      <c r="L19" s="74" t="str">
        <f t="shared" si="18"/>
        <v/>
      </c>
      <c r="M19" t="str">
        <f t="shared" si="6"/>
        <v/>
      </c>
    </row>
    <row r="20" spans="1:13" ht="15.75" customHeight="1">
      <c r="A20" s="82"/>
      <c r="B20" s="64"/>
      <c r="C20" s="64"/>
      <c r="D20" s="64"/>
      <c r="E20" s="62"/>
      <c r="F20" s="65" t="str">
        <f t="shared" si="0"/>
        <v/>
      </c>
      <c r="G20" s="71" t="str">
        <f t="shared" si="1"/>
        <v/>
      </c>
      <c r="H20" s="71" t="str">
        <f t="shared" si="2"/>
        <v/>
      </c>
      <c r="I20" s="71" t="str">
        <f t="shared" si="3"/>
        <v/>
      </c>
      <c r="J20" s="74" t="str">
        <f t="shared" si="4"/>
        <v/>
      </c>
      <c r="K20" s="74" t="str">
        <f t="shared" ref="K20:L20" si="19">IF(I20="","",IF(I20="not enough protein","not enough protein",I20*1000))</f>
        <v/>
      </c>
      <c r="L20" s="74" t="str">
        <f t="shared" si="19"/>
        <v/>
      </c>
      <c r="M20" t="str">
        <f t="shared" si="6"/>
        <v/>
      </c>
    </row>
    <row r="21" spans="1:13" ht="15.75" customHeight="1">
      <c r="A21" s="82"/>
      <c r="B21" s="64"/>
      <c r="C21" s="64"/>
      <c r="D21" s="64"/>
      <c r="E21" s="62"/>
      <c r="F21" s="65" t="str">
        <f t="shared" si="0"/>
        <v/>
      </c>
      <c r="G21" s="71" t="str">
        <f t="shared" si="1"/>
        <v/>
      </c>
      <c r="H21" s="71" t="str">
        <f t="shared" si="2"/>
        <v/>
      </c>
      <c r="I21" s="71" t="str">
        <f t="shared" si="3"/>
        <v/>
      </c>
      <c r="J21" s="74" t="str">
        <f t="shared" si="4"/>
        <v/>
      </c>
      <c r="K21" s="74" t="str">
        <f t="shared" ref="K21:L21" si="20">IF(I21="","",IF(I21="not enough protein","not enough protein",I21*1000))</f>
        <v/>
      </c>
      <c r="L21" s="74" t="str">
        <f t="shared" si="20"/>
        <v/>
      </c>
      <c r="M21" t="str">
        <f t="shared" si="6"/>
        <v/>
      </c>
    </row>
    <row r="22" spans="1:13" ht="15.75" customHeight="1">
      <c r="A22" s="82"/>
      <c r="B22" s="64"/>
      <c r="C22" s="64"/>
      <c r="D22" s="64"/>
      <c r="E22" s="62"/>
      <c r="F22" s="65" t="str">
        <f t="shared" si="0"/>
        <v/>
      </c>
      <c r="G22" s="71" t="str">
        <f t="shared" si="1"/>
        <v/>
      </c>
      <c r="H22" s="71" t="str">
        <f t="shared" si="2"/>
        <v/>
      </c>
      <c r="I22" s="71" t="str">
        <f t="shared" si="3"/>
        <v/>
      </c>
      <c r="J22" s="74" t="str">
        <f t="shared" si="4"/>
        <v/>
      </c>
      <c r="K22" s="74" t="str">
        <f t="shared" ref="K22:L22" si="21">IF(I22="","",IF(I22="not enough protein","not enough protein",I22*1000))</f>
        <v/>
      </c>
      <c r="L22" s="74" t="str">
        <f t="shared" si="21"/>
        <v/>
      </c>
      <c r="M22" t="str">
        <f t="shared" si="6"/>
        <v/>
      </c>
    </row>
    <row r="23" spans="1:13" ht="15.75" customHeight="1">
      <c r="A23" s="82"/>
      <c r="B23" s="64"/>
      <c r="C23" s="64"/>
      <c r="D23" s="64"/>
      <c r="E23" s="62"/>
      <c r="F23" s="65" t="str">
        <f t="shared" si="0"/>
        <v/>
      </c>
      <c r="G23" s="71" t="str">
        <f t="shared" si="1"/>
        <v/>
      </c>
      <c r="H23" s="71" t="str">
        <f t="shared" si="2"/>
        <v/>
      </c>
      <c r="I23" s="71" t="str">
        <f t="shared" si="3"/>
        <v/>
      </c>
      <c r="J23" s="74" t="str">
        <f t="shared" si="4"/>
        <v/>
      </c>
      <c r="K23" s="74" t="str">
        <f t="shared" ref="K23:L23" si="22">IF(I23="","",IF(I23="not enough protein","not enough protein",I23*1000))</f>
        <v/>
      </c>
      <c r="L23" s="74" t="str">
        <f t="shared" si="22"/>
        <v/>
      </c>
      <c r="M23" t="str">
        <f t="shared" si="6"/>
        <v/>
      </c>
    </row>
    <row r="24" spans="1:13" ht="15.75" customHeight="1">
      <c r="A24" s="82"/>
      <c r="B24" s="64"/>
      <c r="C24" s="64"/>
      <c r="D24" s="64"/>
      <c r="E24" s="62"/>
      <c r="F24" s="65" t="str">
        <f t="shared" si="0"/>
        <v/>
      </c>
      <c r="G24" s="71" t="str">
        <f t="shared" si="1"/>
        <v/>
      </c>
      <c r="H24" s="71" t="str">
        <f t="shared" si="2"/>
        <v/>
      </c>
      <c r="I24" s="71" t="str">
        <f t="shared" si="3"/>
        <v/>
      </c>
      <c r="J24" s="74" t="str">
        <f t="shared" si="4"/>
        <v/>
      </c>
      <c r="K24" s="74" t="str">
        <f t="shared" ref="K24:L24" si="23">IF(I24="","",IF(I24="not enough protein","not enough protein",I24*1000))</f>
        <v/>
      </c>
      <c r="L24" s="74" t="str">
        <f t="shared" si="23"/>
        <v/>
      </c>
      <c r="M24" t="str">
        <f t="shared" si="6"/>
        <v/>
      </c>
    </row>
    <row r="25" spans="1:13" ht="15.75" customHeight="1">
      <c r="A25" s="62"/>
      <c r="B25" s="63"/>
      <c r="C25" s="63"/>
      <c r="D25" s="64"/>
      <c r="E25" s="62"/>
      <c r="F25" s="65" t="str">
        <f t="shared" si="0"/>
        <v/>
      </c>
      <c r="G25" s="71" t="str">
        <f t="shared" si="1"/>
        <v/>
      </c>
      <c r="H25" s="71" t="str">
        <f t="shared" si="2"/>
        <v/>
      </c>
      <c r="I25" s="71" t="str">
        <f t="shared" si="3"/>
        <v/>
      </c>
      <c r="J25" s="74" t="str">
        <f t="shared" si="4"/>
        <v/>
      </c>
      <c r="K25" s="74" t="str">
        <f t="shared" ref="K25:L25" si="24">IF(I25="","",IF(I25="not enough protein","not enough protein",I25*1000))</f>
        <v/>
      </c>
      <c r="L25" s="74" t="str">
        <f t="shared" si="24"/>
        <v/>
      </c>
      <c r="M25" t="str">
        <f t="shared" si="6"/>
        <v/>
      </c>
    </row>
    <row r="26" spans="1:13" ht="15.75" customHeight="1">
      <c r="A26" s="82"/>
      <c r="B26" s="64"/>
      <c r="C26" s="64"/>
      <c r="D26" s="64"/>
      <c r="E26" s="62"/>
      <c r="F26" s="65" t="str">
        <f t="shared" si="0"/>
        <v/>
      </c>
      <c r="G26" s="71" t="str">
        <f t="shared" si="1"/>
        <v/>
      </c>
      <c r="H26" s="71" t="str">
        <f t="shared" si="2"/>
        <v/>
      </c>
      <c r="I26" s="71" t="str">
        <f t="shared" si="3"/>
        <v/>
      </c>
      <c r="J26" s="74" t="str">
        <f t="shared" si="4"/>
        <v/>
      </c>
      <c r="K26" s="74" t="str">
        <f t="shared" ref="K26:L26" si="25">IF(I26="","",IF(I26="not enough protein","not enough protein",I26*1000))</f>
        <v/>
      </c>
      <c r="L26" s="74" t="str">
        <f t="shared" si="25"/>
        <v/>
      </c>
      <c r="M26" t="str">
        <f t="shared" si="6"/>
        <v/>
      </c>
    </row>
    <row r="27" spans="1:13" ht="15.75" customHeight="1">
      <c r="A27" s="82"/>
      <c r="B27" s="64"/>
      <c r="C27" s="64"/>
      <c r="D27" s="64"/>
      <c r="E27" s="62"/>
      <c r="F27" s="65" t="str">
        <f t="shared" si="0"/>
        <v/>
      </c>
      <c r="G27" s="71" t="str">
        <f t="shared" si="1"/>
        <v/>
      </c>
      <c r="H27" s="71" t="str">
        <f t="shared" si="2"/>
        <v/>
      </c>
      <c r="I27" s="71" t="str">
        <f t="shared" si="3"/>
        <v/>
      </c>
      <c r="J27" s="74" t="str">
        <f t="shared" si="4"/>
        <v/>
      </c>
      <c r="K27" s="74" t="str">
        <f t="shared" ref="K27:L27" si="26">IF(I27="","",IF(I27="not enough protein","not enough protein",I27*1000))</f>
        <v/>
      </c>
      <c r="L27" s="74" t="str">
        <f t="shared" si="26"/>
        <v/>
      </c>
      <c r="M27" t="str">
        <f t="shared" si="6"/>
        <v/>
      </c>
    </row>
    <row r="28" spans="1:13" ht="15.75" customHeight="1">
      <c r="A28" s="82"/>
      <c r="B28" s="64"/>
      <c r="C28" s="64"/>
      <c r="D28" s="64"/>
      <c r="E28" s="62"/>
      <c r="F28" s="65" t="str">
        <f t="shared" si="0"/>
        <v/>
      </c>
      <c r="G28" s="71" t="str">
        <f t="shared" si="1"/>
        <v/>
      </c>
      <c r="H28" s="71" t="str">
        <f t="shared" si="2"/>
        <v/>
      </c>
      <c r="I28" s="71" t="str">
        <f t="shared" si="3"/>
        <v/>
      </c>
      <c r="J28" s="74" t="str">
        <f t="shared" si="4"/>
        <v/>
      </c>
      <c r="K28" s="74" t="str">
        <f t="shared" ref="K28:L28" si="27">IF(I28="","",IF(I28="not enough protein","not enough protein",I28*1000))</f>
        <v/>
      </c>
      <c r="L28" s="74" t="str">
        <f t="shared" si="27"/>
        <v/>
      </c>
      <c r="M28" t="str">
        <f t="shared" si="6"/>
        <v/>
      </c>
    </row>
    <row r="29" spans="1:13" ht="15.75" customHeight="1">
      <c r="A29" s="82"/>
      <c r="B29" s="64"/>
      <c r="C29" s="64"/>
      <c r="D29" s="64"/>
      <c r="E29" s="62"/>
      <c r="F29" s="65" t="str">
        <f t="shared" si="0"/>
        <v/>
      </c>
      <c r="G29" s="71" t="str">
        <f t="shared" si="1"/>
        <v/>
      </c>
      <c r="H29" s="71" t="str">
        <f t="shared" si="2"/>
        <v/>
      </c>
      <c r="I29" s="71" t="str">
        <f t="shared" si="3"/>
        <v/>
      </c>
      <c r="J29" s="74" t="str">
        <f t="shared" si="4"/>
        <v/>
      </c>
      <c r="K29" s="74" t="str">
        <f t="shared" ref="K29:L29" si="28">IF(I29="","",IF(I29="not enough protein","not enough protein",I29*1000))</f>
        <v/>
      </c>
      <c r="L29" s="74" t="str">
        <f t="shared" si="28"/>
        <v/>
      </c>
      <c r="M29" t="str">
        <f t="shared" si="6"/>
        <v/>
      </c>
    </row>
    <row r="30" spans="1:13" ht="15.75" customHeight="1">
      <c r="A30" s="82"/>
      <c r="B30" s="64"/>
      <c r="C30" s="64"/>
      <c r="D30" s="64"/>
      <c r="E30" s="62"/>
      <c r="F30" s="65" t="str">
        <f t="shared" si="0"/>
        <v/>
      </c>
      <c r="G30" s="71" t="str">
        <f t="shared" si="1"/>
        <v/>
      </c>
      <c r="H30" s="71" t="str">
        <f t="shared" si="2"/>
        <v/>
      </c>
      <c r="I30" s="71" t="str">
        <f t="shared" si="3"/>
        <v/>
      </c>
      <c r="J30" s="74" t="str">
        <f t="shared" si="4"/>
        <v/>
      </c>
      <c r="K30" s="74" t="str">
        <f t="shared" ref="K30:L30" si="29">IF(I30="","",IF(I30="not enough protein","not enough protein",I30*1000))</f>
        <v/>
      </c>
      <c r="L30" s="74" t="str">
        <f t="shared" si="29"/>
        <v/>
      </c>
      <c r="M30" t="str">
        <f t="shared" si="6"/>
        <v/>
      </c>
    </row>
    <row r="31" spans="1:13" ht="15.75" customHeight="1">
      <c r="A31" s="82"/>
      <c r="B31" s="64"/>
      <c r="C31" s="64"/>
      <c r="D31" s="64"/>
      <c r="E31" s="62"/>
      <c r="F31" s="65" t="str">
        <f t="shared" si="0"/>
        <v/>
      </c>
      <c r="G31" s="71" t="str">
        <f t="shared" si="1"/>
        <v/>
      </c>
      <c r="H31" s="71" t="str">
        <f t="shared" si="2"/>
        <v/>
      </c>
      <c r="I31" s="71" t="str">
        <f t="shared" si="3"/>
        <v/>
      </c>
      <c r="J31" s="74" t="str">
        <f t="shared" si="4"/>
        <v/>
      </c>
      <c r="K31" s="74" t="str">
        <f t="shared" ref="K31:L31" si="30">IF(I31="","",IF(I31="not enough protein","not enough protein",I31*1000))</f>
        <v/>
      </c>
      <c r="L31" s="74" t="str">
        <f t="shared" si="30"/>
        <v/>
      </c>
      <c r="M31" t="str">
        <f t="shared" si="6"/>
        <v/>
      </c>
    </row>
    <row r="32" spans="1:13" ht="15.75" customHeight="1">
      <c r="A32" s="82"/>
      <c r="B32" s="64"/>
      <c r="C32" s="64"/>
      <c r="D32" s="64"/>
      <c r="E32" s="62"/>
      <c r="F32" s="65" t="str">
        <f t="shared" si="0"/>
        <v/>
      </c>
      <c r="G32" s="71" t="str">
        <f t="shared" si="1"/>
        <v/>
      </c>
      <c r="H32" s="71" t="str">
        <f t="shared" si="2"/>
        <v/>
      </c>
      <c r="I32" s="71" t="str">
        <f t="shared" si="3"/>
        <v/>
      </c>
      <c r="J32" s="74" t="str">
        <f t="shared" si="4"/>
        <v/>
      </c>
      <c r="K32" s="74" t="str">
        <f t="shared" ref="K32:L32" si="31">IF(I32="","",IF(I32="not enough protein","not enough protein",I32*1000))</f>
        <v/>
      </c>
      <c r="L32" s="74" t="str">
        <f t="shared" si="31"/>
        <v/>
      </c>
      <c r="M32" t="str">
        <f t="shared" si="6"/>
        <v/>
      </c>
    </row>
    <row r="33" spans="1:13" ht="15.75" customHeight="1">
      <c r="A33" s="82"/>
      <c r="B33" s="64"/>
      <c r="C33" s="64"/>
      <c r="D33" s="64"/>
      <c r="E33" s="62"/>
      <c r="F33" s="65" t="str">
        <f t="shared" si="0"/>
        <v/>
      </c>
      <c r="G33" s="71" t="str">
        <f t="shared" si="1"/>
        <v/>
      </c>
      <c r="H33" s="71" t="str">
        <f t="shared" si="2"/>
        <v/>
      </c>
      <c r="I33" s="71" t="str">
        <f t="shared" si="3"/>
        <v/>
      </c>
      <c r="J33" s="74" t="str">
        <f t="shared" si="4"/>
        <v/>
      </c>
      <c r="K33" s="74" t="str">
        <f t="shared" ref="K33:L33" si="32">IF(I33="","",IF(I33="not enough protein","not enough protein",I33*1000))</f>
        <v/>
      </c>
      <c r="L33" s="74" t="str">
        <f t="shared" si="32"/>
        <v/>
      </c>
      <c r="M33" t="str">
        <f t="shared" si="6"/>
        <v/>
      </c>
    </row>
    <row r="34" spans="1:13" ht="15.75" customHeight="1">
      <c r="A34" s="62"/>
      <c r="B34" s="63"/>
      <c r="C34" s="63"/>
      <c r="D34" s="64"/>
      <c r="E34" s="62"/>
      <c r="F34" s="65" t="str">
        <f t="shared" si="0"/>
        <v/>
      </c>
      <c r="G34" s="71" t="str">
        <f t="shared" si="1"/>
        <v/>
      </c>
      <c r="H34" s="71" t="str">
        <f t="shared" si="2"/>
        <v/>
      </c>
      <c r="I34" s="71" t="str">
        <f t="shared" si="3"/>
        <v/>
      </c>
      <c r="J34" s="74" t="str">
        <f t="shared" si="4"/>
        <v/>
      </c>
      <c r="K34" s="74" t="str">
        <f t="shared" ref="K34:L34" si="33">IF(I34="","",IF(I34="not enough protein","not enough protein",I34*1000))</f>
        <v/>
      </c>
      <c r="L34" s="74" t="str">
        <f t="shared" si="33"/>
        <v/>
      </c>
      <c r="M34" t="str">
        <f t="shared" si="6"/>
        <v/>
      </c>
    </row>
    <row r="35" spans="1:13" ht="15.75" customHeight="1">
      <c r="A35" s="82"/>
      <c r="B35" s="64"/>
      <c r="C35" s="64"/>
      <c r="D35" s="64"/>
      <c r="E35" s="62"/>
      <c r="F35" s="65" t="str">
        <f t="shared" si="0"/>
        <v/>
      </c>
      <c r="G35" s="71" t="str">
        <f t="shared" si="1"/>
        <v/>
      </c>
      <c r="H35" s="71" t="str">
        <f t="shared" si="2"/>
        <v/>
      </c>
      <c r="I35" s="71" t="str">
        <f t="shared" si="3"/>
        <v/>
      </c>
      <c r="J35" s="74" t="str">
        <f t="shared" si="4"/>
        <v/>
      </c>
      <c r="K35" s="74" t="str">
        <f t="shared" ref="K35:L35" si="34">IF(I35="","",IF(I35="not enough protein","not enough protein",I35*1000))</f>
        <v/>
      </c>
      <c r="L35" s="74" t="str">
        <f t="shared" si="34"/>
        <v/>
      </c>
      <c r="M35" t="str">
        <f t="shared" si="6"/>
        <v/>
      </c>
    </row>
    <row r="36" spans="1:13" ht="15.75" customHeight="1">
      <c r="A36" s="82"/>
      <c r="B36" s="64"/>
      <c r="C36" s="64"/>
      <c r="D36" s="64"/>
      <c r="E36" s="62"/>
      <c r="F36" s="65" t="str">
        <f t="shared" si="0"/>
        <v/>
      </c>
      <c r="G36" s="71" t="str">
        <f t="shared" si="1"/>
        <v/>
      </c>
      <c r="H36" s="71" t="str">
        <f t="shared" si="2"/>
        <v/>
      </c>
      <c r="I36" s="71" t="str">
        <f t="shared" si="3"/>
        <v/>
      </c>
      <c r="J36" s="74" t="str">
        <f t="shared" si="4"/>
        <v/>
      </c>
      <c r="K36" s="74" t="str">
        <f t="shared" ref="K36:L36" si="35">IF(I36="","",IF(I36="not enough protein","not enough protein",I36*1000))</f>
        <v/>
      </c>
      <c r="L36" s="74" t="str">
        <f t="shared" si="35"/>
        <v/>
      </c>
      <c r="M36" t="str">
        <f t="shared" si="6"/>
        <v/>
      </c>
    </row>
    <row r="37" spans="1:13" ht="15.75" customHeight="1">
      <c r="A37" s="82"/>
      <c r="B37" s="64"/>
      <c r="C37" s="64"/>
      <c r="D37" s="64"/>
      <c r="E37" s="62"/>
      <c r="F37" s="65" t="str">
        <f t="shared" si="0"/>
        <v/>
      </c>
      <c r="G37" s="71" t="str">
        <f t="shared" si="1"/>
        <v/>
      </c>
      <c r="H37" s="71" t="str">
        <f t="shared" si="2"/>
        <v/>
      </c>
      <c r="I37" s="71" t="str">
        <f t="shared" si="3"/>
        <v/>
      </c>
      <c r="J37" s="74" t="str">
        <f t="shared" si="4"/>
        <v/>
      </c>
      <c r="K37" s="74" t="str">
        <f t="shared" ref="K37:L37" si="36">IF(I37="","",IF(I37="not enough protein","not enough protein",I37*1000))</f>
        <v/>
      </c>
      <c r="L37" s="74" t="str">
        <f t="shared" si="36"/>
        <v/>
      </c>
      <c r="M37" t="str">
        <f t="shared" si="6"/>
        <v/>
      </c>
    </row>
    <row r="38" spans="1:13" ht="15.75" customHeight="1">
      <c r="A38" s="82"/>
      <c r="B38" s="64"/>
      <c r="C38" s="64"/>
      <c r="D38" s="64"/>
      <c r="E38" s="62"/>
      <c r="F38" s="65" t="str">
        <f t="shared" si="0"/>
        <v/>
      </c>
      <c r="G38" s="71" t="str">
        <f t="shared" si="1"/>
        <v/>
      </c>
      <c r="H38" s="71" t="str">
        <f t="shared" si="2"/>
        <v/>
      </c>
      <c r="I38" s="71" t="str">
        <f t="shared" si="3"/>
        <v/>
      </c>
      <c r="J38" s="74" t="str">
        <f t="shared" si="4"/>
        <v/>
      </c>
      <c r="K38" s="74" t="str">
        <f t="shared" ref="K38:L38" si="37">IF(I38="","",IF(I38="not enough protein","not enough protein",I38*1000))</f>
        <v/>
      </c>
      <c r="L38" s="74" t="str">
        <f t="shared" si="37"/>
        <v/>
      </c>
      <c r="M38" t="str">
        <f t="shared" si="6"/>
        <v/>
      </c>
    </row>
    <row r="39" spans="1:13" ht="15.75" customHeight="1">
      <c r="A39" s="62"/>
      <c r="B39" s="63"/>
      <c r="C39" s="63"/>
      <c r="D39" s="64"/>
      <c r="E39" s="62"/>
      <c r="F39" s="65" t="str">
        <f t="shared" si="0"/>
        <v/>
      </c>
      <c r="G39" s="71" t="str">
        <f t="shared" si="1"/>
        <v/>
      </c>
      <c r="H39" s="71" t="str">
        <f t="shared" si="2"/>
        <v/>
      </c>
      <c r="I39" s="71" t="str">
        <f t="shared" si="3"/>
        <v/>
      </c>
      <c r="J39" s="74" t="str">
        <f t="shared" si="4"/>
        <v/>
      </c>
      <c r="K39" s="74" t="str">
        <f t="shared" ref="K39:L39" si="38">IF(I39="","",IF(I39="not enough protein","not enough protein",I39*1000))</f>
        <v/>
      </c>
      <c r="L39" s="74" t="str">
        <f t="shared" si="38"/>
        <v/>
      </c>
      <c r="M39" t="str">
        <f t="shared" si="6"/>
        <v/>
      </c>
    </row>
    <row r="40" spans="1:13" ht="15.75" customHeight="1">
      <c r="A40" s="82"/>
      <c r="B40" s="64"/>
      <c r="C40" s="64"/>
      <c r="D40" s="64"/>
      <c r="E40" s="62"/>
      <c r="F40" s="65" t="str">
        <f t="shared" si="0"/>
        <v/>
      </c>
      <c r="G40" s="71" t="str">
        <f t="shared" si="1"/>
        <v/>
      </c>
      <c r="H40" s="71" t="str">
        <f t="shared" si="2"/>
        <v/>
      </c>
      <c r="I40" s="71" t="str">
        <f t="shared" si="3"/>
        <v/>
      </c>
      <c r="J40" s="74" t="str">
        <f t="shared" si="4"/>
        <v/>
      </c>
      <c r="K40" s="74" t="str">
        <f t="shared" ref="K40:L40" si="39">IF(I40="","",IF(I40="not enough protein","not enough protein",I40*1000))</f>
        <v/>
      </c>
      <c r="L40" s="74" t="str">
        <f t="shared" si="39"/>
        <v/>
      </c>
      <c r="M40" t="str">
        <f t="shared" si="6"/>
        <v/>
      </c>
    </row>
    <row r="41" spans="1:13" ht="15.75" customHeight="1">
      <c r="A41" s="82"/>
      <c r="B41" s="64"/>
      <c r="C41" s="64"/>
      <c r="D41" s="64"/>
      <c r="E41" s="62"/>
      <c r="F41" s="65" t="str">
        <f t="shared" si="0"/>
        <v/>
      </c>
      <c r="G41" s="71" t="str">
        <f t="shared" si="1"/>
        <v/>
      </c>
      <c r="H41" s="71" t="str">
        <f t="shared" si="2"/>
        <v/>
      </c>
      <c r="I41" s="71" t="str">
        <f t="shared" si="3"/>
        <v/>
      </c>
      <c r="J41" s="74" t="str">
        <f t="shared" si="4"/>
        <v/>
      </c>
      <c r="K41" s="74" t="str">
        <f t="shared" ref="K41:L41" si="40">IF(I41="","",IF(I41="not enough protein","not enough protein",I41*1000))</f>
        <v/>
      </c>
      <c r="L41" s="74" t="str">
        <f t="shared" si="40"/>
        <v/>
      </c>
      <c r="M41" t="str">
        <f t="shared" si="6"/>
        <v/>
      </c>
    </row>
    <row r="42" spans="1:13" ht="15.75" customHeight="1">
      <c r="A42" s="82"/>
      <c r="B42" s="64"/>
      <c r="C42" s="64"/>
      <c r="D42" s="64"/>
      <c r="E42" s="62"/>
      <c r="F42" s="65" t="str">
        <f t="shared" si="0"/>
        <v/>
      </c>
      <c r="G42" s="71" t="str">
        <f t="shared" si="1"/>
        <v/>
      </c>
      <c r="H42" s="71" t="str">
        <f t="shared" si="2"/>
        <v/>
      </c>
      <c r="I42" s="71" t="str">
        <f t="shared" si="3"/>
        <v/>
      </c>
      <c r="J42" s="74" t="str">
        <f t="shared" si="4"/>
        <v/>
      </c>
      <c r="K42" s="74" t="str">
        <f t="shared" ref="K42:L42" si="41">IF(I42="","",IF(I42="not enough protein","not enough protein",I42*1000))</f>
        <v/>
      </c>
      <c r="L42" s="74" t="str">
        <f t="shared" si="41"/>
        <v/>
      </c>
      <c r="M42" t="str">
        <f t="shared" si="6"/>
        <v/>
      </c>
    </row>
    <row r="43" spans="1:13" ht="15.75" customHeight="1">
      <c r="A43" s="82"/>
      <c r="B43" s="64"/>
      <c r="C43" s="64"/>
      <c r="D43" s="64"/>
      <c r="E43" s="62"/>
      <c r="F43" s="65" t="str">
        <f t="shared" si="0"/>
        <v/>
      </c>
      <c r="G43" s="71" t="str">
        <f t="shared" si="1"/>
        <v/>
      </c>
      <c r="H43" s="71" t="str">
        <f t="shared" si="2"/>
        <v/>
      </c>
      <c r="I43" s="71" t="str">
        <f t="shared" si="3"/>
        <v/>
      </c>
      <c r="J43" s="74" t="str">
        <f t="shared" si="4"/>
        <v/>
      </c>
      <c r="K43" s="74" t="str">
        <f t="shared" ref="K43:L43" si="42">IF(I43="","",IF(I43="not enough protein","not enough protein",I43*1000))</f>
        <v/>
      </c>
      <c r="L43" s="74" t="str">
        <f t="shared" si="42"/>
        <v/>
      </c>
      <c r="M43" t="str">
        <f t="shared" si="6"/>
        <v/>
      </c>
    </row>
    <row r="44" spans="1:13" ht="15.75" customHeight="1">
      <c r="A44" s="62"/>
      <c r="B44" s="63"/>
      <c r="C44" s="63"/>
      <c r="D44" s="64"/>
      <c r="E44" s="62"/>
      <c r="F44" s="65" t="str">
        <f t="shared" si="0"/>
        <v/>
      </c>
      <c r="G44" s="71" t="str">
        <f t="shared" si="1"/>
        <v/>
      </c>
      <c r="H44" s="71" t="str">
        <f t="shared" si="2"/>
        <v/>
      </c>
      <c r="I44" s="71" t="str">
        <f t="shared" si="3"/>
        <v/>
      </c>
      <c r="J44" s="74" t="str">
        <f t="shared" si="4"/>
        <v/>
      </c>
      <c r="K44" s="74" t="str">
        <f t="shared" ref="K44:L44" si="43">IF(I44="","",IF(I44="not enough protein","not enough protein",I44*1000))</f>
        <v/>
      </c>
      <c r="L44" s="74" t="str">
        <f t="shared" si="43"/>
        <v/>
      </c>
      <c r="M44" t="str">
        <f t="shared" si="6"/>
        <v/>
      </c>
    </row>
    <row r="45" spans="1:13" ht="15.75" customHeight="1">
      <c r="A45" s="82"/>
      <c r="B45" s="64"/>
      <c r="C45" s="64"/>
      <c r="D45" s="64"/>
      <c r="E45" s="62"/>
      <c r="F45" s="65" t="str">
        <f t="shared" si="0"/>
        <v/>
      </c>
      <c r="G45" s="71" t="str">
        <f t="shared" si="1"/>
        <v/>
      </c>
      <c r="H45" s="71" t="str">
        <f t="shared" si="2"/>
        <v/>
      </c>
      <c r="I45" s="71" t="str">
        <f t="shared" si="3"/>
        <v/>
      </c>
      <c r="J45" s="74" t="str">
        <f t="shared" si="4"/>
        <v/>
      </c>
      <c r="K45" s="74" t="str">
        <f t="shared" ref="K45:L45" si="44">IF(I45="","",IF(I45="not enough protein","not enough protein",I45*1000))</f>
        <v/>
      </c>
      <c r="L45" s="74" t="str">
        <f t="shared" si="44"/>
        <v/>
      </c>
      <c r="M45" t="str">
        <f t="shared" si="6"/>
        <v/>
      </c>
    </row>
    <row r="46" spans="1:13" ht="15.75" customHeight="1">
      <c r="A46" s="82"/>
      <c r="B46" s="64"/>
      <c r="C46" s="64"/>
      <c r="D46" s="64"/>
      <c r="E46" s="62"/>
      <c r="F46" s="65" t="str">
        <f t="shared" si="0"/>
        <v/>
      </c>
      <c r="G46" s="71" t="str">
        <f t="shared" si="1"/>
        <v/>
      </c>
      <c r="H46" s="71" t="str">
        <f t="shared" si="2"/>
        <v/>
      </c>
      <c r="I46" s="71" t="str">
        <f t="shared" si="3"/>
        <v/>
      </c>
      <c r="J46" s="74" t="str">
        <f t="shared" si="4"/>
        <v/>
      </c>
      <c r="K46" s="74" t="str">
        <f t="shared" ref="K46:L46" si="45">IF(I46="","",IF(I46="not enough protein","not enough protein",I46*1000))</f>
        <v/>
      </c>
      <c r="L46" s="74" t="str">
        <f t="shared" si="45"/>
        <v/>
      </c>
      <c r="M46" t="str">
        <f t="shared" si="6"/>
        <v/>
      </c>
    </row>
    <row r="47" spans="1:13" ht="15.75" customHeight="1">
      <c r="A47" s="82"/>
      <c r="B47" s="64"/>
      <c r="C47" s="64"/>
      <c r="D47" s="64"/>
      <c r="E47" s="62"/>
      <c r="F47" s="65" t="str">
        <f t="shared" si="0"/>
        <v/>
      </c>
      <c r="G47" s="71" t="str">
        <f t="shared" si="1"/>
        <v/>
      </c>
      <c r="H47" s="71" t="str">
        <f t="shared" si="2"/>
        <v/>
      </c>
      <c r="I47" s="71" t="str">
        <f t="shared" si="3"/>
        <v/>
      </c>
      <c r="J47" s="74" t="str">
        <f t="shared" si="4"/>
        <v/>
      </c>
      <c r="K47" s="74" t="str">
        <f t="shared" ref="K47:L47" si="46">IF(I47="","",IF(I47="not enough protein","not enough protein",I47*1000))</f>
        <v/>
      </c>
      <c r="L47" s="74" t="str">
        <f t="shared" si="46"/>
        <v/>
      </c>
      <c r="M47" t="str">
        <f t="shared" si="6"/>
        <v/>
      </c>
    </row>
    <row r="48" spans="1:13" ht="15.75" customHeight="1">
      <c r="A48" s="82"/>
      <c r="B48" s="64"/>
      <c r="C48" s="64"/>
      <c r="D48" s="64"/>
      <c r="E48" s="62"/>
      <c r="F48" s="65" t="str">
        <f t="shared" si="0"/>
        <v/>
      </c>
      <c r="G48" s="71" t="str">
        <f t="shared" si="1"/>
        <v/>
      </c>
      <c r="H48" s="71" t="str">
        <f t="shared" si="2"/>
        <v/>
      </c>
      <c r="I48" s="71" t="str">
        <f t="shared" si="3"/>
        <v/>
      </c>
      <c r="J48" s="74" t="str">
        <f t="shared" si="4"/>
        <v/>
      </c>
      <c r="K48" s="74" t="str">
        <f t="shared" ref="K48:L48" si="47">IF(I48="","",IF(I48="not enough protein","not enough protein",I48*1000))</f>
        <v/>
      </c>
      <c r="L48" s="74" t="str">
        <f t="shared" si="47"/>
        <v/>
      </c>
      <c r="M48" t="str">
        <f t="shared" si="6"/>
        <v/>
      </c>
    </row>
    <row r="49" spans="1:13" ht="15.75" customHeight="1">
      <c r="A49" s="82"/>
      <c r="B49" s="64"/>
      <c r="C49" s="64"/>
      <c r="D49" s="64"/>
      <c r="E49" s="62"/>
      <c r="F49" s="65" t="str">
        <f t="shared" si="0"/>
        <v/>
      </c>
      <c r="G49" s="71" t="str">
        <f t="shared" si="1"/>
        <v/>
      </c>
      <c r="H49" s="71" t="str">
        <f t="shared" si="2"/>
        <v/>
      </c>
      <c r="I49" s="71" t="str">
        <f t="shared" si="3"/>
        <v/>
      </c>
      <c r="J49" s="74" t="str">
        <f t="shared" si="4"/>
        <v/>
      </c>
      <c r="K49" s="74" t="str">
        <f t="shared" ref="K49:L49" si="48">IF(I49="","",IF(I49="not enough protein","not enough protein",I49*1000))</f>
        <v/>
      </c>
      <c r="L49" s="74" t="str">
        <f t="shared" si="48"/>
        <v/>
      </c>
      <c r="M49" t="str">
        <f t="shared" si="6"/>
        <v/>
      </c>
    </row>
    <row r="50" spans="1:13" ht="15.75" customHeight="1">
      <c r="A50" s="82"/>
      <c r="B50" s="64"/>
      <c r="C50" s="64"/>
      <c r="D50" s="64"/>
      <c r="E50" s="62"/>
      <c r="F50" s="65" t="str">
        <f t="shared" si="0"/>
        <v/>
      </c>
      <c r="G50" s="71" t="str">
        <f t="shared" si="1"/>
        <v/>
      </c>
      <c r="H50" s="71" t="str">
        <f t="shared" si="2"/>
        <v/>
      </c>
      <c r="I50" s="71" t="str">
        <f t="shared" si="3"/>
        <v/>
      </c>
      <c r="J50" s="74" t="str">
        <f t="shared" si="4"/>
        <v/>
      </c>
      <c r="K50" s="74" t="str">
        <f t="shared" ref="K50:L50" si="49">IF(I50="","",IF(I50="not enough protein","not enough protein",I50*1000))</f>
        <v/>
      </c>
      <c r="L50" s="74" t="str">
        <f t="shared" si="49"/>
        <v/>
      </c>
      <c r="M50" t="str">
        <f t="shared" si="6"/>
        <v/>
      </c>
    </row>
    <row r="51" spans="1:13" ht="15.75" customHeight="1">
      <c r="A51" s="62"/>
      <c r="B51" s="63"/>
      <c r="C51" s="63"/>
      <c r="D51" s="64"/>
      <c r="E51" s="62"/>
      <c r="F51" s="65" t="str">
        <f t="shared" si="0"/>
        <v/>
      </c>
      <c r="G51" s="71" t="str">
        <f t="shared" si="1"/>
        <v/>
      </c>
      <c r="H51" s="71" t="str">
        <f t="shared" si="2"/>
        <v/>
      </c>
      <c r="I51" s="71" t="str">
        <f t="shared" si="3"/>
        <v/>
      </c>
      <c r="J51" s="74" t="str">
        <f t="shared" si="4"/>
        <v/>
      </c>
      <c r="K51" s="74" t="str">
        <f t="shared" ref="K51:L51" si="50">IF(I51="","",IF(I51="not enough protein","not enough protein",I51*1000))</f>
        <v/>
      </c>
      <c r="L51" s="74" t="str">
        <f t="shared" si="50"/>
        <v/>
      </c>
      <c r="M51" t="str">
        <f t="shared" si="6"/>
        <v/>
      </c>
    </row>
    <row r="52" spans="1:13" ht="15.75" customHeight="1">
      <c r="A52" s="62"/>
      <c r="B52" s="63"/>
      <c r="C52" s="63"/>
      <c r="D52" s="64"/>
      <c r="E52" s="62"/>
      <c r="F52" s="65" t="str">
        <f t="shared" si="0"/>
        <v/>
      </c>
      <c r="G52" s="71" t="str">
        <f t="shared" si="1"/>
        <v/>
      </c>
      <c r="H52" s="71" t="str">
        <f t="shared" si="2"/>
        <v/>
      </c>
      <c r="I52" s="71" t="str">
        <f t="shared" si="3"/>
        <v/>
      </c>
      <c r="J52" s="74" t="str">
        <f t="shared" si="4"/>
        <v/>
      </c>
      <c r="K52" s="74" t="str">
        <f t="shared" ref="K52:L52" si="51">IF(I52="","",IF(I52="not enough protein","not enough protein",I52*1000))</f>
        <v/>
      </c>
      <c r="L52" s="74" t="str">
        <f t="shared" si="51"/>
        <v/>
      </c>
      <c r="M52" t="str">
        <f t="shared" si="6"/>
        <v/>
      </c>
    </row>
    <row r="53" spans="1:13" ht="15.75" customHeight="1">
      <c r="A53" s="82"/>
      <c r="B53" s="64"/>
      <c r="C53" s="64"/>
      <c r="D53" s="64"/>
      <c r="E53" s="62"/>
      <c r="F53" s="65" t="str">
        <f t="shared" si="0"/>
        <v/>
      </c>
      <c r="G53" s="71"/>
      <c r="H53" s="71"/>
      <c r="I53" s="71" t="str">
        <f t="shared" si="3"/>
        <v/>
      </c>
      <c r="J53" s="74" t="str">
        <f t="shared" si="4"/>
        <v/>
      </c>
      <c r="K53" s="74" t="str">
        <f t="shared" ref="K53:L53" si="52">IF(I53="","",IF(I53="not enough protein","not enough protein",I53*1000))</f>
        <v/>
      </c>
      <c r="L53" s="74" t="str">
        <f t="shared" si="52"/>
        <v/>
      </c>
      <c r="M53" t="str">
        <f t="shared" si="6"/>
        <v/>
      </c>
    </row>
    <row r="54" spans="1:13" ht="15.75" customHeight="1">
      <c r="A54" s="82"/>
      <c r="B54" s="64"/>
      <c r="C54" s="64"/>
      <c r="D54" s="64"/>
      <c r="E54" s="62"/>
      <c r="F54" s="65" t="str">
        <f t="shared" si="0"/>
        <v/>
      </c>
      <c r="G54" s="71"/>
      <c r="H54" s="71"/>
      <c r="I54" s="71" t="str">
        <f t="shared" si="3"/>
        <v/>
      </c>
      <c r="J54" s="74" t="str">
        <f t="shared" si="4"/>
        <v/>
      </c>
      <c r="K54" s="74" t="str">
        <f t="shared" ref="K54:L54" si="53">IF(I54="","",IF(I54="not enough protein","not enough protein",I54*1000))</f>
        <v/>
      </c>
      <c r="L54" s="74" t="str">
        <f t="shared" si="53"/>
        <v/>
      </c>
      <c r="M54" t="str">
        <f t="shared" si="6"/>
        <v/>
      </c>
    </row>
    <row r="55" spans="1:13" ht="15.75" customHeight="1">
      <c r="A55" s="82"/>
      <c r="B55" s="64"/>
      <c r="C55" s="64"/>
      <c r="D55" s="64"/>
      <c r="E55" s="62"/>
      <c r="F55" s="65" t="str">
        <f t="shared" si="0"/>
        <v/>
      </c>
      <c r="G55" s="71"/>
      <c r="H55" s="71"/>
      <c r="I55" s="71" t="str">
        <f t="shared" si="3"/>
        <v/>
      </c>
      <c r="J55" s="74" t="str">
        <f t="shared" si="4"/>
        <v/>
      </c>
      <c r="K55" s="74" t="str">
        <f t="shared" ref="K55:L55" si="54">IF(I55="","",IF(I55="not enough protein","not enough protein",I55*1000))</f>
        <v/>
      </c>
      <c r="L55" s="74" t="str">
        <f t="shared" si="54"/>
        <v/>
      </c>
      <c r="M55" t="str">
        <f t="shared" si="6"/>
        <v/>
      </c>
    </row>
    <row r="56" spans="1:13" ht="15.75" customHeight="1">
      <c r="A56" s="82"/>
      <c r="B56" s="64"/>
      <c r="C56" s="64"/>
      <c r="D56" s="64"/>
      <c r="E56" s="62"/>
      <c r="F56" s="65" t="str">
        <f t="shared" si="0"/>
        <v/>
      </c>
      <c r="G56" s="71"/>
      <c r="H56" s="71"/>
      <c r="I56" s="71" t="str">
        <f t="shared" si="3"/>
        <v/>
      </c>
      <c r="J56" s="74" t="str">
        <f t="shared" si="4"/>
        <v/>
      </c>
      <c r="K56" s="74" t="str">
        <f t="shared" ref="K56:L56" si="55">IF(I56="","",IF(I56="not enough protein","not enough protein",I56*1000))</f>
        <v/>
      </c>
      <c r="L56" s="74" t="str">
        <f t="shared" si="55"/>
        <v/>
      </c>
      <c r="M56" t="str">
        <f t="shared" si="6"/>
        <v/>
      </c>
    </row>
    <row r="57" spans="1:13" ht="15.75" customHeight="1">
      <c r="A57" s="82"/>
      <c r="B57" s="64"/>
      <c r="C57" s="64"/>
      <c r="D57" s="64"/>
      <c r="E57" s="62"/>
      <c r="F57" s="65" t="str">
        <f t="shared" si="0"/>
        <v/>
      </c>
      <c r="G57" s="71"/>
      <c r="H57" s="71"/>
      <c r="I57" s="71" t="str">
        <f t="shared" si="3"/>
        <v/>
      </c>
      <c r="J57" s="74" t="str">
        <f t="shared" si="4"/>
        <v/>
      </c>
      <c r="K57" s="74" t="str">
        <f t="shared" ref="K57:L57" si="56">IF(I57="","",IF(I57="not enough protein","not enough protein",I57*1000))</f>
        <v/>
      </c>
      <c r="L57" s="74" t="str">
        <f t="shared" si="56"/>
        <v/>
      </c>
      <c r="M57" t="str">
        <f t="shared" si="6"/>
        <v/>
      </c>
    </row>
    <row r="58" spans="1:13" ht="15.75" customHeight="1">
      <c r="A58" s="82"/>
      <c r="B58" s="64"/>
      <c r="C58" s="64"/>
      <c r="D58" s="64"/>
      <c r="E58" s="62"/>
      <c r="F58" s="65" t="str">
        <f t="shared" si="0"/>
        <v/>
      </c>
      <c r="G58" s="71"/>
      <c r="H58" s="71"/>
      <c r="I58" s="71" t="str">
        <f t="shared" si="3"/>
        <v/>
      </c>
      <c r="J58" s="74" t="str">
        <f t="shared" si="4"/>
        <v/>
      </c>
      <c r="K58" s="74" t="str">
        <f t="shared" ref="K58:L58" si="57">IF(I58="","",IF(I58="not enough protein","not enough protein",I58*1000))</f>
        <v/>
      </c>
      <c r="L58" s="74" t="str">
        <f t="shared" si="57"/>
        <v/>
      </c>
      <c r="M58" t="str">
        <f t="shared" si="6"/>
        <v/>
      </c>
    </row>
    <row r="59" spans="1:13" ht="15.75" customHeight="1">
      <c r="A59" s="82"/>
      <c r="B59" s="64"/>
      <c r="C59" s="64"/>
      <c r="D59" s="64"/>
      <c r="E59" s="62"/>
      <c r="F59" s="65" t="str">
        <f t="shared" si="0"/>
        <v/>
      </c>
      <c r="G59" s="71"/>
      <c r="H59" s="71"/>
      <c r="I59" s="71" t="str">
        <f t="shared" si="3"/>
        <v/>
      </c>
      <c r="J59" s="74" t="str">
        <f t="shared" si="4"/>
        <v/>
      </c>
      <c r="K59" s="74" t="str">
        <f t="shared" ref="K59:L59" si="58">IF(I59="","",IF(I59="not enough protein","not enough protein",I59*1000))</f>
        <v/>
      </c>
      <c r="L59" s="74" t="str">
        <f t="shared" si="58"/>
        <v/>
      </c>
      <c r="M59" t="str">
        <f t="shared" si="6"/>
        <v/>
      </c>
    </row>
    <row r="60" spans="1:13" ht="15.75" customHeight="1">
      <c r="A60" s="82"/>
      <c r="B60" s="64"/>
      <c r="C60" s="64"/>
      <c r="D60" s="64"/>
      <c r="E60" s="62"/>
      <c r="F60" s="65" t="str">
        <f t="shared" si="0"/>
        <v/>
      </c>
      <c r="G60" s="71"/>
      <c r="H60" s="71"/>
      <c r="I60" s="71" t="str">
        <f t="shared" si="3"/>
        <v/>
      </c>
      <c r="J60" s="74" t="str">
        <f t="shared" si="4"/>
        <v/>
      </c>
      <c r="K60" s="74" t="str">
        <f t="shared" ref="K60:L60" si="59">IF(I60="","",IF(I60="not enough protein","not enough protein",I60*1000))</f>
        <v/>
      </c>
      <c r="L60" s="74" t="str">
        <f t="shared" si="59"/>
        <v/>
      </c>
      <c r="M60" t="str">
        <f t="shared" si="6"/>
        <v/>
      </c>
    </row>
    <row r="61" spans="1:13" ht="15.75" customHeight="1">
      <c r="A61" s="82"/>
      <c r="B61" s="64"/>
      <c r="C61" s="64"/>
      <c r="D61" s="64"/>
      <c r="E61" s="62"/>
      <c r="F61" s="65" t="str">
        <f t="shared" si="0"/>
        <v/>
      </c>
      <c r="G61" s="71"/>
      <c r="H61" s="71"/>
      <c r="I61" s="71" t="str">
        <f t="shared" si="3"/>
        <v/>
      </c>
      <c r="J61" s="74" t="str">
        <f t="shared" si="4"/>
        <v/>
      </c>
      <c r="K61" s="74" t="str">
        <f t="shared" ref="K61:L61" si="60">IF(I61="","",IF(I61="not enough protein","not enough protein",I61*1000))</f>
        <v/>
      </c>
      <c r="L61" s="74" t="str">
        <f t="shared" si="60"/>
        <v/>
      </c>
      <c r="M61" t="str">
        <f t="shared" si="6"/>
        <v/>
      </c>
    </row>
    <row r="62" spans="1:13" ht="15.75" customHeight="1">
      <c r="A62" s="82"/>
      <c r="B62" s="64"/>
      <c r="C62" s="64"/>
      <c r="D62" s="64"/>
      <c r="E62" s="62"/>
      <c r="F62" s="65" t="str">
        <f t="shared" si="0"/>
        <v/>
      </c>
      <c r="G62" s="71"/>
      <c r="H62" s="71"/>
      <c r="I62" s="71" t="str">
        <f t="shared" si="3"/>
        <v/>
      </c>
      <c r="J62" s="74" t="str">
        <f t="shared" si="4"/>
        <v/>
      </c>
      <c r="K62" s="74" t="str">
        <f t="shared" ref="K62:L62" si="61">IF(I62="","",IF(I62="not enough protein","not enough protein",I62*1000))</f>
        <v/>
      </c>
      <c r="L62" s="74" t="str">
        <f t="shared" si="61"/>
        <v/>
      </c>
      <c r="M62" t="str">
        <f t="shared" si="6"/>
        <v/>
      </c>
    </row>
    <row r="63" spans="1:13" ht="15.75" customHeight="1">
      <c r="A63" s="82"/>
      <c r="B63" s="64"/>
      <c r="C63" s="64"/>
      <c r="D63" s="64"/>
      <c r="E63" s="62"/>
      <c r="F63" s="65" t="str">
        <f t="shared" si="0"/>
        <v/>
      </c>
      <c r="G63" s="71"/>
      <c r="H63" s="71"/>
      <c r="I63" s="71" t="str">
        <f t="shared" si="3"/>
        <v/>
      </c>
      <c r="J63" s="74" t="str">
        <f t="shared" si="4"/>
        <v/>
      </c>
      <c r="K63" s="74" t="str">
        <f t="shared" ref="K63:L63" si="62">IF(I63="","",IF(I63="not enough protein","not enough protein",I63*1000))</f>
        <v/>
      </c>
      <c r="L63" s="74" t="str">
        <f t="shared" si="62"/>
        <v/>
      </c>
      <c r="M63" t="str">
        <f t="shared" si="6"/>
        <v/>
      </c>
    </row>
    <row r="64" spans="1:13" ht="15.75" customHeight="1">
      <c r="A64" s="82"/>
      <c r="B64" s="64"/>
      <c r="C64" s="64"/>
      <c r="D64" s="64"/>
      <c r="E64" s="62"/>
      <c r="F64" s="65" t="str">
        <f t="shared" si="0"/>
        <v/>
      </c>
      <c r="G64" s="71"/>
      <c r="H64" s="71"/>
      <c r="I64" s="71" t="str">
        <f t="shared" si="3"/>
        <v/>
      </c>
      <c r="J64" s="74" t="str">
        <f t="shared" si="4"/>
        <v/>
      </c>
      <c r="K64" s="74" t="str">
        <f t="shared" ref="K64:L64" si="63">IF(I64="","",IF(I64="not enough protein","not enough protein",I64*1000))</f>
        <v/>
      </c>
      <c r="L64" s="74" t="str">
        <f t="shared" si="63"/>
        <v/>
      </c>
      <c r="M64" t="str">
        <f t="shared" si="6"/>
        <v/>
      </c>
    </row>
    <row r="65" spans="1:13" ht="15.75" customHeight="1">
      <c r="A65" s="82"/>
      <c r="B65" s="64"/>
      <c r="C65" s="64"/>
      <c r="D65" s="64"/>
      <c r="E65" s="62"/>
      <c r="F65" s="65" t="str">
        <f t="shared" si="0"/>
        <v/>
      </c>
      <c r="G65" s="71"/>
      <c r="H65" s="71"/>
      <c r="I65" s="71" t="str">
        <f t="shared" si="3"/>
        <v/>
      </c>
      <c r="J65" s="74" t="str">
        <f t="shared" si="4"/>
        <v/>
      </c>
      <c r="K65" s="74" t="str">
        <f t="shared" ref="K65:L65" si="64">IF(I65="","",IF(I65="not enough protein","not enough protein",I65*1000))</f>
        <v/>
      </c>
      <c r="L65" s="74" t="str">
        <f t="shared" si="64"/>
        <v/>
      </c>
      <c r="M65" t="str">
        <f t="shared" si="6"/>
        <v/>
      </c>
    </row>
    <row r="66" spans="1:13" ht="15.75" customHeight="1">
      <c r="A66" s="82"/>
      <c r="B66" s="64"/>
      <c r="C66" s="64"/>
      <c r="D66" s="64"/>
      <c r="E66" s="62"/>
      <c r="F66" s="65" t="str">
        <f t="shared" si="0"/>
        <v/>
      </c>
      <c r="G66" s="71"/>
      <c r="H66" s="71"/>
      <c r="I66" s="71" t="str">
        <f t="shared" si="3"/>
        <v/>
      </c>
      <c r="J66" s="74" t="str">
        <f t="shared" si="4"/>
        <v/>
      </c>
      <c r="K66" s="74" t="str">
        <f t="shared" ref="K66:L66" si="65">IF(I66="","",IF(I66="not enough protein","not enough protein",I66*1000))</f>
        <v/>
      </c>
      <c r="L66" s="74" t="str">
        <f t="shared" si="65"/>
        <v/>
      </c>
      <c r="M66" t="str">
        <f t="shared" si="6"/>
        <v/>
      </c>
    </row>
    <row r="67" spans="1:13" ht="15.75" customHeight="1">
      <c r="A67" s="82"/>
      <c r="B67" s="64"/>
      <c r="C67" s="64"/>
      <c r="D67" s="64"/>
      <c r="E67" s="62"/>
      <c r="F67" s="65" t="str">
        <f t="shared" si="0"/>
        <v/>
      </c>
      <c r="G67" s="71"/>
      <c r="H67" s="71"/>
      <c r="I67" s="71" t="str">
        <f t="shared" si="3"/>
        <v/>
      </c>
      <c r="J67" s="74" t="str">
        <f t="shared" si="4"/>
        <v/>
      </c>
      <c r="K67" s="74" t="str">
        <f t="shared" ref="K67:L67" si="66">IF(I67="","",IF(I67="not enough protein","not enough protein",I67*1000))</f>
        <v/>
      </c>
      <c r="L67" s="74" t="str">
        <f t="shared" si="66"/>
        <v/>
      </c>
      <c r="M67" t="str">
        <f t="shared" si="6"/>
        <v/>
      </c>
    </row>
    <row r="68" spans="1:13" ht="15.75" customHeight="1">
      <c r="A68" s="82"/>
      <c r="B68" s="64"/>
      <c r="C68" s="64"/>
      <c r="D68" s="64"/>
      <c r="E68" s="62"/>
      <c r="F68" s="65" t="str">
        <f t="shared" si="0"/>
        <v/>
      </c>
      <c r="G68" s="71"/>
      <c r="H68" s="71"/>
      <c r="I68" s="71" t="str">
        <f t="shared" si="3"/>
        <v/>
      </c>
      <c r="J68" s="74" t="str">
        <f t="shared" si="4"/>
        <v/>
      </c>
      <c r="K68" s="74" t="str">
        <f t="shared" ref="K68:L68" si="67">IF(I68="","",IF(I68="not enough protein","not enough protein",I68*1000))</f>
        <v/>
      </c>
      <c r="L68" s="74" t="str">
        <f t="shared" si="67"/>
        <v/>
      </c>
      <c r="M68" t="str">
        <f t="shared" si="6"/>
        <v/>
      </c>
    </row>
    <row r="69" spans="1:13" ht="15.75" customHeight="1">
      <c r="A69" s="82"/>
      <c r="B69" s="64"/>
      <c r="C69" s="64"/>
      <c r="D69" s="64"/>
      <c r="E69" s="62"/>
      <c r="F69" s="65" t="str">
        <f t="shared" si="0"/>
        <v/>
      </c>
      <c r="G69" s="71"/>
      <c r="H69" s="71"/>
      <c r="I69" s="71" t="str">
        <f t="shared" si="3"/>
        <v/>
      </c>
      <c r="J69" s="74" t="str">
        <f t="shared" si="4"/>
        <v/>
      </c>
      <c r="K69" s="74" t="str">
        <f t="shared" ref="K69:L69" si="68">IF(I69="","",IF(I69="not enough protein","not enough protein",I69*1000))</f>
        <v/>
      </c>
      <c r="L69" s="74" t="str">
        <f t="shared" si="68"/>
        <v/>
      </c>
      <c r="M69" t="str">
        <f t="shared" si="6"/>
        <v/>
      </c>
    </row>
    <row r="70" spans="1:13" ht="15.75" customHeight="1">
      <c r="A70" s="82"/>
      <c r="B70" s="64"/>
      <c r="C70" s="64"/>
      <c r="D70" s="64"/>
      <c r="E70" s="62"/>
      <c r="F70" s="65" t="str">
        <f t="shared" si="0"/>
        <v/>
      </c>
      <c r="G70" s="71"/>
      <c r="H70" s="71"/>
      <c r="I70" s="71" t="str">
        <f t="shared" si="3"/>
        <v/>
      </c>
      <c r="J70" s="74" t="str">
        <f t="shared" si="4"/>
        <v/>
      </c>
      <c r="K70" s="74" t="str">
        <f t="shared" ref="K70:L70" si="69">IF(I70="","",IF(I70="not enough protein","not enough protein",I70*1000))</f>
        <v/>
      </c>
      <c r="L70" s="74" t="str">
        <f t="shared" si="69"/>
        <v/>
      </c>
      <c r="M70" t="str">
        <f t="shared" si="6"/>
        <v/>
      </c>
    </row>
    <row r="71" spans="1:13" ht="15.75" customHeight="1">
      <c r="A71" s="82"/>
      <c r="B71" s="64"/>
      <c r="C71" s="64"/>
      <c r="D71" s="64"/>
      <c r="E71" s="62"/>
      <c r="F71" s="65" t="str">
        <f t="shared" si="0"/>
        <v/>
      </c>
      <c r="G71" s="71"/>
      <c r="H71" s="71"/>
      <c r="I71" s="71" t="str">
        <f t="shared" si="3"/>
        <v/>
      </c>
      <c r="J71" s="74" t="str">
        <f t="shared" si="4"/>
        <v/>
      </c>
      <c r="K71" s="74" t="str">
        <f t="shared" ref="K71:L71" si="70">IF(I71="","",IF(I71="not enough protein","not enough protein",I71*1000))</f>
        <v/>
      </c>
      <c r="L71" s="74" t="str">
        <f t="shared" si="70"/>
        <v/>
      </c>
      <c r="M71" t="str">
        <f t="shared" si="6"/>
        <v/>
      </c>
    </row>
    <row r="72" spans="1:13" ht="15.75" customHeight="1">
      <c r="A72" s="82"/>
      <c r="B72" s="64"/>
      <c r="C72" s="64"/>
      <c r="D72" s="64"/>
      <c r="E72" s="62"/>
      <c r="F72" s="65" t="str">
        <f t="shared" si="0"/>
        <v/>
      </c>
      <c r="G72" s="71"/>
      <c r="H72" s="71"/>
      <c r="I72" s="71" t="str">
        <f t="shared" si="3"/>
        <v/>
      </c>
      <c r="J72" s="74" t="str">
        <f t="shared" si="4"/>
        <v/>
      </c>
      <c r="K72" s="74" t="str">
        <f t="shared" ref="K72:L72" si="71">IF(I72="","",IF(I72="not enough protein","not enough protein",I72*1000))</f>
        <v/>
      </c>
      <c r="L72" s="74" t="str">
        <f t="shared" si="71"/>
        <v/>
      </c>
      <c r="M72" t="str">
        <f t="shared" si="6"/>
        <v/>
      </c>
    </row>
    <row r="73" spans="1:13" ht="15.75" customHeight="1">
      <c r="A73" s="82"/>
      <c r="B73" s="64"/>
      <c r="C73" s="64"/>
      <c r="D73" s="64"/>
      <c r="E73" s="62"/>
      <c r="F73" s="65" t="str">
        <f t="shared" si="0"/>
        <v/>
      </c>
      <c r="G73" s="71"/>
      <c r="H73" s="71"/>
      <c r="I73" s="71" t="str">
        <f t="shared" si="3"/>
        <v/>
      </c>
      <c r="J73" s="74" t="str">
        <f t="shared" si="4"/>
        <v/>
      </c>
      <c r="K73" s="74" t="str">
        <f t="shared" ref="K73:L73" si="72">IF(I73="","",IF(I73="not enough protein","not enough protein",I73*1000))</f>
        <v/>
      </c>
      <c r="L73" s="74" t="str">
        <f t="shared" si="72"/>
        <v/>
      </c>
      <c r="M73" t="str">
        <f t="shared" si="6"/>
        <v/>
      </c>
    </row>
    <row r="74" spans="1:13" ht="15.75" customHeight="1">
      <c r="A74" s="82"/>
      <c r="B74" s="64"/>
      <c r="C74" s="64"/>
      <c r="D74" s="64"/>
      <c r="E74" s="62"/>
      <c r="F74" s="65" t="str">
        <f t="shared" si="0"/>
        <v/>
      </c>
      <c r="G74" s="71"/>
      <c r="H74" s="71"/>
      <c r="I74" s="71" t="str">
        <f t="shared" si="3"/>
        <v/>
      </c>
      <c r="J74" s="74" t="str">
        <f t="shared" si="4"/>
        <v/>
      </c>
      <c r="K74" s="74" t="str">
        <f t="shared" ref="K74:L74" si="73">IF(I74="","",IF(I74="not enough protein","not enough protein",I74*1000))</f>
        <v/>
      </c>
      <c r="L74" s="74" t="str">
        <f t="shared" si="73"/>
        <v/>
      </c>
      <c r="M74" t="str">
        <f t="shared" si="6"/>
        <v/>
      </c>
    </row>
    <row r="75" spans="1:13" ht="15.75" customHeight="1">
      <c r="A75" s="82"/>
      <c r="B75" s="64"/>
      <c r="C75" s="64"/>
      <c r="D75" s="64"/>
      <c r="E75" s="62"/>
      <c r="F75" s="65" t="str">
        <f t="shared" si="0"/>
        <v/>
      </c>
      <c r="G75" s="71"/>
      <c r="H75" s="71"/>
      <c r="I75" s="71" t="str">
        <f t="shared" si="3"/>
        <v/>
      </c>
      <c r="J75" s="74" t="str">
        <f t="shared" si="4"/>
        <v/>
      </c>
      <c r="K75" s="74" t="str">
        <f t="shared" ref="K75:L75" si="74">IF(I75="","",IF(I75="not enough protein","not enough protein",I75*1000))</f>
        <v/>
      </c>
      <c r="L75" s="74" t="str">
        <f t="shared" si="74"/>
        <v/>
      </c>
      <c r="M75" t="str">
        <f t="shared" si="6"/>
        <v/>
      </c>
    </row>
    <row r="76" spans="1:13" ht="15.75" customHeight="1">
      <c r="A76" s="82"/>
      <c r="B76" s="64"/>
      <c r="C76" s="64"/>
      <c r="D76" s="64"/>
      <c r="E76" s="62"/>
      <c r="F76" s="65" t="str">
        <f t="shared" si="0"/>
        <v/>
      </c>
      <c r="G76" s="71"/>
      <c r="H76" s="71"/>
      <c r="I76" s="71" t="str">
        <f t="shared" si="3"/>
        <v/>
      </c>
      <c r="J76" s="74" t="str">
        <f t="shared" si="4"/>
        <v/>
      </c>
      <c r="K76" s="74" t="str">
        <f t="shared" ref="K76:L76" si="75">IF(I76="","",IF(I76="not enough protein","not enough protein",I76*1000))</f>
        <v/>
      </c>
      <c r="L76" s="74" t="str">
        <f t="shared" si="75"/>
        <v/>
      </c>
      <c r="M76" t="str">
        <f t="shared" si="6"/>
        <v/>
      </c>
    </row>
    <row r="77" spans="1:13" ht="15.75" customHeight="1">
      <c r="A77" s="82"/>
      <c r="B77" s="64"/>
      <c r="C77" s="64"/>
      <c r="D77" s="64"/>
      <c r="E77" s="62"/>
      <c r="F77" s="65" t="str">
        <f t="shared" si="0"/>
        <v/>
      </c>
      <c r="G77" s="71"/>
      <c r="H77" s="71"/>
      <c r="I77" s="71" t="str">
        <f t="shared" si="3"/>
        <v/>
      </c>
      <c r="J77" s="74" t="str">
        <f t="shared" si="4"/>
        <v/>
      </c>
      <c r="K77" s="74" t="str">
        <f t="shared" ref="K77:L77" si="76">IF(I77="","",IF(I77="not enough protein","not enough protein",I77*1000))</f>
        <v/>
      </c>
      <c r="L77" s="74" t="str">
        <f t="shared" si="76"/>
        <v/>
      </c>
      <c r="M77" t="str">
        <f t="shared" si="6"/>
        <v/>
      </c>
    </row>
    <row r="78" spans="1:13" ht="15.75" customHeight="1">
      <c r="A78" s="82"/>
      <c r="B78" s="64"/>
      <c r="C78" s="64"/>
      <c r="D78" s="64"/>
      <c r="E78" s="62"/>
      <c r="F78" s="65" t="str">
        <f t="shared" si="0"/>
        <v/>
      </c>
      <c r="G78" s="71"/>
      <c r="H78" s="71"/>
      <c r="I78" s="71" t="str">
        <f t="shared" si="3"/>
        <v/>
      </c>
      <c r="J78" s="74" t="str">
        <f t="shared" si="4"/>
        <v/>
      </c>
      <c r="K78" s="74" t="str">
        <f t="shared" ref="K78:L78" si="77">IF(I78="","",IF(I78="not enough protein","not enough protein",I78*1000))</f>
        <v/>
      </c>
      <c r="L78" s="74" t="str">
        <f t="shared" si="77"/>
        <v/>
      </c>
      <c r="M78" t="str">
        <f t="shared" si="6"/>
        <v/>
      </c>
    </row>
    <row r="79" spans="1:13" ht="15.75" customHeight="1">
      <c r="A79" s="82"/>
      <c r="B79" s="64"/>
      <c r="C79" s="64"/>
      <c r="D79" s="64"/>
      <c r="E79" s="62"/>
      <c r="F79" s="65" t="str">
        <f t="shared" si="0"/>
        <v/>
      </c>
      <c r="G79" s="71"/>
      <c r="H79" s="71"/>
      <c r="I79" s="71" t="str">
        <f t="shared" si="3"/>
        <v/>
      </c>
      <c r="J79" s="74" t="str">
        <f t="shared" si="4"/>
        <v/>
      </c>
      <c r="K79" s="74" t="str">
        <f t="shared" ref="K79:L79" si="78">IF(I79="","",IF(I79="not enough protein","not enough protein",I79*1000))</f>
        <v/>
      </c>
      <c r="L79" s="74" t="str">
        <f t="shared" si="78"/>
        <v/>
      </c>
      <c r="M79" t="str">
        <f t="shared" si="6"/>
        <v/>
      </c>
    </row>
    <row r="80" spans="1:13" ht="15.75" customHeight="1">
      <c r="A80" s="82"/>
      <c r="B80" s="64"/>
      <c r="C80" s="64"/>
      <c r="D80" s="64"/>
      <c r="E80" s="62"/>
      <c r="F80" s="65" t="str">
        <f t="shared" si="0"/>
        <v/>
      </c>
      <c r="G80" s="71"/>
      <c r="H80" s="71"/>
      <c r="I80" s="71" t="str">
        <f t="shared" si="3"/>
        <v/>
      </c>
      <c r="J80" s="74" t="str">
        <f t="shared" si="4"/>
        <v/>
      </c>
      <c r="K80" s="74" t="str">
        <f t="shared" ref="K80:L80" si="79">IF(I80="","",IF(I80="not enough protein","not enough protein",I80*1000))</f>
        <v/>
      </c>
      <c r="L80" s="74" t="str">
        <f t="shared" si="79"/>
        <v/>
      </c>
      <c r="M80" t="str">
        <f t="shared" si="6"/>
        <v/>
      </c>
    </row>
    <row r="81" spans="1:13" ht="15.75" customHeight="1">
      <c r="A81" s="82"/>
      <c r="B81" s="64"/>
      <c r="C81" s="64"/>
      <c r="D81" s="64"/>
      <c r="E81" s="62"/>
      <c r="F81" s="65" t="str">
        <f t="shared" si="0"/>
        <v/>
      </c>
      <c r="G81" s="71"/>
      <c r="H81" s="71"/>
      <c r="I81" s="71" t="str">
        <f t="shared" si="3"/>
        <v/>
      </c>
      <c r="J81" s="74" t="str">
        <f t="shared" si="4"/>
        <v/>
      </c>
      <c r="K81" s="74" t="str">
        <f t="shared" ref="K81:L81" si="80">IF(I81="","",IF(I81="not enough protein","not enough protein",I81*1000))</f>
        <v/>
      </c>
      <c r="L81" s="74" t="str">
        <f t="shared" si="80"/>
        <v/>
      </c>
      <c r="M81" t="str">
        <f t="shared" si="6"/>
        <v/>
      </c>
    </row>
    <row r="82" spans="1:13" ht="15.75" customHeight="1">
      <c r="A82" s="82"/>
      <c r="B82" s="64"/>
      <c r="C82" s="64"/>
      <c r="D82" s="64"/>
      <c r="E82" s="62"/>
      <c r="F82" s="65" t="str">
        <f t="shared" si="0"/>
        <v/>
      </c>
      <c r="G82" s="71"/>
      <c r="H82" s="71"/>
      <c r="I82" s="71" t="str">
        <f t="shared" si="3"/>
        <v/>
      </c>
      <c r="J82" s="74" t="str">
        <f t="shared" si="4"/>
        <v/>
      </c>
      <c r="K82" s="74" t="str">
        <f t="shared" ref="K82:L82" si="81">IF(I82="","",IF(I82="not enough protein","not enough protein",I82*1000))</f>
        <v/>
      </c>
      <c r="L82" s="74" t="str">
        <f t="shared" si="81"/>
        <v/>
      </c>
      <c r="M82" t="str">
        <f t="shared" si="6"/>
        <v/>
      </c>
    </row>
    <row r="83" spans="1:13" ht="15.75" customHeight="1">
      <c r="A83" s="82"/>
      <c r="B83" s="64"/>
      <c r="C83" s="64"/>
      <c r="D83" s="64"/>
      <c r="E83" s="62"/>
      <c r="F83" s="65" t="str">
        <f t="shared" si="0"/>
        <v/>
      </c>
      <c r="G83" s="71"/>
      <c r="H83" s="71"/>
      <c r="I83" s="71" t="str">
        <f t="shared" si="3"/>
        <v/>
      </c>
      <c r="J83" s="74" t="str">
        <f t="shared" si="4"/>
        <v/>
      </c>
      <c r="K83" s="74" t="str">
        <f t="shared" ref="K83:L83" si="82">IF(I83="","",IF(I83="not enough protein","not enough protein",I83*1000))</f>
        <v/>
      </c>
      <c r="L83" s="74" t="str">
        <f t="shared" si="82"/>
        <v/>
      </c>
      <c r="M83" t="str">
        <f t="shared" si="6"/>
        <v/>
      </c>
    </row>
    <row r="84" spans="1:13" ht="15.75" customHeight="1">
      <c r="A84" s="82"/>
      <c r="B84" s="64"/>
      <c r="C84" s="64"/>
      <c r="D84" s="64"/>
      <c r="E84" s="62"/>
      <c r="F84" s="65" t="str">
        <f t="shared" si="0"/>
        <v/>
      </c>
      <c r="G84" s="71"/>
      <c r="H84" s="71"/>
      <c r="I84" s="71" t="str">
        <f t="shared" si="3"/>
        <v/>
      </c>
      <c r="J84" s="74" t="str">
        <f t="shared" si="4"/>
        <v/>
      </c>
      <c r="K84" s="74" t="str">
        <f t="shared" ref="K84:L84" si="83">IF(I84="","",IF(I84="not enough protein","not enough protein",I84*1000))</f>
        <v/>
      </c>
      <c r="L84" s="74" t="str">
        <f t="shared" si="83"/>
        <v/>
      </c>
      <c r="M84" t="str">
        <f t="shared" si="6"/>
        <v/>
      </c>
    </row>
    <row r="85" spans="1:13" ht="15.75" customHeight="1">
      <c r="A85" s="82"/>
      <c r="B85" s="64"/>
      <c r="C85" s="64"/>
      <c r="D85" s="64"/>
      <c r="E85" s="62"/>
      <c r="F85" s="65" t="str">
        <f t="shared" si="0"/>
        <v/>
      </c>
      <c r="G85" s="71"/>
      <c r="H85" s="71"/>
      <c r="I85" s="71" t="str">
        <f t="shared" si="3"/>
        <v/>
      </c>
      <c r="J85" s="74" t="str">
        <f t="shared" si="4"/>
        <v/>
      </c>
      <c r="K85" s="74" t="str">
        <f t="shared" ref="K85:L85" si="84">IF(I85="","",IF(I85="not enough protein","not enough protein",I85*1000))</f>
        <v/>
      </c>
      <c r="L85" s="74" t="str">
        <f t="shared" si="84"/>
        <v/>
      </c>
      <c r="M85" t="str">
        <f t="shared" si="6"/>
        <v/>
      </c>
    </row>
    <row r="86" spans="1:13" ht="15.75" customHeight="1">
      <c r="A86" s="82"/>
      <c r="B86" s="64"/>
      <c r="C86" s="64"/>
      <c r="D86" s="64"/>
      <c r="E86" s="62"/>
      <c r="F86" s="65" t="str">
        <f t="shared" si="0"/>
        <v/>
      </c>
      <c r="G86" s="71"/>
      <c r="H86" s="71"/>
      <c r="I86" s="71" t="str">
        <f t="shared" si="3"/>
        <v/>
      </c>
      <c r="J86" s="74" t="str">
        <f t="shared" si="4"/>
        <v/>
      </c>
      <c r="K86" s="74" t="str">
        <f t="shared" ref="K86:L86" si="85">IF(I86="","",IF(I86="not enough protein","not enough protein",I86*1000))</f>
        <v/>
      </c>
      <c r="L86" s="74" t="str">
        <f t="shared" si="85"/>
        <v/>
      </c>
      <c r="M86" t="str">
        <f t="shared" si="6"/>
        <v/>
      </c>
    </row>
    <row r="87" spans="1:13" ht="15.75" customHeight="1">
      <c r="A87" s="82"/>
      <c r="B87" s="64"/>
      <c r="C87" s="64"/>
      <c r="D87" s="64"/>
      <c r="E87" s="62"/>
      <c r="F87" s="65" t="str">
        <f t="shared" si="0"/>
        <v/>
      </c>
      <c r="G87" s="71"/>
      <c r="H87" s="71"/>
      <c r="I87" s="71" t="str">
        <f t="shared" si="3"/>
        <v/>
      </c>
      <c r="J87" s="74" t="str">
        <f t="shared" si="4"/>
        <v/>
      </c>
      <c r="K87" s="74" t="str">
        <f t="shared" ref="K87:L87" si="86">IF(I87="","",IF(I87="not enough protein","not enough protein",I87*1000))</f>
        <v/>
      </c>
      <c r="L87" s="74" t="str">
        <f t="shared" si="86"/>
        <v/>
      </c>
      <c r="M87" t="str">
        <f t="shared" si="6"/>
        <v/>
      </c>
    </row>
    <row r="88" spans="1:13" ht="15.75" customHeight="1">
      <c r="A88" s="82"/>
      <c r="B88" s="64"/>
      <c r="C88" s="64"/>
      <c r="D88" s="64"/>
      <c r="E88" s="62"/>
      <c r="F88" s="65" t="str">
        <f t="shared" si="0"/>
        <v/>
      </c>
      <c r="G88" s="71"/>
      <c r="H88" s="71"/>
      <c r="I88" s="71" t="str">
        <f t="shared" si="3"/>
        <v/>
      </c>
      <c r="J88" s="74" t="str">
        <f t="shared" si="4"/>
        <v/>
      </c>
      <c r="K88" s="74" t="str">
        <f t="shared" ref="K88:L88" si="87">IF(I88="","",IF(I88="not enough protein","not enough protein",I88*1000))</f>
        <v/>
      </c>
      <c r="L88" s="74" t="str">
        <f t="shared" si="87"/>
        <v/>
      </c>
      <c r="M88" t="str">
        <f t="shared" si="6"/>
        <v/>
      </c>
    </row>
    <row r="89" spans="1:13" ht="15.75" customHeight="1">
      <c r="A89" s="82"/>
      <c r="B89" s="64"/>
      <c r="C89" s="64"/>
      <c r="D89" s="64"/>
      <c r="E89" s="62"/>
      <c r="F89" s="65" t="str">
        <f t="shared" si="0"/>
        <v/>
      </c>
      <c r="G89" s="71"/>
      <c r="H89" s="71"/>
      <c r="I89" s="71" t="str">
        <f t="shared" si="3"/>
        <v/>
      </c>
      <c r="J89" s="74" t="str">
        <f t="shared" si="4"/>
        <v/>
      </c>
      <c r="K89" s="74" t="str">
        <f t="shared" ref="K89:L89" si="88">IF(I89="","",IF(I89="not enough protein","not enough protein",I89*1000))</f>
        <v/>
      </c>
      <c r="L89" s="74" t="str">
        <f t="shared" si="88"/>
        <v/>
      </c>
      <c r="M89" t="str">
        <f t="shared" si="6"/>
        <v/>
      </c>
    </row>
    <row r="90" spans="1:13" ht="15.75" customHeight="1">
      <c r="A90" s="82"/>
      <c r="B90" s="64"/>
      <c r="C90" s="64"/>
      <c r="D90" s="64"/>
      <c r="E90" s="62"/>
      <c r="F90" s="65" t="str">
        <f t="shared" si="0"/>
        <v/>
      </c>
      <c r="G90" s="71"/>
      <c r="H90" s="71"/>
      <c r="I90" s="71" t="str">
        <f t="shared" si="3"/>
        <v/>
      </c>
      <c r="J90" s="74" t="str">
        <f t="shared" si="4"/>
        <v/>
      </c>
      <c r="K90" s="74" t="str">
        <f t="shared" ref="K90:L90" si="89">IF(I90="","",IF(I90="not enough protein","not enough protein",I90*1000))</f>
        <v/>
      </c>
      <c r="L90" s="74" t="str">
        <f t="shared" si="89"/>
        <v/>
      </c>
      <c r="M90" t="str">
        <f t="shared" si="6"/>
        <v/>
      </c>
    </row>
    <row r="91" spans="1:13" ht="15.75" customHeight="1">
      <c r="A91" s="82"/>
      <c r="B91" s="64"/>
      <c r="C91" s="64"/>
      <c r="D91" s="64"/>
      <c r="E91" s="62"/>
      <c r="F91" s="65" t="str">
        <f t="shared" si="0"/>
        <v/>
      </c>
      <c r="G91" s="71"/>
      <c r="H91" s="71"/>
      <c r="I91" s="71" t="str">
        <f t="shared" si="3"/>
        <v/>
      </c>
      <c r="J91" s="74" t="str">
        <f t="shared" si="4"/>
        <v/>
      </c>
      <c r="K91" s="74" t="str">
        <f t="shared" ref="K91:L91" si="90">IF(I91="","",IF(I91="not enough protein","not enough protein",I91*1000))</f>
        <v/>
      </c>
      <c r="L91" s="74" t="str">
        <f t="shared" si="90"/>
        <v/>
      </c>
      <c r="M91" t="str">
        <f t="shared" si="6"/>
        <v/>
      </c>
    </row>
    <row r="92" spans="1:13" ht="15.75" customHeight="1">
      <c r="A92" s="82"/>
      <c r="B92" s="64"/>
      <c r="C92" s="64"/>
      <c r="D92" s="64"/>
      <c r="E92" s="62"/>
      <c r="F92" s="65" t="str">
        <f t="shared" si="0"/>
        <v/>
      </c>
      <c r="G92" s="71"/>
      <c r="H92" s="71"/>
      <c r="I92" s="71" t="str">
        <f t="shared" si="3"/>
        <v/>
      </c>
      <c r="J92" s="74" t="str">
        <f t="shared" si="4"/>
        <v/>
      </c>
      <c r="K92" s="74" t="str">
        <f t="shared" ref="K92:L92" si="91">IF(I92="","",IF(I92="not enough protein","not enough protein",I92*1000))</f>
        <v/>
      </c>
      <c r="L92" s="74" t="str">
        <f t="shared" si="91"/>
        <v/>
      </c>
      <c r="M92" t="str">
        <f t="shared" si="6"/>
        <v/>
      </c>
    </row>
    <row r="93" spans="1:13" ht="15.75" customHeight="1">
      <c r="A93" s="82"/>
      <c r="B93" s="64"/>
      <c r="C93" s="64"/>
      <c r="D93" s="64"/>
      <c r="E93" s="62"/>
      <c r="F93" s="65" t="str">
        <f t="shared" si="0"/>
        <v/>
      </c>
      <c r="G93" s="71"/>
      <c r="H93" s="71"/>
      <c r="I93" s="71" t="str">
        <f t="shared" si="3"/>
        <v/>
      </c>
      <c r="J93" s="74" t="str">
        <f t="shared" si="4"/>
        <v/>
      </c>
      <c r="K93" s="74" t="str">
        <f t="shared" ref="K93:L93" si="92">IF(I93="","",IF(I93="not enough protein","not enough protein",I93*1000))</f>
        <v/>
      </c>
      <c r="L93" s="74" t="str">
        <f t="shared" si="92"/>
        <v/>
      </c>
      <c r="M93" t="str">
        <f t="shared" si="6"/>
        <v/>
      </c>
    </row>
    <row r="94" spans="1:13" ht="15.75" customHeight="1">
      <c r="A94" s="82"/>
      <c r="B94" s="64"/>
      <c r="C94" s="64"/>
      <c r="D94" s="64"/>
      <c r="E94" s="62"/>
      <c r="F94" s="65" t="str">
        <f t="shared" si="0"/>
        <v/>
      </c>
      <c r="G94" s="71"/>
      <c r="H94" s="71"/>
      <c r="I94" s="71" t="str">
        <f t="shared" si="3"/>
        <v/>
      </c>
      <c r="J94" s="74" t="str">
        <f t="shared" si="4"/>
        <v/>
      </c>
      <c r="K94" s="74" t="str">
        <f t="shared" ref="K94:L94" si="93">IF(I94="","",IF(I94="not enough protein","not enough protein",I94*1000))</f>
        <v/>
      </c>
      <c r="L94" s="74" t="str">
        <f t="shared" si="93"/>
        <v/>
      </c>
      <c r="M94" t="str">
        <f t="shared" si="6"/>
        <v/>
      </c>
    </row>
    <row r="95" spans="1:13" ht="15.75" customHeight="1">
      <c r="A95" s="82"/>
      <c r="B95" s="64"/>
      <c r="C95" s="64"/>
      <c r="D95" s="64"/>
      <c r="E95" s="62"/>
      <c r="F95" s="65" t="str">
        <f t="shared" si="0"/>
        <v/>
      </c>
      <c r="G95" s="71"/>
      <c r="H95" s="71"/>
      <c r="I95" s="71" t="str">
        <f t="shared" si="3"/>
        <v/>
      </c>
      <c r="J95" s="74" t="str">
        <f t="shared" si="4"/>
        <v/>
      </c>
      <c r="K95" s="74" t="str">
        <f t="shared" ref="K95:L95" si="94">IF(I95="","",IF(I95="not enough protein","not enough protein",I95*1000))</f>
        <v/>
      </c>
      <c r="L95" s="74" t="str">
        <f t="shared" si="94"/>
        <v/>
      </c>
      <c r="M95" t="str">
        <f t="shared" si="6"/>
        <v/>
      </c>
    </row>
    <row r="96" spans="1:13" ht="15.75" customHeight="1">
      <c r="A96" s="82"/>
      <c r="B96" s="64"/>
      <c r="C96" s="64"/>
      <c r="D96" s="64"/>
      <c r="E96" s="62"/>
      <c r="F96" s="65" t="str">
        <f t="shared" si="0"/>
        <v/>
      </c>
      <c r="G96" s="71"/>
      <c r="H96" s="71"/>
      <c r="I96" s="71" t="str">
        <f t="shared" si="3"/>
        <v/>
      </c>
      <c r="J96" s="74" t="str">
        <f t="shared" si="4"/>
        <v/>
      </c>
      <c r="K96" s="74" t="str">
        <f t="shared" ref="K96:L96" si="95">IF(I96="","",IF(I96="not enough protein","not enough protein",I96*1000))</f>
        <v/>
      </c>
      <c r="L96" s="74" t="str">
        <f t="shared" si="95"/>
        <v/>
      </c>
      <c r="M96" t="str">
        <f t="shared" si="6"/>
        <v/>
      </c>
    </row>
    <row r="97" spans="1:13" ht="15.75" customHeight="1">
      <c r="A97" s="82"/>
      <c r="B97" s="64"/>
      <c r="C97" s="64"/>
      <c r="D97" s="64"/>
      <c r="E97" s="62"/>
      <c r="F97" s="65" t="str">
        <f t="shared" si="0"/>
        <v/>
      </c>
      <c r="G97" s="71"/>
      <c r="H97" s="71"/>
      <c r="I97" s="71" t="str">
        <f t="shared" si="3"/>
        <v/>
      </c>
      <c r="J97" s="74" t="str">
        <f t="shared" si="4"/>
        <v/>
      </c>
      <c r="K97" s="74" t="str">
        <f t="shared" ref="K97:L97" si="96">IF(I97="","",IF(I97="not enough protein","not enough protein",I97*1000))</f>
        <v/>
      </c>
      <c r="L97" s="74" t="str">
        <f t="shared" si="96"/>
        <v/>
      </c>
      <c r="M97" t="str">
        <f t="shared" si="6"/>
        <v/>
      </c>
    </row>
    <row r="98" spans="1:13" ht="15.75" customHeight="1">
      <c r="A98" s="82"/>
      <c r="B98" s="64"/>
      <c r="C98" s="64"/>
      <c r="D98" s="64"/>
      <c r="E98" s="62"/>
      <c r="F98" s="65" t="str">
        <f t="shared" si="0"/>
        <v/>
      </c>
      <c r="G98" s="71"/>
      <c r="H98" s="71"/>
      <c r="I98" s="71" t="str">
        <f t="shared" si="3"/>
        <v/>
      </c>
      <c r="J98" s="74" t="str">
        <f t="shared" si="4"/>
        <v/>
      </c>
      <c r="K98" s="74" t="str">
        <f t="shared" ref="K98:L98" si="97">IF(I98="","",IF(I98="not enough protein","not enough protein",I98*1000))</f>
        <v/>
      </c>
      <c r="L98" s="74" t="str">
        <f t="shared" si="97"/>
        <v/>
      </c>
      <c r="M98" t="str">
        <f t="shared" si="6"/>
        <v/>
      </c>
    </row>
    <row r="99" spans="1:13" ht="15.75" customHeight="1">
      <c r="A99" s="82"/>
      <c r="B99" s="64"/>
      <c r="C99" s="64"/>
      <c r="D99" s="64"/>
      <c r="E99" s="62"/>
      <c r="F99" s="65" t="str">
        <f t="shared" si="0"/>
        <v/>
      </c>
      <c r="G99" s="71"/>
      <c r="H99" s="71"/>
      <c r="I99" s="71" t="str">
        <f t="shared" si="3"/>
        <v/>
      </c>
      <c r="J99" s="74" t="str">
        <f t="shared" si="4"/>
        <v/>
      </c>
      <c r="K99" s="74" t="str">
        <f t="shared" ref="K99:L99" si="98">IF(I99="","",IF(I99="not enough protein","not enough protein",I99*1000))</f>
        <v/>
      </c>
      <c r="L99" s="74" t="str">
        <f t="shared" si="98"/>
        <v/>
      </c>
      <c r="M99" t="str">
        <f t="shared" si="6"/>
        <v/>
      </c>
    </row>
    <row r="100" spans="1:13" ht="15.75" customHeight="1">
      <c r="A100" s="82"/>
      <c r="B100" s="64"/>
      <c r="C100" s="64"/>
      <c r="D100" s="64"/>
      <c r="E100" s="62"/>
      <c r="F100" s="65" t="str">
        <f t="shared" si="0"/>
        <v/>
      </c>
      <c r="G100" s="71"/>
      <c r="H100" s="71"/>
      <c r="I100" s="71" t="str">
        <f t="shared" si="3"/>
        <v/>
      </c>
      <c r="J100" s="74" t="str">
        <f t="shared" si="4"/>
        <v/>
      </c>
      <c r="K100" s="74" t="str">
        <f t="shared" ref="K100:L100" si="99">IF(I100="","",IF(I100="not enough protein","not enough protein",I100*1000))</f>
        <v/>
      </c>
      <c r="L100" s="74" t="str">
        <f t="shared" si="99"/>
        <v/>
      </c>
      <c r="M100" t="str">
        <f t="shared" si="6"/>
        <v/>
      </c>
    </row>
    <row r="101" spans="1:13" ht="15.75" customHeight="1">
      <c r="A101" s="82"/>
      <c r="B101" s="64"/>
      <c r="C101" s="64"/>
      <c r="D101" s="64"/>
      <c r="E101" s="62"/>
      <c r="F101" s="65" t="str">
        <f t="shared" si="0"/>
        <v/>
      </c>
      <c r="G101" s="71"/>
      <c r="H101" s="71"/>
      <c r="I101" s="71" t="str">
        <f t="shared" si="3"/>
        <v/>
      </c>
      <c r="J101" s="74" t="str">
        <f t="shared" si="4"/>
        <v/>
      </c>
      <c r="K101" s="74" t="str">
        <f t="shared" ref="K101:L101" si="100">IF(I101="","",IF(I101="not enough protein","not enough protein",I101*1000))</f>
        <v/>
      </c>
      <c r="L101" s="74" t="str">
        <f t="shared" si="100"/>
        <v/>
      </c>
      <c r="M101" t="str">
        <f t="shared" si="6"/>
        <v/>
      </c>
    </row>
    <row r="102" spans="1:13" ht="15.75" customHeight="1">
      <c r="A102" s="82"/>
      <c r="B102" s="64"/>
      <c r="C102" s="64"/>
      <c r="D102" s="64"/>
      <c r="E102" s="62"/>
      <c r="F102" s="65" t="str">
        <f t="shared" si="0"/>
        <v/>
      </c>
      <c r="G102" s="71"/>
      <c r="H102" s="71"/>
      <c r="I102" s="71" t="str">
        <f t="shared" si="3"/>
        <v/>
      </c>
      <c r="J102" s="74" t="str">
        <f t="shared" si="4"/>
        <v/>
      </c>
      <c r="K102" s="74" t="str">
        <f t="shared" ref="K102:L102" si="101">IF(I102="","",IF(I102="not enough protein","not enough protein",I102*1000))</f>
        <v/>
      </c>
      <c r="L102" s="74" t="str">
        <f t="shared" si="101"/>
        <v/>
      </c>
      <c r="M102" t="str">
        <f t="shared" si="6"/>
        <v/>
      </c>
    </row>
    <row r="103" spans="1:13" ht="15.75" customHeight="1">
      <c r="A103" s="82"/>
      <c r="B103" s="64"/>
      <c r="C103" s="64"/>
      <c r="D103" s="64"/>
      <c r="E103" s="62"/>
      <c r="F103" s="65" t="str">
        <f t="shared" si="0"/>
        <v/>
      </c>
      <c r="G103" s="71"/>
      <c r="H103" s="71"/>
      <c r="I103" s="71" t="str">
        <f t="shared" si="3"/>
        <v/>
      </c>
      <c r="J103" s="74" t="str">
        <f t="shared" si="4"/>
        <v/>
      </c>
      <c r="K103" s="74" t="str">
        <f t="shared" ref="K103:L103" si="102">IF(I103="","",IF(I103="not enough protein","not enough protein",I103*1000))</f>
        <v/>
      </c>
      <c r="L103" s="74" t="str">
        <f t="shared" si="102"/>
        <v/>
      </c>
      <c r="M103" t="str">
        <f t="shared" si="6"/>
        <v/>
      </c>
    </row>
    <row r="104" spans="1:13" ht="15.75" customHeight="1">
      <c r="A104" s="82"/>
      <c r="B104" s="64"/>
      <c r="C104" s="64"/>
      <c r="D104" s="64"/>
      <c r="E104" s="62"/>
      <c r="F104" s="65" t="str">
        <f t="shared" si="0"/>
        <v/>
      </c>
      <c r="G104" s="71"/>
      <c r="H104" s="71"/>
      <c r="I104" s="71" t="str">
        <f t="shared" si="3"/>
        <v/>
      </c>
      <c r="J104" s="74" t="str">
        <f t="shared" si="4"/>
        <v/>
      </c>
      <c r="K104" s="74" t="str">
        <f t="shared" ref="K104:L104" si="103">IF(I104="","",IF(I104="not enough protein","not enough protein",I104*1000))</f>
        <v/>
      </c>
      <c r="L104" s="74" t="str">
        <f t="shared" si="103"/>
        <v/>
      </c>
      <c r="M104" t="str">
        <f t="shared" si="6"/>
        <v/>
      </c>
    </row>
    <row r="105" spans="1:13" ht="15.75" customHeight="1">
      <c r="A105" s="82"/>
      <c r="B105" s="64"/>
      <c r="C105" s="64"/>
      <c r="D105" s="64"/>
      <c r="E105" s="62"/>
      <c r="F105" s="65" t="str">
        <f t="shared" si="0"/>
        <v/>
      </c>
      <c r="G105" s="71"/>
      <c r="H105" s="71"/>
      <c r="I105" s="71" t="str">
        <f t="shared" si="3"/>
        <v/>
      </c>
      <c r="J105" s="74" t="str">
        <f t="shared" si="4"/>
        <v/>
      </c>
      <c r="K105" s="74" t="str">
        <f t="shared" ref="K105:L105" si="104">IF(I105="","",IF(I105="not enough protein","not enough protein",I105*1000))</f>
        <v/>
      </c>
      <c r="L105" s="74" t="str">
        <f t="shared" si="104"/>
        <v/>
      </c>
      <c r="M105" t="str">
        <f t="shared" si="6"/>
        <v/>
      </c>
    </row>
    <row r="106" spans="1:13" ht="15.75" customHeight="1">
      <c r="A106" s="82"/>
      <c r="B106" s="64"/>
      <c r="C106" s="64"/>
      <c r="D106" s="64"/>
      <c r="E106" s="62"/>
      <c r="F106" s="65" t="str">
        <f t="shared" si="0"/>
        <v/>
      </c>
      <c r="G106" s="71"/>
      <c r="H106" s="71"/>
      <c r="I106" s="71" t="str">
        <f t="shared" si="3"/>
        <v/>
      </c>
      <c r="J106" s="74" t="str">
        <f t="shared" si="4"/>
        <v/>
      </c>
      <c r="K106" s="74" t="str">
        <f t="shared" ref="K106:L106" si="105">IF(I106="","",IF(I106="not enough protein","not enough protein",I106*1000))</f>
        <v/>
      </c>
      <c r="L106" s="74" t="str">
        <f t="shared" si="105"/>
        <v/>
      </c>
      <c r="M106" t="str">
        <f t="shared" si="6"/>
        <v/>
      </c>
    </row>
    <row r="107" spans="1:13" ht="15.75" customHeight="1">
      <c r="A107" s="82"/>
      <c r="B107" s="64"/>
      <c r="C107" s="64"/>
      <c r="D107" s="64"/>
      <c r="E107" s="62"/>
      <c r="F107" s="65" t="str">
        <f t="shared" si="0"/>
        <v/>
      </c>
      <c r="G107" s="71"/>
      <c r="H107" s="71"/>
      <c r="I107" s="71" t="str">
        <f t="shared" si="3"/>
        <v/>
      </c>
      <c r="J107" s="74" t="str">
        <f t="shared" si="4"/>
        <v/>
      </c>
      <c r="K107" s="74" t="str">
        <f t="shared" ref="K107:L107" si="106">IF(I107="","",IF(I107="not enough protein","not enough protein",I107*1000))</f>
        <v/>
      </c>
      <c r="L107" s="74" t="str">
        <f t="shared" si="106"/>
        <v/>
      </c>
      <c r="M107" t="str">
        <f t="shared" si="6"/>
        <v/>
      </c>
    </row>
    <row r="108" spans="1:13" ht="15.75" customHeight="1">
      <c r="A108" s="82"/>
      <c r="B108" s="64"/>
      <c r="C108" s="64"/>
      <c r="D108" s="64"/>
      <c r="E108" s="62"/>
      <c r="F108" s="65" t="str">
        <f t="shared" si="0"/>
        <v/>
      </c>
      <c r="G108" s="71"/>
      <c r="H108" s="71"/>
      <c r="I108" s="71" t="str">
        <f t="shared" si="3"/>
        <v/>
      </c>
      <c r="J108" s="74" t="str">
        <f t="shared" si="4"/>
        <v/>
      </c>
      <c r="K108" s="74" t="str">
        <f t="shared" ref="K108:L108" si="107">IF(I108="","",IF(I108="not enough protein","not enough protein",I108*1000))</f>
        <v/>
      </c>
      <c r="L108" s="74" t="str">
        <f t="shared" si="107"/>
        <v/>
      </c>
      <c r="M108" t="str">
        <f t="shared" si="6"/>
        <v/>
      </c>
    </row>
    <row r="109" spans="1:13" ht="15.75" customHeight="1">
      <c r="A109" s="82"/>
      <c r="B109" s="64"/>
      <c r="C109" s="64"/>
      <c r="D109" s="64"/>
      <c r="E109" s="62"/>
      <c r="F109" s="65" t="str">
        <f t="shared" si="0"/>
        <v/>
      </c>
      <c r="G109" s="71"/>
      <c r="H109" s="71"/>
      <c r="I109" s="71" t="str">
        <f t="shared" si="3"/>
        <v/>
      </c>
      <c r="J109" s="74" t="str">
        <f t="shared" si="4"/>
        <v/>
      </c>
      <c r="K109" s="74" t="str">
        <f t="shared" ref="K109:L109" si="108">IF(I109="","",IF(I109="not enough protein","not enough protein",I109*1000))</f>
        <v/>
      </c>
      <c r="L109" s="74" t="str">
        <f t="shared" si="108"/>
        <v/>
      </c>
      <c r="M109" t="str">
        <f t="shared" si="6"/>
        <v/>
      </c>
    </row>
    <row r="110" spans="1:13" ht="15.75" customHeight="1">
      <c r="A110" s="82"/>
      <c r="B110" s="64"/>
      <c r="C110" s="64"/>
      <c r="D110" s="64"/>
      <c r="E110" s="62"/>
      <c r="F110" s="65" t="str">
        <f t="shared" si="0"/>
        <v/>
      </c>
      <c r="G110" s="71"/>
      <c r="H110" s="71"/>
      <c r="I110" s="71" t="str">
        <f t="shared" si="3"/>
        <v/>
      </c>
      <c r="J110" s="74" t="str">
        <f t="shared" si="4"/>
        <v/>
      </c>
      <c r="K110" s="74" t="str">
        <f t="shared" ref="K110:L110" si="109">IF(I110="","",IF(I110="not enough protein","not enough protein",I110*1000))</f>
        <v/>
      </c>
      <c r="L110" s="74" t="str">
        <f t="shared" si="109"/>
        <v/>
      </c>
      <c r="M110" t="str">
        <f t="shared" si="6"/>
        <v/>
      </c>
    </row>
    <row r="111" spans="1:13" ht="15.75" customHeight="1">
      <c r="A111" s="82"/>
      <c r="B111" s="64"/>
      <c r="C111" s="64"/>
      <c r="D111" s="64"/>
      <c r="E111" s="62"/>
      <c r="F111" s="65" t="str">
        <f t="shared" si="0"/>
        <v/>
      </c>
      <c r="G111" s="71"/>
      <c r="H111" s="71"/>
      <c r="I111" s="71" t="str">
        <f t="shared" si="3"/>
        <v/>
      </c>
      <c r="J111" s="74" t="str">
        <f t="shared" si="4"/>
        <v/>
      </c>
      <c r="K111" s="74" t="str">
        <f t="shared" ref="K111:L111" si="110">IF(I111="","",IF(I111="not enough protein","not enough protein",I111*1000))</f>
        <v/>
      </c>
      <c r="L111" s="74" t="str">
        <f t="shared" si="110"/>
        <v/>
      </c>
      <c r="M111" t="str">
        <f t="shared" si="6"/>
        <v/>
      </c>
    </row>
    <row r="112" spans="1:13" ht="15.75" customHeight="1">
      <c r="A112" s="82"/>
      <c r="B112" s="64"/>
      <c r="C112" s="64"/>
      <c r="D112" s="64"/>
      <c r="E112" s="62"/>
      <c r="F112" s="65" t="str">
        <f t="shared" si="0"/>
        <v/>
      </c>
      <c r="G112" s="71"/>
      <c r="H112" s="71"/>
      <c r="I112" s="71" t="str">
        <f t="shared" si="3"/>
        <v/>
      </c>
      <c r="J112" s="74" t="str">
        <f t="shared" si="4"/>
        <v/>
      </c>
      <c r="K112" s="74" t="str">
        <f t="shared" ref="K112:L112" si="111">IF(I112="","",IF(I112="not enough protein","not enough protein",I112*1000))</f>
        <v/>
      </c>
      <c r="L112" s="74" t="str">
        <f t="shared" si="111"/>
        <v/>
      </c>
      <c r="M112" t="str">
        <f t="shared" si="6"/>
        <v/>
      </c>
    </row>
    <row r="113" spans="1:13" ht="15.75" customHeight="1">
      <c r="A113" s="82"/>
      <c r="B113" s="64"/>
      <c r="C113" s="64"/>
      <c r="D113" s="64"/>
      <c r="E113" s="62"/>
      <c r="F113" s="65" t="str">
        <f t="shared" si="0"/>
        <v/>
      </c>
      <c r="G113" s="71"/>
      <c r="H113" s="71"/>
      <c r="I113" s="71" t="str">
        <f t="shared" si="3"/>
        <v/>
      </c>
      <c r="J113" s="74" t="str">
        <f t="shared" si="4"/>
        <v/>
      </c>
      <c r="K113" s="74" t="str">
        <f t="shared" ref="K113:L113" si="112">IF(I113="","",IF(I113="not enough protein","not enough protein",I113*1000))</f>
        <v/>
      </c>
      <c r="L113" s="74" t="str">
        <f t="shared" si="112"/>
        <v/>
      </c>
      <c r="M113" t="str">
        <f t="shared" si="6"/>
        <v/>
      </c>
    </row>
    <row r="114" spans="1:13" ht="15.75" customHeight="1">
      <c r="A114" s="82"/>
      <c r="B114" s="64"/>
      <c r="C114" s="64"/>
      <c r="D114" s="64"/>
      <c r="E114" s="62"/>
      <c r="F114" s="65" t="str">
        <f t="shared" si="0"/>
        <v/>
      </c>
      <c r="G114" s="71"/>
      <c r="H114" s="71"/>
      <c r="I114" s="71" t="str">
        <f t="shared" si="3"/>
        <v/>
      </c>
      <c r="J114" s="74" t="str">
        <f t="shared" si="4"/>
        <v/>
      </c>
      <c r="K114" s="74" t="str">
        <f t="shared" ref="K114:L114" si="113">IF(I114="","",IF(I114="not enough protein","not enough protein",I114*1000))</f>
        <v/>
      </c>
      <c r="L114" s="74" t="str">
        <f t="shared" si="113"/>
        <v/>
      </c>
      <c r="M114" t="str">
        <f t="shared" si="6"/>
        <v/>
      </c>
    </row>
    <row r="115" spans="1:13" ht="15.75" customHeight="1">
      <c r="A115" s="82"/>
      <c r="B115" s="64"/>
      <c r="C115" s="64"/>
      <c r="D115" s="64"/>
      <c r="E115" s="62"/>
      <c r="F115" s="65" t="str">
        <f t="shared" si="0"/>
        <v/>
      </c>
      <c r="G115" s="71"/>
      <c r="H115" s="71"/>
      <c r="I115" s="71" t="str">
        <f t="shared" si="3"/>
        <v/>
      </c>
      <c r="J115" s="74" t="str">
        <f t="shared" si="4"/>
        <v/>
      </c>
      <c r="K115" s="74" t="str">
        <f t="shared" ref="K115:L115" si="114">IF(I115="","",IF(I115="not enough protein","not enough protein",I115*1000))</f>
        <v/>
      </c>
      <c r="L115" s="74" t="str">
        <f t="shared" si="114"/>
        <v/>
      </c>
      <c r="M115" t="str">
        <f t="shared" si="6"/>
        <v/>
      </c>
    </row>
    <row r="116" spans="1:13" ht="15.75" customHeight="1">
      <c r="A116" s="82"/>
      <c r="B116" s="64"/>
      <c r="C116" s="64"/>
      <c r="D116" s="64"/>
      <c r="E116" s="62"/>
      <c r="F116" s="65" t="str">
        <f t="shared" si="0"/>
        <v/>
      </c>
      <c r="G116" s="71"/>
      <c r="H116" s="71"/>
      <c r="I116" s="71" t="str">
        <f t="shared" si="3"/>
        <v/>
      </c>
      <c r="J116" s="74" t="str">
        <f t="shared" si="4"/>
        <v/>
      </c>
      <c r="K116" s="74" t="str">
        <f t="shared" ref="K116:L116" si="115">IF(I116="","",IF(I116="not enough protein","not enough protein",I116*1000))</f>
        <v/>
      </c>
      <c r="L116" s="74" t="str">
        <f t="shared" si="115"/>
        <v/>
      </c>
      <c r="M116" t="str">
        <f t="shared" si="6"/>
        <v/>
      </c>
    </row>
    <row r="117" spans="1:13" ht="15.75" customHeight="1">
      <c r="A117" s="82"/>
      <c r="B117" s="64"/>
      <c r="C117" s="64"/>
      <c r="D117" s="64"/>
      <c r="E117" s="62"/>
      <c r="F117" s="65" t="str">
        <f t="shared" si="0"/>
        <v/>
      </c>
      <c r="G117" s="71"/>
      <c r="H117" s="71"/>
      <c r="I117" s="71" t="str">
        <f t="shared" si="3"/>
        <v/>
      </c>
      <c r="J117" s="74" t="str">
        <f t="shared" si="4"/>
        <v/>
      </c>
      <c r="K117" s="74" t="str">
        <f t="shared" ref="K117:L117" si="116">IF(I117="","",IF(I117="not enough protein","not enough protein",I117*1000))</f>
        <v/>
      </c>
      <c r="L117" s="74" t="str">
        <f t="shared" si="116"/>
        <v/>
      </c>
      <c r="M117" t="str">
        <f t="shared" si="6"/>
        <v/>
      </c>
    </row>
    <row r="118" spans="1:13" ht="15.75" customHeight="1">
      <c r="A118" s="82"/>
      <c r="B118" s="64"/>
      <c r="C118" s="64"/>
      <c r="D118" s="64"/>
      <c r="E118" s="62"/>
      <c r="F118" s="65" t="str">
        <f t="shared" si="0"/>
        <v/>
      </c>
      <c r="G118" s="71"/>
      <c r="H118" s="71"/>
      <c r="I118" s="71" t="str">
        <f t="shared" si="3"/>
        <v/>
      </c>
      <c r="J118" s="74" t="str">
        <f t="shared" si="4"/>
        <v/>
      </c>
      <c r="K118" s="74" t="str">
        <f t="shared" ref="K118:L118" si="117">IF(I118="","",IF(I118="not enough protein","not enough protein",I118*1000))</f>
        <v/>
      </c>
      <c r="L118" s="74" t="str">
        <f t="shared" si="117"/>
        <v/>
      </c>
      <c r="M118" t="str">
        <f t="shared" si="6"/>
        <v/>
      </c>
    </row>
    <row r="119" spans="1:13" ht="15.75" customHeight="1">
      <c r="A119" s="82"/>
      <c r="B119" s="64"/>
      <c r="C119" s="64"/>
      <c r="D119" s="64"/>
      <c r="E119" s="62"/>
      <c r="F119" s="65" t="str">
        <f t="shared" si="0"/>
        <v/>
      </c>
      <c r="G119" s="71"/>
      <c r="H119" s="71"/>
      <c r="I119" s="71" t="str">
        <f t="shared" si="3"/>
        <v/>
      </c>
      <c r="J119" s="74" t="str">
        <f t="shared" si="4"/>
        <v/>
      </c>
      <c r="K119" s="74" t="str">
        <f t="shared" ref="K119:L119" si="118">IF(I119="","",IF(I119="not enough protein","not enough protein",I119*1000))</f>
        <v/>
      </c>
      <c r="L119" s="74" t="str">
        <f t="shared" si="118"/>
        <v/>
      </c>
      <c r="M119" t="str">
        <f t="shared" si="6"/>
        <v/>
      </c>
    </row>
    <row r="120" spans="1:13" ht="15.75" customHeight="1">
      <c r="A120" s="82"/>
      <c r="B120" s="64"/>
      <c r="C120" s="64"/>
      <c r="D120" s="64"/>
      <c r="E120" s="62"/>
      <c r="F120" s="65" t="str">
        <f t="shared" si="0"/>
        <v/>
      </c>
      <c r="G120" s="71"/>
      <c r="H120" s="71"/>
      <c r="I120" s="71" t="str">
        <f t="shared" si="3"/>
        <v/>
      </c>
      <c r="J120" s="74" t="str">
        <f t="shared" si="4"/>
        <v/>
      </c>
      <c r="K120" s="74" t="str">
        <f t="shared" ref="K120:L120" si="119">IF(I120="","",IF(I120="not enough protein","not enough protein",I120*1000))</f>
        <v/>
      </c>
      <c r="L120" s="74" t="str">
        <f t="shared" si="119"/>
        <v/>
      </c>
      <c r="M120" t="str">
        <f t="shared" si="6"/>
        <v/>
      </c>
    </row>
    <row r="121" spans="1:13" ht="15.75" customHeight="1">
      <c r="A121" s="82"/>
      <c r="B121" s="64"/>
      <c r="C121" s="64"/>
      <c r="D121" s="64"/>
      <c r="E121" s="62"/>
      <c r="F121" s="65" t="str">
        <f t="shared" si="0"/>
        <v/>
      </c>
      <c r="G121" s="71"/>
      <c r="H121" s="71"/>
      <c r="I121" s="71" t="str">
        <f t="shared" si="3"/>
        <v/>
      </c>
      <c r="J121" s="74" t="str">
        <f t="shared" si="4"/>
        <v/>
      </c>
      <c r="K121" s="74" t="str">
        <f t="shared" ref="K121:L121" si="120">IF(I121="","",IF(I121="not enough protein","not enough protein",I121*1000))</f>
        <v/>
      </c>
      <c r="L121" s="74" t="str">
        <f t="shared" si="120"/>
        <v/>
      </c>
      <c r="M121" t="str">
        <f t="shared" si="6"/>
        <v/>
      </c>
    </row>
    <row r="122" spans="1:13" ht="15.75" customHeight="1">
      <c r="A122" s="82"/>
      <c r="B122" s="64"/>
      <c r="C122" s="64"/>
      <c r="D122" s="64"/>
      <c r="E122" s="62"/>
      <c r="F122" s="65" t="str">
        <f t="shared" si="0"/>
        <v/>
      </c>
      <c r="G122" s="71"/>
      <c r="H122" s="71"/>
      <c r="I122" s="71" t="str">
        <f t="shared" si="3"/>
        <v/>
      </c>
      <c r="J122" s="74" t="str">
        <f t="shared" si="4"/>
        <v/>
      </c>
      <c r="K122" s="74" t="str">
        <f t="shared" ref="K122:L122" si="121">IF(I122="","",IF(I122="not enough protein","not enough protein",I122*1000))</f>
        <v/>
      </c>
      <c r="L122" s="74" t="str">
        <f t="shared" si="121"/>
        <v/>
      </c>
      <c r="M122" t="str">
        <f t="shared" si="6"/>
        <v/>
      </c>
    </row>
    <row r="123" spans="1:13" ht="15.75" customHeight="1">
      <c r="A123" s="82"/>
      <c r="B123" s="64"/>
      <c r="C123" s="64"/>
      <c r="D123" s="64"/>
      <c r="E123" s="62"/>
      <c r="F123" s="65" t="str">
        <f t="shared" si="0"/>
        <v/>
      </c>
      <c r="G123" s="71"/>
      <c r="H123" s="71"/>
      <c r="I123" s="71" t="str">
        <f t="shared" si="3"/>
        <v/>
      </c>
      <c r="J123" s="74" t="str">
        <f t="shared" si="4"/>
        <v/>
      </c>
      <c r="K123" s="74" t="str">
        <f t="shared" ref="K123:L123" si="122">IF(I123="","",IF(I123="not enough protein","not enough protein",I123*1000))</f>
        <v/>
      </c>
      <c r="L123" s="74" t="str">
        <f t="shared" si="122"/>
        <v/>
      </c>
      <c r="M123" t="str">
        <f t="shared" si="6"/>
        <v/>
      </c>
    </row>
    <row r="124" spans="1:13" ht="15.75" customHeight="1">
      <c r="A124" s="82"/>
      <c r="B124" s="64"/>
      <c r="C124" s="64"/>
      <c r="D124" s="64"/>
      <c r="E124" s="62"/>
      <c r="F124" s="65" t="str">
        <f t="shared" si="0"/>
        <v/>
      </c>
      <c r="G124" s="71"/>
      <c r="H124" s="71"/>
      <c r="I124" s="71" t="str">
        <f t="shared" si="3"/>
        <v/>
      </c>
      <c r="J124" s="74" t="str">
        <f t="shared" si="4"/>
        <v/>
      </c>
      <c r="K124" s="74" t="str">
        <f t="shared" ref="K124:L124" si="123">IF(I124="","",IF(I124="not enough protein","not enough protein",I124*1000))</f>
        <v/>
      </c>
      <c r="L124" s="74" t="str">
        <f t="shared" si="123"/>
        <v/>
      </c>
      <c r="M124" t="str">
        <f t="shared" si="6"/>
        <v/>
      </c>
    </row>
    <row r="125" spans="1:13" ht="15.75" customHeight="1">
      <c r="A125" s="82"/>
      <c r="B125" s="64"/>
      <c r="C125" s="64"/>
      <c r="D125" s="64"/>
      <c r="E125" s="62"/>
      <c r="F125" s="65" t="str">
        <f t="shared" si="0"/>
        <v/>
      </c>
      <c r="G125" s="71"/>
      <c r="H125" s="71"/>
      <c r="I125" s="71" t="str">
        <f t="shared" si="3"/>
        <v/>
      </c>
      <c r="J125" s="74" t="str">
        <f t="shared" si="4"/>
        <v/>
      </c>
      <c r="K125" s="74" t="str">
        <f t="shared" ref="K125:L125" si="124">IF(I125="","",IF(I125="not enough protein","not enough protein",I125*1000))</f>
        <v/>
      </c>
      <c r="L125" s="74" t="str">
        <f t="shared" si="124"/>
        <v/>
      </c>
      <c r="M125" t="str">
        <f t="shared" si="6"/>
        <v/>
      </c>
    </row>
    <row r="126" spans="1:13" ht="15.75" customHeight="1">
      <c r="A126" s="82"/>
      <c r="B126" s="64"/>
      <c r="C126" s="64"/>
      <c r="D126" s="64"/>
      <c r="E126" s="62"/>
      <c r="F126" s="65" t="str">
        <f t="shared" si="0"/>
        <v/>
      </c>
      <c r="G126" s="71"/>
      <c r="H126" s="71"/>
      <c r="I126" s="71" t="str">
        <f t="shared" si="3"/>
        <v/>
      </c>
      <c r="J126" s="74" t="str">
        <f t="shared" si="4"/>
        <v/>
      </c>
      <c r="K126" s="74" t="str">
        <f t="shared" ref="K126:L126" si="125">IF(I126="","",IF(I126="not enough protein","not enough protein",I126*1000))</f>
        <v/>
      </c>
      <c r="L126" s="74" t="str">
        <f t="shared" si="125"/>
        <v/>
      </c>
      <c r="M126" t="str">
        <f t="shared" si="6"/>
        <v/>
      </c>
    </row>
    <row r="127" spans="1:13" ht="15.75" customHeight="1">
      <c r="A127" s="82"/>
      <c r="B127" s="64"/>
      <c r="C127" s="64"/>
      <c r="D127" s="64"/>
      <c r="E127" s="62"/>
      <c r="F127" s="65" t="str">
        <f t="shared" si="0"/>
        <v/>
      </c>
      <c r="G127" s="71"/>
      <c r="H127" s="71"/>
      <c r="I127" s="71" t="str">
        <f t="shared" si="3"/>
        <v/>
      </c>
      <c r="J127" s="74" t="str">
        <f t="shared" si="4"/>
        <v/>
      </c>
      <c r="K127" s="74" t="str">
        <f t="shared" ref="K127:L127" si="126">IF(I127="","",IF(I127="not enough protein","not enough protein",I127*1000))</f>
        <v/>
      </c>
      <c r="L127" s="74" t="str">
        <f t="shared" si="126"/>
        <v/>
      </c>
      <c r="M127" t="str">
        <f t="shared" si="6"/>
        <v/>
      </c>
    </row>
    <row r="128" spans="1:13" ht="15.75" customHeight="1">
      <c r="A128" s="82"/>
      <c r="B128" s="64"/>
      <c r="C128" s="64"/>
      <c r="D128" s="64"/>
      <c r="E128" s="62"/>
      <c r="F128" s="65" t="str">
        <f t="shared" si="0"/>
        <v/>
      </c>
      <c r="G128" s="71"/>
      <c r="H128" s="71"/>
      <c r="I128" s="71" t="str">
        <f t="shared" si="3"/>
        <v/>
      </c>
      <c r="J128" s="74" t="str">
        <f t="shared" si="4"/>
        <v/>
      </c>
      <c r="K128" s="74" t="str">
        <f t="shared" ref="K128:L128" si="127">IF(I128="","",IF(I128="not enough protein","not enough protein",I128*1000))</f>
        <v/>
      </c>
      <c r="L128" s="74" t="str">
        <f t="shared" si="127"/>
        <v/>
      </c>
      <c r="M128" t="str">
        <f t="shared" si="6"/>
        <v/>
      </c>
    </row>
    <row r="129" spans="1:13" ht="15.75" customHeight="1">
      <c r="A129" s="82"/>
      <c r="B129" s="64"/>
      <c r="C129" s="64"/>
      <c r="D129" s="64"/>
      <c r="E129" s="62"/>
      <c r="F129" s="65" t="str">
        <f t="shared" si="0"/>
        <v/>
      </c>
      <c r="G129" s="71"/>
      <c r="H129" s="71"/>
      <c r="I129" s="71" t="str">
        <f t="shared" si="3"/>
        <v/>
      </c>
      <c r="J129" s="74" t="str">
        <f t="shared" si="4"/>
        <v/>
      </c>
      <c r="K129" s="74" t="str">
        <f t="shared" ref="K129:L129" si="128">IF(I129="","",IF(I129="not enough protein","not enough protein",I129*1000))</f>
        <v/>
      </c>
      <c r="L129" s="74" t="str">
        <f t="shared" si="128"/>
        <v/>
      </c>
      <c r="M129" t="str">
        <f t="shared" si="6"/>
        <v/>
      </c>
    </row>
    <row r="130" spans="1:13" ht="15.75" customHeight="1">
      <c r="A130" s="82"/>
      <c r="B130" s="64"/>
      <c r="C130" s="64"/>
      <c r="D130" s="64"/>
      <c r="E130" s="62"/>
      <c r="F130" s="65" t="str">
        <f t="shared" si="0"/>
        <v/>
      </c>
      <c r="G130" s="71"/>
      <c r="H130" s="71"/>
      <c r="I130" s="71" t="str">
        <f t="shared" si="3"/>
        <v/>
      </c>
      <c r="J130" s="74" t="str">
        <f t="shared" si="4"/>
        <v/>
      </c>
      <c r="K130" s="74" t="str">
        <f t="shared" ref="K130:L130" si="129">IF(I130="","",IF(I130="not enough protein","not enough protein",I130*1000))</f>
        <v/>
      </c>
      <c r="L130" s="74" t="str">
        <f t="shared" si="129"/>
        <v/>
      </c>
      <c r="M130" t="str">
        <f t="shared" si="6"/>
        <v/>
      </c>
    </row>
    <row r="131" spans="1:13" ht="15.75" customHeight="1">
      <c r="A131" s="82"/>
      <c r="B131" s="64"/>
      <c r="C131" s="64"/>
      <c r="D131" s="64"/>
      <c r="E131" s="62"/>
      <c r="F131" s="65" t="str">
        <f t="shared" si="0"/>
        <v/>
      </c>
      <c r="G131" s="71"/>
      <c r="H131" s="71"/>
      <c r="I131" s="71" t="str">
        <f t="shared" si="3"/>
        <v/>
      </c>
      <c r="J131" s="74" t="str">
        <f t="shared" si="4"/>
        <v/>
      </c>
      <c r="K131" s="74" t="str">
        <f t="shared" ref="K131:L131" si="130">IF(I131="","",IF(I131="not enough protein","not enough protein",I131*1000))</f>
        <v/>
      </c>
      <c r="L131" s="74" t="str">
        <f t="shared" si="130"/>
        <v/>
      </c>
      <c r="M131" t="str">
        <f t="shared" si="6"/>
        <v/>
      </c>
    </row>
    <row r="132" spans="1:13" ht="15.75" customHeight="1">
      <c r="A132" s="82"/>
      <c r="B132" s="64"/>
      <c r="C132" s="64"/>
      <c r="D132" s="64"/>
      <c r="E132" s="62"/>
      <c r="F132" s="65" t="str">
        <f t="shared" si="0"/>
        <v/>
      </c>
      <c r="G132" s="71"/>
      <c r="H132" s="71"/>
      <c r="I132" s="71" t="str">
        <f t="shared" si="3"/>
        <v/>
      </c>
      <c r="J132" s="74" t="str">
        <f t="shared" si="4"/>
        <v/>
      </c>
      <c r="K132" s="74" t="str">
        <f t="shared" ref="K132:L132" si="131">IF(I132="","",IF(I132="not enough protein","not enough protein",I132*1000))</f>
        <v/>
      </c>
      <c r="L132" s="74" t="str">
        <f t="shared" si="131"/>
        <v/>
      </c>
      <c r="M132" t="str">
        <f t="shared" si="6"/>
        <v/>
      </c>
    </row>
    <row r="133" spans="1:13" ht="15.75" customHeight="1">
      <c r="A133" s="82"/>
      <c r="B133" s="64"/>
      <c r="C133" s="64"/>
      <c r="D133" s="64"/>
      <c r="E133" s="62"/>
      <c r="F133" s="65" t="str">
        <f t="shared" si="0"/>
        <v/>
      </c>
      <c r="G133" s="71"/>
      <c r="H133" s="71"/>
      <c r="I133" s="71" t="str">
        <f t="shared" si="3"/>
        <v/>
      </c>
      <c r="J133" s="74" t="str">
        <f t="shared" si="4"/>
        <v/>
      </c>
      <c r="K133" s="74" t="str">
        <f t="shared" ref="K133:L133" si="132">IF(I133="","",IF(I133="not enough protein","not enough protein",I133*1000))</f>
        <v/>
      </c>
      <c r="L133" s="74" t="str">
        <f t="shared" si="132"/>
        <v/>
      </c>
      <c r="M133" t="str">
        <f t="shared" si="6"/>
        <v/>
      </c>
    </row>
    <row r="134" spans="1:13" ht="15.75" customHeight="1">
      <c r="A134" s="82"/>
      <c r="B134" s="64"/>
      <c r="C134" s="64"/>
      <c r="D134" s="64"/>
      <c r="E134" s="62"/>
      <c r="F134" s="65" t="str">
        <f t="shared" si="0"/>
        <v/>
      </c>
      <c r="G134" s="71"/>
      <c r="H134" s="71"/>
      <c r="I134" s="71" t="str">
        <f t="shared" si="3"/>
        <v/>
      </c>
      <c r="J134" s="74" t="str">
        <f t="shared" si="4"/>
        <v/>
      </c>
      <c r="K134" s="74" t="str">
        <f t="shared" ref="K134:L134" si="133">IF(I134="","",IF(I134="not enough protein","not enough protein",I134*1000))</f>
        <v/>
      </c>
      <c r="L134" s="74" t="str">
        <f t="shared" si="133"/>
        <v/>
      </c>
      <c r="M134" t="str">
        <f t="shared" si="6"/>
        <v/>
      </c>
    </row>
    <row r="135" spans="1:13" ht="15.75" customHeight="1">
      <c r="A135" s="82"/>
      <c r="B135" s="64"/>
      <c r="C135" s="64"/>
      <c r="D135" s="64"/>
      <c r="E135" s="62"/>
      <c r="F135" s="65" t="str">
        <f t="shared" si="0"/>
        <v/>
      </c>
      <c r="G135" s="71"/>
      <c r="H135" s="71"/>
      <c r="I135" s="71" t="str">
        <f t="shared" si="3"/>
        <v/>
      </c>
      <c r="J135" s="74" t="str">
        <f t="shared" si="4"/>
        <v/>
      </c>
      <c r="K135" s="74" t="str">
        <f t="shared" ref="K135:L135" si="134">IF(I135="","",IF(I135="not enough protein","not enough protein",I135*1000))</f>
        <v/>
      </c>
      <c r="L135" s="74" t="str">
        <f t="shared" si="134"/>
        <v/>
      </c>
      <c r="M135" t="str">
        <f t="shared" si="6"/>
        <v/>
      </c>
    </row>
    <row r="136" spans="1:13" ht="15.75" customHeight="1">
      <c r="A136" s="82"/>
      <c r="B136" s="64"/>
      <c r="C136" s="64"/>
      <c r="D136" s="64"/>
      <c r="E136" s="62"/>
      <c r="F136" s="65" t="str">
        <f t="shared" si="0"/>
        <v/>
      </c>
      <c r="G136" s="71"/>
      <c r="H136" s="71"/>
      <c r="I136" s="71" t="str">
        <f t="shared" si="3"/>
        <v/>
      </c>
      <c r="J136" s="74" t="str">
        <f t="shared" si="4"/>
        <v/>
      </c>
      <c r="K136" s="74" t="str">
        <f t="shared" ref="K136:L136" si="135">IF(I136="","",IF(I136="not enough protein","not enough protein",I136*1000))</f>
        <v/>
      </c>
      <c r="L136" s="74" t="str">
        <f t="shared" si="135"/>
        <v/>
      </c>
      <c r="M136" t="str">
        <f t="shared" si="6"/>
        <v/>
      </c>
    </row>
    <row r="137" spans="1:13" ht="15.75" customHeight="1">
      <c r="A137" s="82"/>
      <c r="B137" s="64"/>
      <c r="C137" s="64"/>
      <c r="D137" s="64"/>
      <c r="E137" s="62"/>
      <c r="F137" s="65" t="str">
        <f t="shared" si="0"/>
        <v/>
      </c>
      <c r="G137" s="71"/>
      <c r="H137" s="71"/>
      <c r="I137" s="71" t="str">
        <f t="shared" si="3"/>
        <v/>
      </c>
      <c r="J137" s="74" t="str">
        <f t="shared" si="4"/>
        <v/>
      </c>
      <c r="K137" s="74" t="str">
        <f t="shared" ref="K137:L137" si="136">IF(I137="","",IF(I137="not enough protein","not enough protein",I137*1000))</f>
        <v/>
      </c>
      <c r="L137" s="74" t="str">
        <f t="shared" si="136"/>
        <v/>
      </c>
      <c r="M137" t="str">
        <f t="shared" si="6"/>
        <v/>
      </c>
    </row>
    <row r="138" spans="1:13" ht="15.75" customHeight="1">
      <c r="A138" s="82"/>
      <c r="B138" s="64"/>
      <c r="C138" s="64"/>
      <c r="D138" s="64"/>
      <c r="E138" s="62"/>
      <c r="F138" s="65" t="str">
        <f t="shared" si="0"/>
        <v/>
      </c>
      <c r="G138" s="71"/>
      <c r="H138" s="71"/>
      <c r="I138" s="71" t="str">
        <f t="shared" si="3"/>
        <v/>
      </c>
      <c r="J138" s="74" t="str">
        <f t="shared" si="4"/>
        <v/>
      </c>
      <c r="K138" s="74" t="str">
        <f t="shared" ref="K138:L138" si="137">IF(I138="","",IF(I138="not enough protein","not enough protein",I138*1000))</f>
        <v/>
      </c>
      <c r="L138" s="74" t="str">
        <f t="shared" si="137"/>
        <v/>
      </c>
      <c r="M138" t="str">
        <f t="shared" si="6"/>
        <v/>
      </c>
    </row>
    <row r="139" spans="1:13" ht="15.75" customHeight="1">
      <c r="A139" s="82"/>
      <c r="B139" s="64"/>
      <c r="C139" s="64"/>
      <c r="D139" s="64"/>
      <c r="E139" s="62"/>
      <c r="F139" s="65" t="str">
        <f t="shared" si="0"/>
        <v/>
      </c>
      <c r="G139" s="71"/>
      <c r="H139" s="71"/>
      <c r="I139" s="71" t="str">
        <f t="shared" si="3"/>
        <v/>
      </c>
      <c r="J139" s="74" t="str">
        <f t="shared" si="4"/>
        <v/>
      </c>
      <c r="K139" s="74" t="str">
        <f t="shared" ref="K139:L139" si="138">IF(I139="","",IF(I139="not enough protein","not enough protein",I139*1000))</f>
        <v/>
      </c>
      <c r="L139" s="74" t="str">
        <f t="shared" si="138"/>
        <v/>
      </c>
      <c r="M139" t="str">
        <f t="shared" si="6"/>
        <v/>
      </c>
    </row>
    <row r="140" spans="1:13" ht="15.75" customHeight="1">
      <c r="A140" s="82"/>
      <c r="B140" s="64"/>
      <c r="C140" s="64"/>
      <c r="D140" s="64"/>
      <c r="E140" s="62"/>
      <c r="F140" s="65" t="str">
        <f t="shared" si="0"/>
        <v/>
      </c>
      <c r="G140" s="71"/>
      <c r="H140" s="71"/>
      <c r="I140" s="71" t="str">
        <f t="shared" si="3"/>
        <v/>
      </c>
      <c r="J140" s="74" t="str">
        <f t="shared" si="4"/>
        <v/>
      </c>
      <c r="K140" s="74" t="str">
        <f t="shared" ref="K140:L140" si="139">IF(I140="","",IF(I140="not enough protein","not enough protein",I140*1000))</f>
        <v/>
      </c>
      <c r="L140" s="74" t="str">
        <f t="shared" si="139"/>
        <v/>
      </c>
      <c r="M140" t="str">
        <f t="shared" si="6"/>
        <v/>
      </c>
    </row>
    <row r="141" spans="1:13" ht="15.75" customHeight="1">
      <c r="A141" s="82"/>
      <c r="B141" s="64"/>
      <c r="C141" s="64"/>
      <c r="D141" s="64"/>
      <c r="E141" s="62"/>
      <c r="F141" s="65" t="str">
        <f t="shared" si="0"/>
        <v/>
      </c>
      <c r="G141" s="71"/>
      <c r="H141" s="71"/>
      <c r="I141" s="71" t="str">
        <f t="shared" si="3"/>
        <v/>
      </c>
      <c r="J141" s="74" t="str">
        <f t="shared" si="4"/>
        <v/>
      </c>
      <c r="K141" s="74" t="str">
        <f t="shared" ref="K141:L141" si="140">IF(I141="","",IF(I141="not enough protein","not enough protein",I141*1000))</f>
        <v/>
      </c>
      <c r="L141" s="74" t="str">
        <f t="shared" si="140"/>
        <v/>
      </c>
      <c r="M141" t="str">
        <f t="shared" si="6"/>
        <v/>
      </c>
    </row>
    <row r="142" spans="1:13" ht="15.75" customHeight="1">
      <c r="A142" s="82"/>
      <c r="B142" s="64"/>
      <c r="C142" s="64"/>
      <c r="D142" s="64"/>
      <c r="E142" s="62"/>
      <c r="F142" s="65" t="str">
        <f t="shared" si="0"/>
        <v/>
      </c>
      <c r="G142" s="71"/>
      <c r="H142" s="71"/>
      <c r="I142" s="71" t="str">
        <f t="shared" si="3"/>
        <v/>
      </c>
      <c r="J142" s="74" t="str">
        <f t="shared" si="4"/>
        <v/>
      </c>
      <c r="K142" s="74" t="str">
        <f t="shared" ref="K142:L142" si="141">IF(I142="","",IF(I142="not enough protein","not enough protein",I142*1000))</f>
        <v/>
      </c>
      <c r="L142" s="74" t="str">
        <f t="shared" si="141"/>
        <v/>
      </c>
      <c r="M142" t="str">
        <f t="shared" si="6"/>
        <v/>
      </c>
    </row>
    <row r="143" spans="1:13" ht="15.75" customHeight="1">
      <c r="A143" s="82"/>
      <c r="B143" s="64"/>
      <c r="C143" s="64"/>
      <c r="D143" s="64"/>
      <c r="E143" s="62"/>
      <c r="F143" s="65" t="str">
        <f t="shared" si="0"/>
        <v/>
      </c>
      <c r="G143" s="71"/>
      <c r="H143" s="71"/>
      <c r="I143" s="71" t="str">
        <f t="shared" si="3"/>
        <v/>
      </c>
      <c r="J143" s="74" t="str">
        <f t="shared" si="4"/>
        <v/>
      </c>
      <c r="K143" s="74" t="str">
        <f t="shared" ref="K143:L143" si="142">IF(I143="","",IF(I143="not enough protein","not enough protein",I143*1000))</f>
        <v/>
      </c>
      <c r="L143" s="74" t="str">
        <f t="shared" si="142"/>
        <v/>
      </c>
      <c r="M143" t="str">
        <f t="shared" si="6"/>
        <v/>
      </c>
    </row>
    <row r="144" spans="1:13" ht="15.75" customHeight="1">
      <c r="A144" s="82"/>
      <c r="B144" s="64"/>
      <c r="C144" s="64"/>
      <c r="D144" s="64"/>
      <c r="E144" s="62"/>
      <c r="F144" s="65" t="str">
        <f t="shared" si="0"/>
        <v/>
      </c>
      <c r="G144" s="71"/>
      <c r="H144" s="71"/>
      <c r="I144" s="71" t="str">
        <f t="shared" si="3"/>
        <v/>
      </c>
      <c r="J144" s="74" t="str">
        <f t="shared" si="4"/>
        <v/>
      </c>
      <c r="K144" s="74" t="str">
        <f t="shared" ref="K144:L144" si="143">IF(I144="","",IF(I144="not enough protein","not enough protein",I144*1000))</f>
        <v/>
      </c>
      <c r="L144" s="74" t="str">
        <f t="shared" si="143"/>
        <v/>
      </c>
      <c r="M144" t="str">
        <f t="shared" si="6"/>
        <v/>
      </c>
    </row>
    <row r="145" spans="1:13" ht="15.75" customHeight="1">
      <c r="A145" s="82"/>
      <c r="B145" s="64"/>
      <c r="C145" s="64"/>
      <c r="D145" s="64"/>
      <c r="E145" s="62"/>
      <c r="F145" s="65" t="str">
        <f t="shared" si="0"/>
        <v/>
      </c>
      <c r="G145" s="71"/>
      <c r="H145" s="71"/>
      <c r="I145" s="71" t="str">
        <f t="shared" si="3"/>
        <v/>
      </c>
      <c r="J145" s="74" t="str">
        <f t="shared" si="4"/>
        <v/>
      </c>
      <c r="K145" s="74" t="str">
        <f t="shared" ref="K145:L145" si="144">IF(I145="","",IF(I145="not enough protein","not enough protein",I145*1000))</f>
        <v/>
      </c>
      <c r="L145" s="74" t="str">
        <f t="shared" si="144"/>
        <v/>
      </c>
      <c r="M145" t="str">
        <f t="shared" si="6"/>
        <v/>
      </c>
    </row>
    <row r="146" spans="1:13" ht="15.75" customHeight="1">
      <c r="A146" s="82"/>
      <c r="B146" s="64"/>
      <c r="C146" s="64"/>
      <c r="D146" s="64"/>
      <c r="E146" s="62"/>
      <c r="F146" s="65" t="str">
        <f t="shared" si="0"/>
        <v/>
      </c>
      <c r="G146" s="71"/>
      <c r="H146" s="71"/>
      <c r="I146" s="71" t="str">
        <f t="shared" si="3"/>
        <v/>
      </c>
      <c r="J146" s="74" t="str">
        <f t="shared" si="4"/>
        <v/>
      </c>
      <c r="K146" s="74" t="str">
        <f t="shared" ref="K146:L146" si="145">IF(I146="","",IF(I146="not enough protein","not enough protein",I146*1000))</f>
        <v/>
      </c>
      <c r="L146" s="74" t="str">
        <f t="shared" si="145"/>
        <v/>
      </c>
      <c r="M146" t="str">
        <f t="shared" si="6"/>
        <v/>
      </c>
    </row>
    <row r="147" spans="1:13" ht="15.75" customHeight="1">
      <c r="A147" s="82"/>
      <c r="B147" s="64"/>
      <c r="C147" s="64"/>
      <c r="D147" s="64"/>
      <c r="E147" s="62"/>
      <c r="F147" s="65" t="str">
        <f t="shared" si="0"/>
        <v/>
      </c>
      <c r="G147" s="71"/>
      <c r="H147" s="71"/>
      <c r="I147" s="71" t="str">
        <f t="shared" si="3"/>
        <v/>
      </c>
      <c r="J147" s="74" t="str">
        <f t="shared" si="4"/>
        <v/>
      </c>
      <c r="K147" s="74" t="str">
        <f t="shared" ref="K147:L147" si="146">IF(I147="","",IF(I147="not enough protein","not enough protein",I147*1000))</f>
        <v/>
      </c>
      <c r="L147" s="74" t="str">
        <f t="shared" si="146"/>
        <v/>
      </c>
      <c r="M147" t="str">
        <f t="shared" si="6"/>
        <v/>
      </c>
    </row>
    <row r="148" spans="1:13" ht="15.75" customHeight="1">
      <c r="A148" s="82"/>
      <c r="B148" s="64"/>
      <c r="C148" s="64"/>
      <c r="D148" s="64"/>
      <c r="E148" s="62"/>
      <c r="F148" s="65" t="str">
        <f t="shared" si="0"/>
        <v/>
      </c>
      <c r="G148" s="71"/>
      <c r="H148" s="71"/>
      <c r="I148" s="71" t="str">
        <f t="shared" si="3"/>
        <v/>
      </c>
      <c r="J148" s="74" t="str">
        <f t="shared" si="4"/>
        <v/>
      </c>
      <c r="K148" s="74" t="str">
        <f t="shared" ref="K148:L148" si="147">IF(I148="","",IF(I148="not enough protein","not enough protein",I148*1000))</f>
        <v/>
      </c>
      <c r="L148" s="74" t="str">
        <f t="shared" si="147"/>
        <v/>
      </c>
      <c r="M148" t="str">
        <f t="shared" si="6"/>
        <v/>
      </c>
    </row>
    <row r="149" spans="1:13" ht="15.75" customHeight="1">
      <c r="A149" s="82"/>
      <c r="B149" s="64"/>
      <c r="C149" s="64"/>
      <c r="D149" s="64"/>
      <c r="E149" s="62"/>
      <c r="F149" s="65" t="str">
        <f t="shared" si="0"/>
        <v/>
      </c>
      <c r="G149" s="71"/>
      <c r="H149" s="71"/>
      <c r="I149" s="71" t="str">
        <f t="shared" si="3"/>
        <v/>
      </c>
      <c r="J149" s="74" t="str">
        <f t="shared" si="4"/>
        <v/>
      </c>
      <c r="K149" s="74" t="str">
        <f t="shared" ref="K149:L149" si="148">IF(I149="","",IF(I149="not enough protein","not enough protein",I149*1000))</f>
        <v/>
      </c>
      <c r="L149" s="74" t="str">
        <f t="shared" si="148"/>
        <v/>
      </c>
      <c r="M149" t="str">
        <f t="shared" si="6"/>
        <v/>
      </c>
    </row>
    <row r="150" spans="1:13" ht="15.75" customHeight="1">
      <c r="A150" s="82"/>
      <c r="B150" s="64"/>
      <c r="C150" s="64"/>
      <c r="D150" s="64"/>
      <c r="E150" s="62"/>
      <c r="F150" s="65" t="str">
        <f t="shared" si="0"/>
        <v/>
      </c>
      <c r="G150" s="71"/>
      <c r="H150" s="71"/>
      <c r="I150" s="71" t="str">
        <f t="shared" si="3"/>
        <v/>
      </c>
      <c r="J150" s="74" t="str">
        <f t="shared" si="4"/>
        <v/>
      </c>
      <c r="K150" s="74" t="str">
        <f t="shared" ref="K150:L150" si="149">IF(I150="","",IF(I150="not enough protein","not enough protein",I150*1000))</f>
        <v/>
      </c>
      <c r="L150" s="74" t="str">
        <f t="shared" si="149"/>
        <v/>
      </c>
      <c r="M150" t="str">
        <f t="shared" si="6"/>
        <v/>
      </c>
    </row>
    <row r="151" spans="1:13" ht="15.75" customHeight="1">
      <c r="A151" s="82"/>
      <c r="B151" s="64"/>
      <c r="C151" s="64"/>
      <c r="D151" s="64"/>
      <c r="E151" s="62"/>
      <c r="F151" s="65" t="str">
        <f t="shared" si="0"/>
        <v/>
      </c>
      <c r="G151" s="71"/>
      <c r="H151" s="71"/>
      <c r="I151" s="71" t="str">
        <f t="shared" si="3"/>
        <v/>
      </c>
      <c r="J151" s="74" t="str">
        <f t="shared" si="4"/>
        <v/>
      </c>
      <c r="K151" s="74" t="str">
        <f t="shared" ref="K151:L151" si="150">IF(I151="","",IF(I151="not enough protein","not enough protein",I151*1000))</f>
        <v/>
      </c>
      <c r="L151" s="74" t="str">
        <f t="shared" si="150"/>
        <v/>
      </c>
      <c r="M151" t="str">
        <f t="shared" si="6"/>
        <v/>
      </c>
    </row>
    <row r="152" spans="1:13" ht="15.75" customHeight="1">
      <c r="A152" s="82"/>
      <c r="B152" s="64"/>
      <c r="C152" s="64"/>
      <c r="D152" s="64"/>
      <c r="E152" s="62"/>
      <c r="F152" s="65" t="str">
        <f t="shared" si="0"/>
        <v/>
      </c>
      <c r="G152" s="71"/>
      <c r="H152" s="71"/>
      <c r="I152" s="71" t="str">
        <f t="shared" si="3"/>
        <v/>
      </c>
      <c r="J152" s="74" t="str">
        <f t="shared" si="4"/>
        <v/>
      </c>
      <c r="K152" s="74" t="str">
        <f t="shared" ref="K152:L152" si="151">IF(I152="","",IF(I152="not enough protein","not enough protein",I152*1000))</f>
        <v/>
      </c>
      <c r="L152" s="74" t="str">
        <f t="shared" si="151"/>
        <v/>
      </c>
      <c r="M152" t="str">
        <f t="shared" si="6"/>
        <v/>
      </c>
    </row>
    <row r="153" spans="1:13" ht="15.75" customHeight="1">
      <c r="A153" s="82"/>
      <c r="B153" s="64"/>
      <c r="C153" s="64"/>
      <c r="D153" s="64"/>
      <c r="E153" s="62"/>
      <c r="F153" s="65" t="str">
        <f t="shared" si="0"/>
        <v/>
      </c>
      <c r="G153" s="71"/>
      <c r="H153" s="71"/>
      <c r="I153" s="71" t="str">
        <f t="shared" si="3"/>
        <v/>
      </c>
      <c r="J153" s="74" t="str">
        <f t="shared" si="4"/>
        <v/>
      </c>
      <c r="K153" s="74" t="str">
        <f t="shared" ref="K153:L153" si="152">IF(I153="","",IF(I153="not enough protein","not enough protein",I153*1000))</f>
        <v/>
      </c>
      <c r="L153" s="74" t="str">
        <f t="shared" si="152"/>
        <v/>
      </c>
      <c r="M153" t="str">
        <f t="shared" si="6"/>
        <v/>
      </c>
    </row>
    <row r="154" spans="1:13" ht="15.75" customHeight="1">
      <c r="A154" s="82"/>
      <c r="B154" s="64"/>
      <c r="C154" s="64"/>
      <c r="D154" s="64"/>
      <c r="E154" s="62"/>
      <c r="F154" s="65" t="str">
        <f t="shared" si="0"/>
        <v/>
      </c>
      <c r="G154" s="71"/>
      <c r="H154" s="71"/>
      <c r="I154" s="71" t="str">
        <f t="shared" si="3"/>
        <v/>
      </c>
      <c r="J154" s="74" t="str">
        <f t="shared" si="4"/>
        <v/>
      </c>
      <c r="K154" s="74" t="str">
        <f t="shared" ref="K154:L154" si="153">IF(I154="","",IF(I154="not enough protein","not enough protein",I154*1000))</f>
        <v/>
      </c>
      <c r="L154" s="74" t="str">
        <f t="shared" si="153"/>
        <v/>
      </c>
      <c r="M154" t="str">
        <f t="shared" si="6"/>
        <v/>
      </c>
    </row>
    <row r="155" spans="1:13" ht="15.75" customHeight="1">
      <c r="A155" s="82"/>
      <c r="B155" s="64"/>
      <c r="C155" s="64"/>
      <c r="D155" s="64"/>
      <c r="E155" s="62"/>
      <c r="F155" s="65" t="str">
        <f t="shared" si="0"/>
        <v/>
      </c>
      <c r="G155" s="71"/>
      <c r="H155" s="71"/>
      <c r="I155" s="71" t="str">
        <f t="shared" si="3"/>
        <v/>
      </c>
      <c r="J155" s="74" t="str">
        <f t="shared" si="4"/>
        <v/>
      </c>
      <c r="K155" s="74" t="str">
        <f t="shared" ref="K155:L155" si="154">IF(I155="","",IF(I155="not enough protein","not enough protein",I155*1000))</f>
        <v/>
      </c>
      <c r="L155" s="74" t="str">
        <f t="shared" si="154"/>
        <v/>
      </c>
      <c r="M155" t="str">
        <f t="shared" si="6"/>
        <v/>
      </c>
    </row>
    <row r="156" spans="1:13" ht="15.75" customHeight="1">
      <c r="A156" s="82"/>
      <c r="B156" s="64"/>
      <c r="C156" s="64"/>
      <c r="D156" s="64"/>
      <c r="E156" s="62"/>
      <c r="F156" s="65" t="str">
        <f t="shared" si="0"/>
        <v/>
      </c>
      <c r="G156" s="71"/>
      <c r="H156" s="71"/>
      <c r="I156" s="71" t="str">
        <f t="shared" si="3"/>
        <v/>
      </c>
      <c r="J156" s="74" t="str">
        <f t="shared" si="4"/>
        <v/>
      </c>
      <c r="K156" s="74" t="str">
        <f t="shared" ref="K156:L156" si="155">IF(I156="","",IF(I156="not enough protein","not enough protein",I156*1000))</f>
        <v/>
      </c>
      <c r="L156" s="74" t="str">
        <f t="shared" si="155"/>
        <v/>
      </c>
      <c r="M156" t="str">
        <f t="shared" si="6"/>
        <v/>
      </c>
    </row>
    <row r="157" spans="1:13" ht="15.75" customHeight="1">
      <c r="A157" s="82"/>
      <c r="B157" s="64"/>
      <c r="C157" s="64"/>
      <c r="D157" s="64"/>
      <c r="E157" s="62"/>
      <c r="F157" s="65" t="str">
        <f t="shared" si="0"/>
        <v/>
      </c>
      <c r="G157" s="71"/>
      <c r="H157" s="71"/>
      <c r="I157" s="71" t="str">
        <f t="shared" si="3"/>
        <v/>
      </c>
      <c r="J157" s="74" t="str">
        <f t="shared" si="4"/>
        <v/>
      </c>
      <c r="K157" s="74" t="str">
        <f t="shared" ref="K157:L157" si="156">IF(I157="","",IF(I157="not enough protein","not enough protein",I157*1000))</f>
        <v/>
      </c>
      <c r="L157" s="74" t="str">
        <f t="shared" si="156"/>
        <v/>
      </c>
      <c r="M157" t="str">
        <f t="shared" si="6"/>
        <v/>
      </c>
    </row>
    <row r="158" spans="1:13" ht="15.75" customHeight="1">
      <c r="A158" s="82"/>
      <c r="B158" s="64"/>
      <c r="C158" s="64"/>
      <c r="D158" s="64"/>
      <c r="E158" s="62"/>
      <c r="F158" s="65" t="str">
        <f t="shared" si="0"/>
        <v/>
      </c>
      <c r="G158" s="71"/>
      <c r="H158" s="71"/>
      <c r="I158" s="71" t="str">
        <f t="shared" si="3"/>
        <v/>
      </c>
      <c r="J158" s="74" t="str">
        <f t="shared" si="4"/>
        <v/>
      </c>
      <c r="K158" s="74" t="str">
        <f t="shared" ref="K158:L158" si="157">IF(I158="","",IF(I158="not enough protein","not enough protein",I158*1000))</f>
        <v/>
      </c>
      <c r="L158" s="74" t="str">
        <f t="shared" si="157"/>
        <v/>
      </c>
      <c r="M158" t="str">
        <f t="shared" si="6"/>
        <v/>
      </c>
    </row>
    <row r="159" spans="1:13" ht="15.75" customHeight="1">
      <c r="A159" s="82"/>
      <c r="B159" s="64"/>
      <c r="C159" s="64"/>
      <c r="D159" s="64"/>
      <c r="E159" s="62"/>
      <c r="F159" s="65" t="str">
        <f t="shared" si="0"/>
        <v/>
      </c>
      <c r="G159" s="71"/>
      <c r="H159" s="71"/>
      <c r="I159" s="71" t="str">
        <f t="shared" si="3"/>
        <v/>
      </c>
      <c r="J159" s="74" t="str">
        <f t="shared" si="4"/>
        <v/>
      </c>
      <c r="K159" s="74" t="str">
        <f t="shared" ref="K159:L159" si="158">IF(I159="","",IF(I159="not enough protein","not enough protein",I159*1000))</f>
        <v/>
      </c>
      <c r="L159" s="74" t="str">
        <f t="shared" si="158"/>
        <v/>
      </c>
      <c r="M159" t="str">
        <f t="shared" si="6"/>
        <v/>
      </c>
    </row>
    <row r="160" spans="1:13" ht="15.75" customHeight="1">
      <c r="A160" s="82"/>
      <c r="B160" s="64"/>
      <c r="C160" s="64"/>
      <c r="D160" s="64"/>
      <c r="E160" s="62"/>
      <c r="F160" s="65" t="str">
        <f t="shared" si="0"/>
        <v/>
      </c>
      <c r="G160" s="71"/>
      <c r="H160" s="71"/>
      <c r="I160" s="71" t="str">
        <f t="shared" si="3"/>
        <v/>
      </c>
      <c r="J160" s="74" t="str">
        <f t="shared" si="4"/>
        <v/>
      </c>
      <c r="K160" s="74" t="str">
        <f t="shared" ref="K160:L160" si="159">IF(I160="","",IF(I160="not enough protein","not enough protein",I160*1000))</f>
        <v/>
      </c>
      <c r="L160" s="74" t="str">
        <f t="shared" si="159"/>
        <v/>
      </c>
      <c r="M160" t="str">
        <f t="shared" si="6"/>
        <v/>
      </c>
    </row>
    <row r="161" spans="1:13" ht="15.75" customHeight="1">
      <c r="A161" s="82"/>
      <c r="B161" s="64"/>
      <c r="C161" s="64"/>
      <c r="D161" s="64"/>
      <c r="E161" s="62"/>
      <c r="F161" s="65" t="str">
        <f t="shared" si="0"/>
        <v/>
      </c>
      <c r="G161" s="71"/>
      <c r="H161" s="71"/>
      <c r="I161" s="71" t="str">
        <f t="shared" si="3"/>
        <v/>
      </c>
      <c r="J161" s="74" t="str">
        <f t="shared" si="4"/>
        <v/>
      </c>
      <c r="K161" s="74" t="str">
        <f t="shared" ref="K161:L161" si="160">IF(I161="","",IF(I161="not enough protein","not enough protein",I161*1000))</f>
        <v/>
      </c>
      <c r="L161" s="74" t="str">
        <f t="shared" si="160"/>
        <v/>
      </c>
      <c r="M161" t="str">
        <f t="shared" si="6"/>
        <v/>
      </c>
    </row>
    <row r="162" spans="1:13" ht="15.75" customHeight="1">
      <c r="A162" s="82"/>
      <c r="B162" s="64"/>
      <c r="C162" s="64"/>
      <c r="D162" s="64"/>
      <c r="E162" s="62"/>
      <c r="F162" s="65" t="str">
        <f t="shared" si="0"/>
        <v/>
      </c>
      <c r="G162" s="71"/>
      <c r="H162" s="71"/>
      <c r="I162" s="71" t="str">
        <f t="shared" si="3"/>
        <v/>
      </c>
      <c r="J162" s="74" t="str">
        <f t="shared" si="4"/>
        <v/>
      </c>
      <c r="K162" s="74" t="str">
        <f t="shared" ref="K162:L162" si="161">IF(I162="","",IF(I162="not enough protein","not enough protein",I162*1000))</f>
        <v/>
      </c>
      <c r="L162" s="74" t="str">
        <f t="shared" si="161"/>
        <v/>
      </c>
      <c r="M162" t="str">
        <f t="shared" si="6"/>
        <v/>
      </c>
    </row>
    <row r="163" spans="1:13" ht="15.75" customHeight="1">
      <c r="A163" s="82"/>
      <c r="B163" s="64"/>
      <c r="C163" s="64"/>
      <c r="D163" s="64"/>
      <c r="E163" s="62"/>
      <c r="F163" s="65" t="str">
        <f t="shared" si="0"/>
        <v/>
      </c>
      <c r="G163" s="71"/>
      <c r="H163" s="71"/>
      <c r="I163" s="71" t="str">
        <f t="shared" si="3"/>
        <v/>
      </c>
      <c r="J163" s="74" t="str">
        <f t="shared" si="4"/>
        <v/>
      </c>
      <c r="K163" s="74" t="str">
        <f t="shared" ref="K163:L163" si="162">IF(I163="","",IF(I163="not enough protein","not enough protein",I163*1000))</f>
        <v/>
      </c>
      <c r="L163" s="74" t="str">
        <f t="shared" si="162"/>
        <v/>
      </c>
      <c r="M163" t="str">
        <f t="shared" si="6"/>
        <v/>
      </c>
    </row>
    <row r="164" spans="1:13" ht="15.75" customHeight="1">
      <c r="A164" s="82"/>
      <c r="B164" s="64"/>
      <c r="C164" s="64"/>
      <c r="D164" s="64"/>
      <c r="E164" s="62"/>
      <c r="F164" s="65" t="str">
        <f t="shared" si="0"/>
        <v/>
      </c>
      <c r="G164" s="71"/>
      <c r="H164" s="71"/>
      <c r="I164" s="71" t="str">
        <f t="shared" si="3"/>
        <v/>
      </c>
      <c r="J164" s="74" t="str">
        <f t="shared" si="4"/>
        <v/>
      </c>
      <c r="K164" s="74" t="str">
        <f t="shared" ref="K164:L164" si="163">IF(I164="","",IF(I164="not enough protein","not enough protein",I164*1000))</f>
        <v/>
      </c>
      <c r="L164" s="74" t="str">
        <f t="shared" si="163"/>
        <v/>
      </c>
      <c r="M164" t="str">
        <f t="shared" si="6"/>
        <v/>
      </c>
    </row>
    <row r="165" spans="1:13" ht="15.75" customHeight="1">
      <c r="A165" s="82"/>
      <c r="B165" s="64"/>
      <c r="C165" s="64"/>
      <c r="D165" s="64"/>
      <c r="E165" s="62"/>
      <c r="F165" s="65" t="str">
        <f t="shared" si="0"/>
        <v/>
      </c>
      <c r="G165" s="71"/>
      <c r="H165" s="71"/>
      <c r="I165" s="71" t="str">
        <f t="shared" si="3"/>
        <v/>
      </c>
      <c r="J165" s="74" t="str">
        <f t="shared" si="4"/>
        <v/>
      </c>
      <c r="K165" s="74" t="str">
        <f t="shared" ref="K165:L165" si="164">IF(I165="","",IF(I165="not enough protein","not enough protein",I165*1000))</f>
        <v/>
      </c>
      <c r="L165" s="74" t="str">
        <f t="shared" si="164"/>
        <v/>
      </c>
      <c r="M165" t="str">
        <f t="shared" si="6"/>
        <v/>
      </c>
    </row>
    <row r="166" spans="1:13" ht="15.75" customHeight="1">
      <c r="A166" s="82"/>
      <c r="B166" s="64"/>
      <c r="C166" s="64"/>
      <c r="D166" s="64"/>
      <c r="E166" s="62"/>
      <c r="F166" s="65" t="str">
        <f t="shared" si="0"/>
        <v/>
      </c>
      <c r="G166" s="71"/>
      <c r="H166" s="71"/>
      <c r="I166" s="71" t="str">
        <f t="shared" si="3"/>
        <v/>
      </c>
      <c r="J166" s="74" t="str">
        <f t="shared" si="4"/>
        <v/>
      </c>
      <c r="K166" s="74" t="str">
        <f t="shared" ref="K166:L166" si="165">IF(I166="","",IF(I166="not enough protein","not enough protein",I166*1000))</f>
        <v/>
      </c>
      <c r="L166" s="74" t="str">
        <f t="shared" si="165"/>
        <v/>
      </c>
      <c r="M166" t="str">
        <f t="shared" si="6"/>
        <v/>
      </c>
    </row>
    <row r="167" spans="1:13" ht="15.75" customHeight="1">
      <c r="A167" s="82"/>
      <c r="B167" s="64"/>
      <c r="C167" s="64"/>
      <c r="D167" s="64"/>
      <c r="E167" s="62"/>
      <c r="F167" s="65" t="str">
        <f t="shared" si="0"/>
        <v/>
      </c>
      <c r="G167" s="71"/>
      <c r="H167" s="71"/>
      <c r="I167" s="71" t="str">
        <f t="shared" si="3"/>
        <v/>
      </c>
      <c r="J167" s="74" t="str">
        <f t="shared" si="4"/>
        <v/>
      </c>
      <c r="K167" s="74" t="str">
        <f t="shared" ref="K167:L167" si="166">IF(I167="","",IF(I167="not enough protein","not enough protein",I167*1000))</f>
        <v/>
      </c>
      <c r="L167" s="74" t="str">
        <f t="shared" si="166"/>
        <v/>
      </c>
      <c r="M167" t="str">
        <f t="shared" si="6"/>
        <v/>
      </c>
    </row>
    <row r="168" spans="1:13" ht="15.75" customHeight="1">
      <c r="A168" s="82"/>
      <c r="B168" s="64"/>
      <c r="C168" s="64"/>
      <c r="D168" s="64"/>
      <c r="E168" s="62"/>
      <c r="F168" s="65" t="str">
        <f t="shared" si="0"/>
        <v/>
      </c>
      <c r="G168" s="71"/>
      <c r="H168" s="71"/>
      <c r="I168" s="71" t="str">
        <f t="shared" si="3"/>
        <v/>
      </c>
      <c r="J168" s="74" t="str">
        <f t="shared" si="4"/>
        <v/>
      </c>
      <c r="K168" s="74" t="str">
        <f t="shared" ref="K168:L168" si="167">IF(I168="","",IF(I168="not enough protein","not enough protein",I168*1000))</f>
        <v/>
      </c>
      <c r="L168" s="74" t="str">
        <f t="shared" si="167"/>
        <v/>
      </c>
      <c r="M168" t="str">
        <f t="shared" si="6"/>
        <v/>
      </c>
    </row>
    <row r="169" spans="1:13" ht="15.75" customHeight="1">
      <c r="A169" s="82"/>
      <c r="B169" s="64"/>
      <c r="C169" s="64"/>
      <c r="D169" s="64"/>
      <c r="E169" s="62"/>
      <c r="F169" s="65" t="str">
        <f t="shared" si="0"/>
        <v/>
      </c>
      <c r="G169" s="71"/>
      <c r="H169" s="71"/>
      <c r="I169" s="71" t="str">
        <f t="shared" si="3"/>
        <v/>
      </c>
      <c r="J169" s="74" t="str">
        <f t="shared" si="4"/>
        <v/>
      </c>
      <c r="K169" s="74" t="str">
        <f t="shared" ref="K169:L169" si="168">IF(I169="","",IF(I169="not enough protein","not enough protein",I169*1000))</f>
        <v/>
      </c>
      <c r="L169" s="74" t="str">
        <f t="shared" si="168"/>
        <v/>
      </c>
      <c r="M169" t="str">
        <f t="shared" si="6"/>
        <v/>
      </c>
    </row>
    <row r="170" spans="1:13" ht="15.75" customHeight="1">
      <c r="A170" s="82"/>
      <c r="B170" s="64"/>
      <c r="C170" s="64"/>
      <c r="D170" s="64"/>
      <c r="E170" s="62"/>
      <c r="F170" s="65" t="str">
        <f t="shared" si="0"/>
        <v/>
      </c>
      <c r="G170" s="71"/>
      <c r="H170" s="71"/>
      <c r="I170" s="71" t="str">
        <f t="shared" si="3"/>
        <v/>
      </c>
      <c r="J170" s="74" t="str">
        <f t="shared" si="4"/>
        <v/>
      </c>
      <c r="K170" s="74" t="str">
        <f t="shared" ref="K170:L170" si="169">IF(I170="","",IF(I170="not enough protein","not enough protein",I170*1000))</f>
        <v/>
      </c>
      <c r="L170" s="74" t="str">
        <f t="shared" si="169"/>
        <v/>
      </c>
      <c r="M170" t="str">
        <f t="shared" si="6"/>
        <v/>
      </c>
    </row>
    <row r="171" spans="1:13" ht="15.75" customHeight="1">
      <c r="A171" s="82"/>
      <c r="B171" s="64"/>
      <c r="C171" s="64"/>
      <c r="D171" s="64"/>
      <c r="E171" s="62"/>
      <c r="F171" s="65" t="str">
        <f t="shared" si="0"/>
        <v/>
      </c>
      <c r="G171" s="71"/>
      <c r="H171" s="71"/>
      <c r="I171" s="71" t="str">
        <f t="shared" si="3"/>
        <v/>
      </c>
      <c r="J171" s="74" t="str">
        <f t="shared" si="4"/>
        <v/>
      </c>
      <c r="K171" s="74" t="str">
        <f t="shared" ref="K171:L171" si="170">IF(I171="","",IF(I171="not enough protein","not enough protein",I171*1000))</f>
        <v/>
      </c>
      <c r="L171" s="74" t="str">
        <f t="shared" si="170"/>
        <v/>
      </c>
      <c r="M171" t="str">
        <f t="shared" si="6"/>
        <v/>
      </c>
    </row>
    <row r="172" spans="1:13" ht="15.75" customHeight="1">
      <c r="A172" s="82"/>
      <c r="B172" s="64"/>
      <c r="C172" s="64"/>
      <c r="D172" s="64"/>
      <c r="E172" s="62"/>
      <c r="F172" s="65" t="str">
        <f t="shared" si="0"/>
        <v/>
      </c>
      <c r="G172" s="71"/>
      <c r="H172" s="71"/>
      <c r="I172" s="71" t="str">
        <f t="shared" si="3"/>
        <v/>
      </c>
      <c r="J172" s="74" t="str">
        <f t="shared" si="4"/>
        <v/>
      </c>
      <c r="K172" s="74" t="str">
        <f t="shared" ref="K172:L172" si="171">IF(I172="","",IF(I172="not enough protein","not enough protein",I172*1000))</f>
        <v/>
      </c>
      <c r="L172" s="74" t="str">
        <f t="shared" si="171"/>
        <v/>
      </c>
      <c r="M172" t="str">
        <f t="shared" si="6"/>
        <v/>
      </c>
    </row>
    <row r="173" spans="1:13" ht="15.75" customHeight="1">
      <c r="A173" s="82"/>
      <c r="B173" s="64"/>
      <c r="C173" s="64"/>
      <c r="D173" s="64"/>
      <c r="E173" s="62"/>
      <c r="F173" s="65" t="str">
        <f t="shared" si="0"/>
        <v/>
      </c>
      <c r="G173" s="71"/>
      <c r="H173" s="71"/>
      <c r="I173" s="71" t="str">
        <f t="shared" si="3"/>
        <v/>
      </c>
      <c r="J173" s="74" t="str">
        <f t="shared" si="4"/>
        <v/>
      </c>
      <c r="K173" s="74" t="str">
        <f t="shared" ref="K173:L173" si="172">IF(I173="","",IF(I173="not enough protein","not enough protein",I173*1000))</f>
        <v/>
      </c>
      <c r="L173" s="74" t="str">
        <f t="shared" si="172"/>
        <v/>
      </c>
      <c r="M173" t="str">
        <f t="shared" si="6"/>
        <v/>
      </c>
    </row>
    <row r="174" spans="1:13" ht="15.75" customHeight="1">
      <c r="A174" s="82"/>
      <c r="B174" s="64"/>
      <c r="C174" s="64"/>
      <c r="D174" s="64"/>
      <c r="E174" s="62"/>
      <c r="F174" s="65" t="str">
        <f t="shared" si="0"/>
        <v/>
      </c>
      <c r="G174" s="71"/>
      <c r="H174" s="71"/>
      <c r="I174" s="71" t="str">
        <f t="shared" si="3"/>
        <v/>
      </c>
      <c r="J174" s="74" t="str">
        <f t="shared" si="4"/>
        <v/>
      </c>
      <c r="K174" s="74" t="str">
        <f t="shared" ref="K174:L174" si="173">IF(I174="","",IF(I174="not enough protein","not enough protein",I174*1000))</f>
        <v/>
      </c>
      <c r="L174" s="74" t="str">
        <f t="shared" si="173"/>
        <v/>
      </c>
      <c r="M174" t="str">
        <f t="shared" si="6"/>
        <v/>
      </c>
    </row>
    <row r="175" spans="1:13" ht="15.75" customHeight="1">
      <c r="A175" s="82"/>
      <c r="B175" s="64"/>
      <c r="C175" s="64"/>
      <c r="D175" s="64"/>
      <c r="E175" s="62"/>
      <c r="F175" s="65" t="str">
        <f t="shared" si="0"/>
        <v/>
      </c>
      <c r="G175" s="71"/>
      <c r="H175" s="71"/>
      <c r="I175" s="71" t="str">
        <f t="shared" si="3"/>
        <v/>
      </c>
      <c r="J175" s="74" t="str">
        <f t="shared" si="4"/>
        <v/>
      </c>
      <c r="K175" s="74" t="str">
        <f t="shared" ref="K175:L175" si="174">IF(I175="","",IF(I175="not enough protein","not enough protein",I175*1000))</f>
        <v/>
      </c>
      <c r="L175" s="74" t="str">
        <f t="shared" si="174"/>
        <v/>
      </c>
      <c r="M175" t="str">
        <f t="shared" si="6"/>
        <v/>
      </c>
    </row>
    <row r="176" spans="1:13" ht="15.75" customHeight="1">
      <c r="A176" s="82"/>
      <c r="B176" s="64"/>
      <c r="C176" s="64"/>
      <c r="D176" s="64"/>
      <c r="E176" s="62"/>
      <c r="F176" s="65" t="str">
        <f t="shared" si="0"/>
        <v/>
      </c>
      <c r="G176" s="71"/>
      <c r="H176" s="71"/>
      <c r="I176" s="71" t="str">
        <f t="shared" si="3"/>
        <v/>
      </c>
      <c r="J176" s="74" t="str">
        <f t="shared" si="4"/>
        <v/>
      </c>
      <c r="K176" s="74" t="str">
        <f t="shared" ref="K176:L176" si="175">IF(I176="","",IF(I176="not enough protein","not enough protein",I176*1000))</f>
        <v/>
      </c>
      <c r="L176" s="74" t="str">
        <f t="shared" si="175"/>
        <v/>
      </c>
      <c r="M176" t="str">
        <f t="shared" si="6"/>
        <v/>
      </c>
    </row>
    <row r="177" spans="1:13" ht="15.75" customHeight="1">
      <c r="A177" s="82"/>
      <c r="B177" s="64"/>
      <c r="C177" s="64"/>
      <c r="D177" s="64"/>
      <c r="E177" s="62"/>
      <c r="F177" s="65" t="str">
        <f t="shared" si="0"/>
        <v/>
      </c>
      <c r="G177" s="71"/>
      <c r="H177" s="71"/>
      <c r="I177" s="71" t="str">
        <f t="shared" si="3"/>
        <v/>
      </c>
      <c r="J177" s="74" t="str">
        <f t="shared" si="4"/>
        <v/>
      </c>
      <c r="K177" s="74" t="str">
        <f t="shared" ref="K177:L177" si="176">IF(I177="","",IF(I177="not enough protein","not enough protein",I177*1000))</f>
        <v/>
      </c>
      <c r="L177" s="74" t="str">
        <f t="shared" si="176"/>
        <v/>
      </c>
      <c r="M177" t="str">
        <f t="shared" si="6"/>
        <v/>
      </c>
    </row>
    <row r="178" spans="1:13" ht="15.75" customHeight="1">
      <c r="A178" s="82"/>
      <c r="B178" s="64"/>
      <c r="C178" s="64"/>
      <c r="D178" s="64"/>
      <c r="E178" s="62"/>
      <c r="F178" s="65" t="str">
        <f t="shared" si="0"/>
        <v/>
      </c>
      <c r="G178" s="71"/>
      <c r="H178" s="71"/>
      <c r="I178" s="71" t="str">
        <f t="shared" si="3"/>
        <v/>
      </c>
      <c r="J178" s="74" t="str">
        <f t="shared" si="4"/>
        <v/>
      </c>
      <c r="K178" s="74" t="str">
        <f t="shared" ref="K178:L178" si="177">IF(I178="","",IF(I178="not enough protein","not enough protein",I178*1000))</f>
        <v/>
      </c>
      <c r="L178" s="74" t="str">
        <f t="shared" si="177"/>
        <v/>
      </c>
      <c r="M178" t="str">
        <f t="shared" si="6"/>
        <v/>
      </c>
    </row>
    <row r="179" spans="1:13" ht="15.75" customHeight="1">
      <c r="A179" s="82"/>
      <c r="B179" s="64"/>
      <c r="C179" s="64"/>
      <c r="D179" s="64"/>
      <c r="E179" s="62"/>
      <c r="F179" s="65" t="str">
        <f t="shared" si="0"/>
        <v/>
      </c>
      <c r="G179" s="71"/>
      <c r="H179" s="71"/>
      <c r="I179" s="71" t="str">
        <f t="shared" si="3"/>
        <v/>
      </c>
      <c r="J179" s="74" t="str">
        <f t="shared" si="4"/>
        <v/>
      </c>
      <c r="K179" s="74" t="str">
        <f t="shared" ref="K179:L179" si="178">IF(I179="","",IF(I179="not enough protein","not enough protein",I179*1000))</f>
        <v/>
      </c>
      <c r="L179" s="74" t="str">
        <f t="shared" si="178"/>
        <v/>
      </c>
      <c r="M179" t="str">
        <f t="shared" si="6"/>
        <v/>
      </c>
    </row>
    <row r="180" spans="1:13" ht="15.75" customHeight="1">
      <c r="A180" s="82"/>
      <c r="B180" s="64"/>
      <c r="C180" s="64"/>
      <c r="D180" s="64"/>
      <c r="E180" s="62"/>
      <c r="F180" s="65" t="str">
        <f t="shared" si="0"/>
        <v/>
      </c>
      <c r="G180" s="71"/>
      <c r="H180" s="71"/>
      <c r="I180" s="71" t="str">
        <f t="shared" si="3"/>
        <v/>
      </c>
      <c r="J180" s="74" t="str">
        <f t="shared" si="4"/>
        <v/>
      </c>
      <c r="K180" s="74" t="str">
        <f t="shared" ref="K180:L180" si="179">IF(I180="","",IF(I180="not enough protein","not enough protein",I180*1000))</f>
        <v/>
      </c>
      <c r="L180" s="74" t="str">
        <f t="shared" si="179"/>
        <v/>
      </c>
      <c r="M180" t="str">
        <f t="shared" si="6"/>
        <v/>
      </c>
    </row>
    <row r="181" spans="1:13" ht="15.75" customHeight="1">
      <c r="A181" s="82"/>
      <c r="B181" s="64"/>
      <c r="C181" s="64"/>
      <c r="D181" s="64"/>
      <c r="E181" s="62"/>
      <c r="F181" s="65" t="str">
        <f t="shared" si="0"/>
        <v/>
      </c>
      <c r="G181" s="71"/>
      <c r="H181" s="71"/>
      <c r="I181" s="71" t="str">
        <f t="shared" si="3"/>
        <v/>
      </c>
      <c r="J181" s="74" t="str">
        <f t="shared" si="4"/>
        <v/>
      </c>
      <c r="K181" s="74" t="str">
        <f t="shared" ref="K181:L181" si="180">IF(I181="","",IF(I181="not enough protein","not enough protein",I181*1000))</f>
        <v/>
      </c>
      <c r="L181" s="74" t="str">
        <f t="shared" si="180"/>
        <v/>
      </c>
      <c r="M181" t="str">
        <f t="shared" si="6"/>
        <v/>
      </c>
    </row>
    <row r="182" spans="1:13" ht="15.75" customHeight="1">
      <c r="A182" s="82"/>
      <c r="B182" s="64"/>
      <c r="C182" s="64"/>
      <c r="D182" s="64"/>
      <c r="E182" s="62"/>
      <c r="F182" s="65" t="str">
        <f t="shared" si="0"/>
        <v/>
      </c>
      <c r="G182" s="71"/>
      <c r="H182" s="71"/>
      <c r="I182" s="71" t="str">
        <f t="shared" si="3"/>
        <v/>
      </c>
      <c r="J182" s="74" t="str">
        <f t="shared" si="4"/>
        <v/>
      </c>
      <c r="K182" s="74" t="str">
        <f t="shared" ref="K182:L182" si="181">IF(I182="","",IF(I182="not enough protein","not enough protein",I182*1000))</f>
        <v/>
      </c>
      <c r="L182" s="74" t="str">
        <f t="shared" si="181"/>
        <v/>
      </c>
      <c r="M182" t="str">
        <f t="shared" si="6"/>
        <v/>
      </c>
    </row>
    <row r="183" spans="1:13" ht="15.75" customHeight="1">
      <c r="A183" s="82"/>
      <c r="B183" s="64"/>
      <c r="C183" s="64"/>
      <c r="D183" s="64"/>
      <c r="E183" s="62"/>
      <c r="F183" s="65" t="str">
        <f t="shared" si="0"/>
        <v/>
      </c>
      <c r="G183" s="71"/>
      <c r="H183" s="71"/>
      <c r="I183" s="71" t="str">
        <f t="shared" si="3"/>
        <v/>
      </c>
      <c r="J183" s="74" t="str">
        <f t="shared" si="4"/>
        <v/>
      </c>
      <c r="K183" s="74" t="str">
        <f t="shared" ref="K183:L183" si="182">IF(I183="","",IF(I183="not enough protein","not enough protein",I183*1000))</f>
        <v/>
      </c>
      <c r="L183" s="74" t="str">
        <f t="shared" si="182"/>
        <v/>
      </c>
      <c r="M183" t="str">
        <f t="shared" si="6"/>
        <v/>
      </c>
    </row>
    <row r="184" spans="1:13" ht="15.75" customHeight="1">
      <c r="A184" s="82"/>
      <c r="B184" s="64"/>
      <c r="C184" s="64"/>
      <c r="D184" s="64"/>
      <c r="E184" s="62"/>
      <c r="F184" s="65" t="str">
        <f t="shared" si="0"/>
        <v/>
      </c>
      <c r="G184" s="71"/>
      <c r="H184" s="71"/>
      <c r="I184" s="71" t="str">
        <f t="shared" si="3"/>
        <v/>
      </c>
      <c r="J184" s="74" t="str">
        <f t="shared" si="4"/>
        <v/>
      </c>
      <c r="K184" s="74" t="str">
        <f t="shared" ref="K184:L184" si="183">IF(I184="","",IF(I184="not enough protein","not enough protein",I184*1000))</f>
        <v/>
      </c>
      <c r="L184" s="74" t="str">
        <f t="shared" si="183"/>
        <v/>
      </c>
      <c r="M184" t="str">
        <f t="shared" si="6"/>
        <v/>
      </c>
    </row>
    <row r="185" spans="1:13" ht="15.75" customHeight="1">
      <c r="A185" s="82"/>
      <c r="B185" s="64"/>
      <c r="C185" s="64"/>
      <c r="D185" s="64"/>
      <c r="E185" s="62"/>
      <c r="F185" s="65" t="str">
        <f t="shared" si="0"/>
        <v/>
      </c>
      <c r="G185" s="71"/>
      <c r="H185" s="71"/>
      <c r="I185" s="71" t="str">
        <f t="shared" si="3"/>
        <v/>
      </c>
      <c r="J185" s="74" t="str">
        <f t="shared" si="4"/>
        <v/>
      </c>
      <c r="K185" s="74" t="str">
        <f t="shared" ref="K185:L185" si="184">IF(I185="","",IF(I185="not enough protein","not enough protein",I185*1000))</f>
        <v/>
      </c>
      <c r="L185" s="74" t="str">
        <f t="shared" si="184"/>
        <v/>
      </c>
      <c r="M185" t="str">
        <f t="shared" si="6"/>
        <v/>
      </c>
    </row>
    <row r="186" spans="1:13" ht="15.75" customHeight="1">
      <c r="A186" s="82"/>
      <c r="B186" s="64"/>
      <c r="C186" s="64"/>
      <c r="D186" s="64"/>
      <c r="E186" s="62"/>
      <c r="F186" s="65" t="str">
        <f t="shared" si="0"/>
        <v/>
      </c>
      <c r="G186" s="71"/>
      <c r="H186" s="71"/>
      <c r="I186" s="71" t="str">
        <f t="shared" si="3"/>
        <v/>
      </c>
      <c r="J186" s="74" t="str">
        <f t="shared" si="4"/>
        <v/>
      </c>
      <c r="K186" s="74" t="str">
        <f t="shared" ref="K186:L186" si="185">IF(I186="","",IF(I186="not enough protein","not enough protein",I186*1000))</f>
        <v/>
      </c>
      <c r="L186" s="74" t="str">
        <f t="shared" si="185"/>
        <v/>
      </c>
      <c r="M186" t="str">
        <f t="shared" si="6"/>
        <v/>
      </c>
    </row>
    <row r="187" spans="1:13" ht="15.75" customHeight="1">
      <c r="A187" s="82"/>
      <c r="B187" s="64"/>
      <c r="C187" s="64"/>
      <c r="D187" s="64"/>
      <c r="E187" s="62"/>
      <c r="F187" s="65" t="str">
        <f t="shared" si="0"/>
        <v/>
      </c>
      <c r="G187" s="71"/>
      <c r="H187" s="71"/>
      <c r="I187" s="71" t="str">
        <f t="shared" si="3"/>
        <v/>
      </c>
      <c r="J187" s="74" t="str">
        <f t="shared" si="4"/>
        <v/>
      </c>
      <c r="K187" s="74" t="str">
        <f t="shared" ref="K187:L187" si="186">IF(I187="","",IF(I187="not enough protein","not enough protein",I187*1000))</f>
        <v/>
      </c>
      <c r="L187" s="74" t="str">
        <f t="shared" si="186"/>
        <v/>
      </c>
      <c r="M187" t="str">
        <f t="shared" si="6"/>
        <v/>
      </c>
    </row>
    <row r="188" spans="1:13" ht="15.75" customHeight="1">
      <c r="A188" s="82"/>
      <c r="B188" s="64"/>
      <c r="C188" s="64"/>
      <c r="D188" s="64"/>
      <c r="E188" s="62"/>
      <c r="F188" s="65" t="str">
        <f t="shared" si="0"/>
        <v/>
      </c>
      <c r="G188" s="71"/>
      <c r="H188" s="71"/>
      <c r="I188" s="71" t="str">
        <f t="shared" si="3"/>
        <v/>
      </c>
      <c r="J188" s="74" t="str">
        <f t="shared" si="4"/>
        <v/>
      </c>
      <c r="K188" s="74" t="str">
        <f t="shared" ref="K188:L188" si="187">IF(I188="","",IF(I188="not enough protein","not enough protein",I188*1000))</f>
        <v/>
      </c>
      <c r="L188" s="74" t="str">
        <f t="shared" si="187"/>
        <v/>
      </c>
      <c r="M188" t="str">
        <f t="shared" si="6"/>
        <v/>
      </c>
    </row>
    <row r="189" spans="1:13" ht="15.75" customHeight="1">
      <c r="A189" s="82"/>
      <c r="B189" s="64"/>
      <c r="C189" s="64"/>
      <c r="D189" s="64"/>
      <c r="E189" s="62"/>
      <c r="F189" s="65" t="str">
        <f t="shared" si="0"/>
        <v/>
      </c>
      <c r="G189" s="71"/>
      <c r="H189" s="71"/>
      <c r="I189" s="71" t="str">
        <f t="shared" si="3"/>
        <v/>
      </c>
      <c r="J189" s="74" t="str">
        <f t="shared" si="4"/>
        <v/>
      </c>
      <c r="K189" s="74" t="str">
        <f t="shared" ref="K189:L189" si="188">IF(I189="","",IF(I189="not enough protein","not enough protein",I189*1000))</f>
        <v/>
      </c>
      <c r="L189" s="74" t="str">
        <f t="shared" si="188"/>
        <v/>
      </c>
      <c r="M189" t="str">
        <f t="shared" si="6"/>
        <v/>
      </c>
    </row>
    <row r="190" spans="1:13" ht="15.75" customHeight="1">
      <c r="A190" s="82"/>
      <c r="B190" s="64"/>
      <c r="C190" s="64"/>
      <c r="D190" s="64"/>
      <c r="E190" s="62"/>
      <c r="F190" s="65" t="str">
        <f t="shared" si="0"/>
        <v/>
      </c>
      <c r="G190" s="71"/>
      <c r="H190" s="71"/>
      <c r="I190" s="71" t="str">
        <f t="shared" si="3"/>
        <v/>
      </c>
      <c r="J190" s="74" t="str">
        <f t="shared" si="4"/>
        <v/>
      </c>
      <c r="K190" s="74" t="str">
        <f t="shared" ref="K190:L190" si="189">IF(I190="","",IF(I190="not enough protein","not enough protein",I190*1000))</f>
        <v/>
      </c>
      <c r="L190" s="74" t="str">
        <f t="shared" si="189"/>
        <v/>
      </c>
      <c r="M190" t="str">
        <f t="shared" si="6"/>
        <v/>
      </c>
    </row>
    <row r="191" spans="1:13" ht="15.75" customHeight="1">
      <c r="A191" s="82"/>
      <c r="B191" s="64"/>
      <c r="C191" s="64"/>
      <c r="D191" s="64"/>
      <c r="E191" s="62"/>
      <c r="F191" s="65" t="str">
        <f t="shared" si="0"/>
        <v/>
      </c>
      <c r="G191" s="71"/>
      <c r="H191" s="71"/>
      <c r="I191" s="71" t="str">
        <f t="shared" si="3"/>
        <v/>
      </c>
      <c r="J191" s="74" t="str">
        <f t="shared" si="4"/>
        <v/>
      </c>
      <c r="K191" s="74" t="str">
        <f t="shared" ref="K191:L191" si="190">IF(I191="","",IF(I191="not enough protein","not enough protein",I191*1000))</f>
        <v/>
      </c>
      <c r="L191" s="74" t="str">
        <f t="shared" si="190"/>
        <v/>
      </c>
      <c r="M191" t="str">
        <f t="shared" si="6"/>
        <v/>
      </c>
    </row>
    <row r="192" spans="1:13" ht="15.75" customHeight="1">
      <c r="A192" s="82"/>
      <c r="B192" s="64"/>
      <c r="C192" s="64"/>
      <c r="D192" s="64"/>
      <c r="E192" s="62"/>
      <c r="F192" s="65" t="str">
        <f t="shared" si="0"/>
        <v/>
      </c>
      <c r="G192" s="71"/>
      <c r="H192" s="71"/>
      <c r="I192" s="71" t="str">
        <f t="shared" si="3"/>
        <v/>
      </c>
      <c r="J192" s="74" t="str">
        <f t="shared" si="4"/>
        <v/>
      </c>
      <c r="K192" s="74" t="str">
        <f t="shared" ref="K192:L192" si="191">IF(I192="","",IF(I192="not enough protein","not enough protein",I192*1000))</f>
        <v/>
      </c>
      <c r="L192" s="74" t="str">
        <f t="shared" si="191"/>
        <v/>
      </c>
      <c r="M192" t="str">
        <f t="shared" si="6"/>
        <v/>
      </c>
    </row>
    <row r="193" spans="1:13" ht="15.75" customHeight="1">
      <c r="A193" s="82"/>
      <c r="B193" s="64"/>
      <c r="C193" s="64"/>
      <c r="D193" s="64"/>
      <c r="E193" s="62"/>
      <c r="F193" s="65" t="str">
        <f t="shared" si="0"/>
        <v/>
      </c>
      <c r="G193" s="71"/>
      <c r="H193" s="71"/>
      <c r="I193" s="71" t="str">
        <f t="shared" si="3"/>
        <v/>
      </c>
      <c r="J193" s="74" t="str">
        <f t="shared" si="4"/>
        <v/>
      </c>
      <c r="K193" s="74" t="str">
        <f t="shared" ref="K193:L193" si="192">IF(I193="","",IF(I193="not enough protein","not enough protein",I193*1000))</f>
        <v/>
      </c>
      <c r="L193" s="74" t="str">
        <f t="shared" si="192"/>
        <v/>
      </c>
      <c r="M193" t="str">
        <f t="shared" si="6"/>
        <v/>
      </c>
    </row>
    <row r="194" spans="1:13" ht="15.75" customHeight="1">
      <c r="A194" s="82"/>
      <c r="B194" s="64"/>
      <c r="C194" s="64"/>
      <c r="D194" s="64"/>
      <c r="E194" s="62"/>
      <c r="F194" s="65" t="str">
        <f t="shared" si="0"/>
        <v/>
      </c>
      <c r="G194" s="71"/>
      <c r="H194" s="71"/>
      <c r="I194" s="71" t="str">
        <f t="shared" si="3"/>
        <v/>
      </c>
      <c r="J194" s="74" t="str">
        <f t="shared" si="4"/>
        <v/>
      </c>
      <c r="K194" s="74" t="str">
        <f t="shared" ref="K194:L194" si="193">IF(I194="","",IF(I194="not enough protein","not enough protein",I194*1000))</f>
        <v/>
      </c>
      <c r="L194" s="74" t="str">
        <f t="shared" si="193"/>
        <v/>
      </c>
      <c r="M194" t="str">
        <f t="shared" si="6"/>
        <v/>
      </c>
    </row>
    <row r="195" spans="1:13" ht="15.75" customHeight="1">
      <c r="A195" s="82"/>
      <c r="B195" s="64"/>
      <c r="C195" s="64"/>
      <c r="D195" s="64"/>
      <c r="E195" s="62"/>
      <c r="F195" s="65" t="str">
        <f t="shared" si="0"/>
        <v/>
      </c>
      <c r="G195" s="71"/>
      <c r="H195" s="71"/>
      <c r="I195" s="71" t="str">
        <f t="shared" si="3"/>
        <v/>
      </c>
      <c r="J195" s="74" t="str">
        <f t="shared" si="4"/>
        <v/>
      </c>
      <c r="K195" s="74" t="str">
        <f t="shared" ref="K195:L195" si="194">IF(I195="","",IF(I195="not enough protein","not enough protein",I195*1000))</f>
        <v/>
      </c>
      <c r="L195" s="74" t="str">
        <f t="shared" si="194"/>
        <v/>
      </c>
      <c r="M195" t="str">
        <f t="shared" si="6"/>
        <v/>
      </c>
    </row>
    <row r="196" spans="1:13" ht="15.75" customHeight="1">
      <c r="A196" s="82"/>
      <c r="B196" s="64"/>
      <c r="C196" s="64"/>
      <c r="D196" s="64"/>
      <c r="E196" s="62"/>
      <c r="F196" s="65" t="str">
        <f t="shared" si="0"/>
        <v/>
      </c>
      <c r="G196" s="71"/>
      <c r="H196" s="71"/>
      <c r="I196" s="71" t="str">
        <f t="shared" si="3"/>
        <v/>
      </c>
      <c r="J196" s="74" t="str">
        <f t="shared" si="4"/>
        <v/>
      </c>
      <c r="K196" s="74" t="str">
        <f t="shared" ref="K196:L196" si="195">IF(I196="","",IF(I196="not enough protein","not enough protein",I196*1000))</f>
        <v/>
      </c>
      <c r="L196" s="74" t="str">
        <f t="shared" si="195"/>
        <v/>
      </c>
      <c r="M196" t="str">
        <f t="shared" si="6"/>
        <v/>
      </c>
    </row>
    <row r="197" spans="1:13" ht="15.75" customHeight="1">
      <c r="A197" s="82"/>
      <c r="B197" s="64"/>
      <c r="C197" s="64"/>
      <c r="D197" s="64"/>
      <c r="E197" s="62"/>
      <c r="F197" s="65" t="str">
        <f t="shared" si="0"/>
        <v/>
      </c>
      <c r="G197" s="71"/>
      <c r="H197" s="71"/>
      <c r="I197" s="71" t="str">
        <f t="shared" si="3"/>
        <v/>
      </c>
      <c r="J197" s="74" t="str">
        <f t="shared" si="4"/>
        <v/>
      </c>
      <c r="K197" s="74" t="str">
        <f t="shared" ref="K197:L197" si="196">IF(I197="","",IF(I197="not enough protein","not enough protein",I197*1000))</f>
        <v/>
      </c>
      <c r="L197" s="74" t="str">
        <f t="shared" si="196"/>
        <v/>
      </c>
      <c r="M197" t="str">
        <f t="shared" si="6"/>
        <v/>
      </c>
    </row>
    <row r="198" spans="1:13" ht="15.75" customHeight="1">
      <c r="A198" s="82"/>
      <c r="B198" s="64"/>
      <c r="C198" s="64"/>
      <c r="D198" s="64"/>
      <c r="E198" s="62"/>
      <c r="F198" s="65" t="str">
        <f t="shared" si="0"/>
        <v/>
      </c>
      <c r="G198" s="71"/>
      <c r="H198" s="71"/>
      <c r="I198" s="71" t="str">
        <f t="shared" si="3"/>
        <v/>
      </c>
      <c r="J198" s="74" t="str">
        <f t="shared" si="4"/>
        <v/>
      </c>
      <c r="K198" s="74" t="str">
        <f t="shared" ref="K198:L198" si="197">IF(I198="","",IF(I198="not enough protein","not enough protein",I198*1000))</f>
        <v/>
      </c>
      <c r="L198" s="74" t="str">
        <f t="shared" si="197"/>
        <v/>
      </c>
      <c r="M198" t="str">
        <f t="shared" si="6"/>
        <v/>
      </c>
    </row>
    <row r="199" spans="1:13" ht="15.75" customHeight="1">
      <c r="A199" s="82"/>
      <c r="B199" s="64"/>
      <c r="C199" s="64"/>
      <c r="D199" s="64"/>
      <c r="E199" s="62"/>
      <c r="F199" s="65" t="str">
        <f t="shared" si="0"/>
        <v/>
      </c>
      <c r="G199" s="71"/>
      <c r="H199" s="71"/>
      <c r="I199" s="71" t="str">
        <f t="shared" si="3"/>
        <v/>
      </c>
      <c r="J199" s="74" t="str">
        <f t="shared" si="4"/>
        <v/>
      </c>
      <c r="K199" s="74" t="str">
        <f t="shared" ref="K199:L199" si="198">IF(I199="","",IF(I199="not enough protein","not enough protein",I199*1000))</f>
        <v/>
      </c>
      <c r="L199" s="74" t="str">
        <f t="shared" si="198"/>
        <v/>
      </c>
      <c r="M199" t="str">
        <f t="shared" si="6"/>
        <v/>
      </c>
    </row>
    <row r="200" spans="1:13" ht="15.75" customHeight="1">
      <c r="A200" s="82"/>
      <c r="B200" s="64"/>
      <c r="C200" s="64"/>
      <c r="D200" s="64"/>
      <c r="E200" s="62"/>
      <c r="F200" s="65" t="str">
        <f t="shared" si="0"/>
        <v/>
      </c>
      <c r="G200" s="71"/>
      <c r="H200" s="71"/>
      <c r="I200" s="71" t="str">
        <f t="shared" si="3"/>
        <v/>
      </c>
      <c r="J200" s="74" t="str">
        <f t="shared" si="4"/>
        <v/>
      </c>
      <c r="K200" s="74" t="str">
        <f t="shared" ref="K200:L200" si="199">IF(I200="","",IF(I200="not enough protein","not enough protein",I200*1000))</f>
        <v/>
      </c>
      <c r="L200" s="74" t="str">
        <f t="shared" si="199"/>
        <v/>
      </c>
      <c r="M200" t="str">
        <f t="shared" si="6"/>
        <v/>
      </c>
    </row>
    <row r="201" spans="1:13" ht="15.75" customHeight="1">
      <c r="A201" s="82"/>
      <c r="B201" s="64"/>
      <c r="C201" s="64"/>
      <c r="D201" s="64"/>
      <c r="E201" s="62"/>
      <c r="F201" s="65" t="str">
        <f t="shared" si="0"/>
        <v/>
      </c>
      <c r="G201" s="71"/>
      <c r="H201" s="71"/>
      <c r="I201" s="71" t="str">
        <f t="shared" si="3"/>
        <v/>
      </c>
      <c r="J201" s="74" t="str">
        <f t="shared" si="4"/>
        <v/>
      </c>
      <c r="K201" s="74" t="str">
        <f t="shared" ref="K201:L201" si="200">IF(I201="","",IF(I201="not enough protein","not enough protein",I201*1000))</f>
        <v/>
      </c>
      <c r="L201" s="74" t="str">
        <f t="shared" si="200"/>
        <v/>
      </c>
      <c r="M201" t="str">
        <f t="shared" si="6"/>
        <v/>
      </c>
    </row>
    <row r="202" spans="1:13" ht="15.75" customHeight="1">
      <c r="A202" s="82"/>
      <c r="B202" s="64"/>
      <c r="C202" s="64"/>
      <c r="D202" s="64"/>
      <c r="E202" s="62"/>
      <c r="F202" s="65" t="str">
        <f t="shared" si="0"/>
        <v/>
      </c>
      <c r="G202" s="71"/>
      <c r="H202" s="71"/>
      <c r="I202" s="71" t="str">
        <f t="shared" si="3"/>
        <v/>
      </c>
      <c r="J202" s="74" t="str">
        <f t="shared" si="4"/>
        <v/>
      </c>
      <c r="K202" s="74" t="str">
        <f t="shared" ref="K202:L202" si="201">IF(I202="","",IF(I202="not enough protein","not enough protein",I202*1000))</f>
        <v/>
      </c>
      <c r="L202" s="74" t="str">
        <f t="shared" si="201"/>
        <v/>
      </c>
      <c r="M202" t="str">
        <f t="shared" si="6"/>
        <v/>
      </c>
    </row>
    <row r="203" spans="1:13" ht="15.75" customHeight="1">
      <c r="A203" s="82"/>
      <c r="B203" s="64"/>
      <c r="C203" s="64"/>
      <c r="D203" s="64"/>
      <c r="E203" s="62"/>
      <c r="F203" s="65" t="str">
        <f t="shared" si="0"/>
        <v/>
      </c>
      <c r="G203" s="71"/>
      <c r="H203" s="71"/>
      <c r="I203" s="71" t="str">
        <f t="shared" si="3"/>
        <v/>
      </c>
      <c r="J203" s="74" t="str">
        <f t="shared" si="4"/>
        <v/>
      </c>
      <c r="K203" s="74" t="str">
        <f t="shared" ref="K203:L203" si="202">IF(I203="","",IF(I203="not enough protein","not enough protein",I203*1000))</f>
        <v/>
      </c>
      <c r="L203" s="74" t="str">
        <f t="shared" si="202"/>
        <v/>
      </c>
      <c r="M203" t="str">
        <f t="shared" si="6"/>
        <v/>
      </c>
    </row>
    <row r="204" spans="1:13" ht="15.75" customHeight="1">
      <c r="A204" s="82"/>
      <c r="B204" s="64"/>
      <c r="C204" s="64"/>
      <c r="D204" s="64"/>
      <c r="E204" s="62"/>
      <c r="F204" s="65" t="str">
        <f t="shared" si="0"/>
        <v/>
      </c>
      <c r="G204" s="71"/>
      <c r="H204" s="71"/>
      <c r="I204" s="71" t="str">
        <f t="shared" si="3"/>
        <v/>
      </c>
      <c r="J204" s="74" t="str">
        <f t="shared" si="4"/>
        <v/>
      </c>
      <c r="K204" s="74" t="str">
        <f t="shared" ref="K204:L204" si="203">IF(I204="","",IF(I204="not enough protein","not enough protein",I204*1000))</f>
        <v/>
      </c>
      <c r="L204" s="74" t="str">
        <f t="shared" si="203"/>
        <v/>
      </c>
      <c r="M204" t="str">
        <f t="shared" si="6"/>
        <v/>
      </c>
    </row>
    <row r="205" spans="1:13" ht="15.75" customHeight="1">
      <c r="A205" s="82"/>
      <c r="B205" s="64"/>
      <c r="C205" s="64"/>
      <c r="D205" s="64"/>
      <c r="E205" s="62"/>
      <c r="F205" s="65" t="str">
        <f t="shared" si="0"/>
        <v/>
      </c>
      <c r="G205" s="71"/>
      <c r="H205" s="71"/>
      <c r="I205" s="71" t="str">
        <f t="shared" si="3"/>
        <v/>
      </c>
      <c r="J205" s="74" t="str">
        <f t="shared" si="4"/>
        <v/>
      </c>
      <c r="K205" s="74" t="str">
        <f t="shared" ref="K205:L205" si="204">IF(I205="","",IF(I205="not enough protein","not enough protein",I205*1000))</f>
        <v/>
      </c>
      <c r="L205" s="74" t="str">
        <f t="shared" si="204"/>
        <v/>
      </c>
      <c r="M205" t="str">
        <f t="shared" si="6"/>
        <v/>
      </c>
    </row>
    <row r="206" spans="1:13" ht="15.75" customHeight="1">
      <c r="A206" s="82"/>
      <c r="B206" s="64"/>
      <c r="C206" s="64"/>
      <c r="D206" s="64"/>
      <c r="E206" s="62"/>
      <c r="F206" s="65" t="str">
        <f t="shared" si="0"/>
        <v/>
      </c>
      <c r="G206" s="71"/>
      <c r="H206" s="71"/>
      <c r="I206" s="71" t="str">
        <f t="shared" si="3"/>
        <v/>
      </c>
      <c r="J206" s="74" t="str">
        <f t="shared" si="4"/>
        <v/>
      </c>
      <c r="K206" s="74" t="str">
        <f t="shared" ref="K206:L206" si="205">IF(I206="","",IF(I206="not enough protein","not enough protein",I206*1000))</f>
        <v/>
      </c>
      <c r="L206" s="74" t="str">
        <f t="shared" si="205"/>
        <v/>
      </c>
      <c r="M206" t="str">
        <f t="shared" si="6"/>
        <v/>
      </c>
    </row>
    <row r="207" spans="1:13" ht="15.75" customHeight="1">
      <c r="A207" s="82"/>
      <c r="B207" s="64"/>
      <c r="C207" s="64"/>
      <c r="D207" s="64"/>
      <c r="E207" s="62"/>
      <c r="F207" s="65" t="str">
        <f t="shared" si="0"/>
        <v/>
      </c>
      <c r="G207" s="71"/>
      <c r="H207" s="71"/>
      <c r="I207" s="71" t="str">
        <f t="shared" si="3"/>
        <v/>
      </c>
      <c r="J207" s="74" t="str">
        <f t="shared" si="4"/>
        <v/>
      </c>
      <c r="K207" s="74" t="str">
        <f t="shared" ref="K207:L207" si="206">IF(I207="","",IF(I207="not enough protein","not enough protein",I207*1000))</f>
        <v/>
      </c>
      <c r="L207" s="74" t="str">
        <f t="shared" si="206"/>
        <v/>
      </c>
      <c r="M207" t="str">
        <f t="shared" si="6"/>
        <v/>
      </c>
    </row>
    <row r="208" spans="1:13" ht="15.75" customHeight="1">
      <c r="A208" s="82"/>
      <c r="B208" s="64"/>
      <c r="C208" s="64"/>
      <c r="D208" s="64"/>
      <c r="E208" s="62"/>
      <c r="F208" s="65" t="str">
        <f t="shared" si="0"/>
        <v/>
      </c>
      <c r="G208" s="71"/>
      <c r="H208" s="71"/>
      <c r="I208" s="71" t="str">
        <f t="shared" si="3"/>
        <v/>
      </c>
      <c r="J208" s="74" t="str">
        <f t="shared" si="4"/>
        <v/>
      </c>
      <c r="K208" s="74" t="str">
        <f t="shared" ref="K208:L208" si="207">IF(I208="","",IF(I208="not enough protein","not enough protein",I208*1000))</f>
        <v/>
      </c>
      <c r="L208" s="74" t="str">
        <f t="shared" si="207"/>
        <v/>
      </c>
      <c r="M208" t="str">
        <f t="shared" si="6"/>
        <v/>
      </c>
    </row>
    <row r="209" spans="1:13" ht="15.75" customHeight="1">
      <c r="A209" s="82"/>
      <c r="B209" s="64"/>
      <c r="C209" s="64"/>
      <c r="D209" s="64"/>
      <c r="E209" s="62"/>
      <c r="F209" s="65" t="str">
        <f t="shared" si="0"/>
        <v/>
      </c>
      <c r="G209" s="71"/>
      <c r="H209" s="71"/>
      <c r="I209" s="71" t="str">
        <f t="shared" si="3"/>
        <v/>
      </c>
      <c r="J209" s="74" t="str">
        <f t="shared" si="4"/>
        <v/>
      </c>
      <c r="K209" s="74" t="str">
        <f t="shared" ref="K209:L209" si="208">IF(I209="","",IF(I209="not enough protein","not enough protein",I209*1000))</f>
        <v/>
      </c>
      <c r="L209" s="74" t="str">
        <f t="shared" si="208"/>
        <v/>
      </c>
      <c r="M209" t="str">
        <f t="shared" si="6"/>
        <v/>
      </c>
    </row>
    <row r="210" spans="1:13" ht="15.75" customHeight="1">
      <c r="A210" s="82"/>
      <c r="B210" s="64"/>
      <c r="C210" s="64"/>
      <c r="D210" s="64"/>
      <c r="E210" s="62"/>
      <c r="F210" s="65" t="str">
        <f t="shared" si="0"/>
        <v/>
      </c>
      <c r="G210" s="71"/>
      <c r="H210" s="71"/>
      <c r="I210" s="71" t="str">
        <f t="shared" si="3"/>
        <v/>
      </c>
      <c r="J210" s="74" t="str">
        <f t="shared" si="4"/>
        <v/>
      </c>
      <c r="K210" s="74" t="str">
        <f t="shared" ref="K210:L210" si="209">IF(I210="","",IF(I210="not enough protein","not enough protein",I210*1000))</f>
        <v/>
      </c>
      <c r="L210" s="74" t="str">
        <f t="shared" si="209"/>
        <v/>
      </c>
      <c r="M210" t="str">
        <f t="shared" si="6"/>
        <v/>
      </c>
    </row>
    <row r="211" spans="1:13" ht="15.75" customHeight="1">
      <c r="A211" s="82"/>
      <c r="B211" s="64"/>
      <c r="C211" s="64"/>
      <c r="D211" s="64"/>
      <c r="E211" s="62"/>
      <c r="F211" s="65" t="str">
        <f t="shared" si="0"/>
        <v/>
      </c>
      <c r="G211" s="71"/>
      <c r="H211" s="71"/>
      <c r="I211" s="71" t="str">
        <f t="shared" si="3"/>
        <v/>
      </c>
      <c r="J211" s="74" t="str">
        <f t="shared" si="4"/>
        <v/>
      </c>
      <c r="K211" s="74" t="str">
        <f t="shared" ref="K211:L211" si="210">IF(I211="","",IF(I211="not enough protein","not enough protein",I211*1000))</f>
        <v/>
      </c>
      <c r="L211" s="74" t="str">
        <f t="shared" si="210"/>
        <v/>
      </c>
      <c r="M211" t="str">
        <f t="shared" si="6"/>
        <v/>
      </c>
    </row>
    <row r="212" spans="1:13" ht="15.75" customHeight="1">
      <c r="A212" s="82"/>
      <c r="B212" s="64"/>
      <c r="C212" s="64"/>
      <c r="D212" s="64"/>
      <c r="E212" s="62"/>
      <c r="F212" s="65" t="str">
        <f t="shared" si="0"/>
        <v/>
      </c>
      <c r="G212" s="71"/>
      <c r="H212" s="71"/>
      <c r="I212" s="71" t="str">
        <f t="shared" si="3"/>
        <v/>
      </c>
      <c r="J212" s="74" t="str">
        <f t="shared" si="4"/>
        <v/>
      </c>
      <c r="K212" s="74" t="str">
        <f t="shared" ref="K212:L212" si="211">IF(I212="","",IF(I212="not enough protein","not enough protein",I212*1000))</f>
        <v/>
      </c>
      <c r="L212" s="74" t="str">
        <f t="shared" si="211"/>
        <v/>
      </c>
      <c r="M212" t="str">
        <f t="shared" si="6"/>
        <v/>
      </c>
    </row>
    <row r="213" spans="1:13" ht="15.75" customHeight="1">
      <c r="A213" s="82"/>
      <c r="B213" s="64"/>
      <c r="C213" s="64"/>
      <c r="D213" s="64"/>
      <c r="E213" s="62"/>
      <c r="F213" s="65" t="str">
        <f t="shared" si="0"/>
        <v/>
      </c>
      <c r="G213" s="71"/>
      <c r="H213" s="71"/>
      <c r="I213" s="71" t="str">
        <f t="shared" si="3"/>
        <v/>
      </c>
      <c r="J213" s="74" t="str">
        <f t="shared" si="4"/>
        <v/>
      </c>
      <c r="K213" s="74" t="str">
        <f t="shared" ref="K213:L213" si="212">IF(I213="","",IF(I213="not enough protein","not enough protein",I213*1000))</f>
        <v/>
      </c>
      <c r="L213" s="74" t="str">
        <f t="shared" si="212"/>
        <v/>
      </c>
      <c r="M213" t="str">
        <f t="shared" si="6"/>
        <v/>
      </c>
    </row>
    <row r="214" spans="1:13" ht="15.75" customHeight="1">
      <c r="A214" s="82"/>
      <c r="B214" s="64"/>
      <c r="C214" s="64"/>
      <c r="D214" s="64"/>
      <c r="E214" s="62"/>
      <c r="F214" s="65" t="str">
        <f t="shared" si="0"/>
        <v/>
      </c>
      <c r="G214" s="71"/>
      <c r="H214" s="71"/>
      <c r="I214" s="71" t="str">
        <f t="shared" si="3"/>
        <v/>
      </c>
      <c r="J214" s="74" t="str">
        <f t="shared" si="4"/>
        <v/>
      </c>
      <c r="K214" s="74" t="str">
        <f t="shared" ref="K214:L214" si="213">IF(I214="","",IF(I214="not enough protein","not enough protein",I214*1000))</f>
        <v/>
      </c>
      <c r="L214" s="74" t="str">
        <f t="shared" si="213"/>
        <v/>
      </c>
      <c r="M214" t="str">
        <f t="shared" si="6"/>
        <v/>
      </c>
    </row>
    <row r="215" spans="1:13" ht="15.75" customHeight="1">
      <c r="A215" s="82"/>
      <c r="B215" s="64"/>
      <c r="C215" s="64"/>
      <c r="D215" s="64"/>
      <c r="E215" s="62"/>
      <c r="F215" s="65" t="str">
        <f t="shared" si="0"/>
        <v/>
      </c>
      <c r="G215" s="71"/>
      <c r="H215" s="71"/>
      <c r="I215" s="71" t="str">
        <f t="shared" si="3"/>
        <v/>
      </c>
      <c r="J215" s="74" t="str">
        <f t="shared" si="4"/>
        <v/>
      </c>
      <c r="K215" s="74" t="str">
        <f t="shared" ref="K215:L215" si="214">IF(I215="","",IF(I215="not enough protein","not enough protein",I215*1000))</f>
        <v/>
      </c>
      <c r="L215" s="74" t="str">
        <f t="shared" si="214"/>
        <v/>
      </c>
      <c r="M215" t="str">
        <f t="shared" si="6"/>
        <v/>
      </c>
    </row>
    <row r="216" spans="1:13" ht="15.75" customHeight="1">
      <c r="A216" s="82"/>
      <c r="B216" s="64"/>
      <c r="C216" s="64"/>
      <c r="D216" s="64"/>
      <c r="E216" s="62"/>
      <c r="F216" s="65" t="str">
        <f t="shared" si="0"/>
        <v/>
      </c>
      <c r="G216" s="71"/>
      <c r="H216" s="71"/>
      <c r="I216" s="71" t="str">
        <f t="shared" si="3"/>
        <v/>
      </c>
      <c r="J216" s="74" t="str">
        <f t="shared" si="4"/>
        <v/>
      </c>
      <c r="K216" s="74" t="str">
        <f t="shared" ref="K216:L216" si="215">IF(I216="","",IF(I216="not enough protein","not enough protein",I216*1000))</f>
        <v/>
      </c>
      <c r="L216" s="74" t="str">
        <f t="shared" si="215"/>
        <v/>
      </c>
      <c r="M216" t="str">
        <f t="shared" si="6"/>
        <v/>
      </c>
    </row>
    <row r="217" spans="1:13" ht="15.75" customHeight="1">
      <c r="A217" s="82"/>
      <c r="B217" s="64"/>
      <c r="C217" s="64"/>
      <c r="D217" s="64"/>
      <c r="E217" s="62"/>
      <c r="F217" s="65" t="str">
        <f t="shared" si="0"/>
        <v/>
      </c>
      <c r="G217" s="71"/>
      <c r="H217" s="71"/>
      <c r="I217" s="71" t="str">
        <f t="shared" si="3"/>
        <v/>
      </c>
      <c r="J217" s="74" t="str">
        <f t="shared" si="4"/>
        <v/>
      </c>
      <c r="K217" s="74" t="str">
        <f t="shared" ref="K217:L217" si="216">IF(I217="","",IF(I217="not enough protein","not enough protein",I217*1000))</f>
        <v/>
      </c>
      <c r="L217" s="74" t="str">
        <f t="shared" si="216"/>
        <v/>
      </c>
      <c r="M217" t="str">
        <f t="shared" si="6"/>
        <v/>
      </c>
    </row>
    <row r="218" spans="1:13" ht="15.75" customHeight="1">
      <c r="A218" s="82"/>
      <c r="B218" s="64"/>
      <c r="C218" s="64"/>
      <c r="D218" s="64"/>
      <c r="E218" s="62"/>
      <c r="F218" s="65" t="str">
        <f t="shared" si="0"/>
        <v/>
      </c>
      <c r="G218" s="71"/>
      <c r="H218" s="71"/>
      <c r="I218" s="71" t="str">
        <f t="shared" si="3"/>
        <v/>
      </c>
      <c r="J218" s="74" t="str">
        <f t="shared" si="4"/>
        <v/>
      </c>
      <c r="K218" s="74" t="str">
        <f t="shared" ref="K218:L218" si="217">IF(I218="","",IF(I218="not enough protein","not enough protein",I218*1000))</f>
        <v/>
      </c>
      <c r="L218" s="74" t="str">
        <f t="shared" si="217"/>
        <v/>
      </c>
      <c r="M218" t="str">
        <f t="shared" si="6"/>
        <v/>
      </c>
    </row>
    <row r="219" spans="1:13" ht="15.75" customHeight="1">
      <c r="A219" s="82"/>
      <c r="B219" s="64"/>
      <c r="C219" s="64"/>
      <c r="D219" s="64"/>
      <c r="E219" s="62"/>
      <c r="F219" s="65" t="str">
        <f t="shared" si="0"/>
        <v/>
      </c>
      <c r="G219" s="71"/>
      <c r="H219" s="71"/>
      <c r="I219" s="71" t="str">
        <f t="shared" si="3"/>
        <v/>
      </c>
      <c r="J219" s="74" t="str">
        <f t="shared" si="4"/>
        <v/>
      </c>
      <c r="K219" s="74" t="str">
        <f t="shared" ref="K219:L219" si="218">IF(I219="","",IF(I219="not enough protein","not enough protein",I219*1000))</f>
        <v/>
      </c>
      <c r="L219" s="74" t="str">
        <f t="shared" si="218"/>
        <v/>
      </c>
    </row>
    <row r="220" spans="1:13" ht="15.75" customHeight="1">
      <c r="A220" s="82"/>
      <c r="B220" s="64"/>
      <c r="C220" s="64"/>
      <c r="D220" s="64"/>
      <c r="E220" s="62"/>
      <c r="F220" s="65" t="str">
        <f t="shared" si="0"/>
        <v/>
      </c>
      <c r="G220" s="71"/>
      <c r="H220" s="71"/>
      <c r="I220" s="71" t="str">
        <f t="shared" si="3"/>
        <v/>
      </c>
      <c r="J220" s="74" t="str">
        <f t="shared" si="4"/>
        <v/>
      </c>
      <c r="K220" s="74" t="str">
        <f t="shared" ref="K220:L220" si="219">IF(I220="","",IF(I220="not enough protein","not enough protein",I220*1000))</f>
        <v/>
      </c>
      <c r="L220" s="74" t="str">
        <f t="shared" si="219"/>
        <v/>
      </c>
    </row>
    <row r="221" spans="1:13" ht="15.75" customHeight="1">
      <c r="A221" s="82"/>
      <c r="B221" s="64"/>
      <c r="C221" s="64"/>
      <c r="D221" s="64"/>
      <c r="E221" s="62"/>
      <c r="F221" s="65" t="str">
        <f t="shared" si="0"/>
        <v/>
      </c>
      <c r="G221" s="71"/>
      <c r="H221" s="71"/>
      <c r="I221" s="71" t="str">
        <f t="shared" si="3"/>
        <v/>
      </c>
      <c r="J221" s="74" t="str">
        <f t="shared" si="4"/>
        <v/>
      </c>
      <c r="K221" s="74" t="str">
        <f t="shared" ref="K221:L221" si="220">IF(I221="","",IF(I221="not enough protein","not enough protein",I221*1000))</f>
        <v/>
      </c>
      <c r="L221" s="74" t="str">
        <f t="shared" si="220"/>
        <v/>
      </c>
    </row>
    <row r="222" spans="1:13" ht="15.75" customHeight="1">
      <c r="A222" s="82"/>
      <c r="B222" s="64"/>
      <c r="C222" s="64"/>
      <c r="D222" s="64"/>
      <c r="E222" s="62"/>
      <c r="F222" s="35"/>
      <c r="G222" s="5"/>
      <c r="H222" s="5"/>
      <c r="I222" s="71" t="str">
        <f t="shared" si="3"/>
        <v/>
      </c>
      <c r="J222" s="74" t="str">
        <f t="shared" si="4"/>
        <v/>
      </c>
      <c r="K222" s="74" t="str">
        <f t="shared" ref="K222:L222" si="221">IF(I222="","",IF(I222="not enough protein","not enough protein",I222*1000))</f>
        <v/>
      </c>
      <c r="L222" s="74" t="str">
        <f t="shared" si="221"/>
        <v/>
      </c>
    </row>
    <row r="223" spans="1:13" ht="15.75" customHeight="1">
      <c r="A223" s="82"/>
      <c r="B223" s="64"/>
      <c r="C223" s="64"/>
      <c r="D223" s="64"/>
      <c r="E223" s="62"/>
      <c r="F223" s="35"/>
      <c r="G223" s="5"/>
      <c r="H223" s="5"/>
      <c r="I223" s="71" t="str">
        <f t="shared" si="3"/>
        <v/>
      </c>
      <c r="J223" s="74" t="str">
        <f t="shared" si="4"/>
        <v/>
      </c>
      <c r="K223" s="74" t="str">
        <f t="shared" ref="K223:L223" si="222">IF(I223="","",IF(I223="not enough protein","not enough protein",I223*1000))</f>
        <v/>
      </c>
      <c r="L223" s="74" t="str">
        <f t="shared" si="222"/>
        <v/>
      </c>
    </row>
    <row r="224" spans="1:13" ht="15.75" customHeight="1">
      <c r="A224" s="82"/>
      <c r="B224" s="64"/>
      <c r="C224" s="64"/>
      <c r="D224" s="64"/>
      <c r="E224" s="62"/>
      <c r="F224" s="35"/>
      <c r="G224" s="5"/>
      <c r="H224" s="5"/>
      <c r="I224" s="71" t="str">
        <f t="shared" si="3"/>
        <v/>
      </c>
      <c r="J224" s="74" t="str">
        <f t="shared" si="4"/>
        <v/>
      </c>
      <c r="K224" s="74" t="str">
        <f t="shared" ref="K224:L224" si="223">IF(I224="","",IF(I224="not enough protein","not enough protein",I224*1000))</f>
        <v/>
      </c>
      <c r="L224" s="74" t="str">
        <f t="shared" si="223"/>
        <v/>
      </c>
    </row>
    <row r="225" spans="1:12" ht="15.75" customHeight="1">
      <c r="A225" s="82"/>
      <c r="B225" s="64"/>
      <c r="C225" s="64"/>
      <c r="D225" s="64"/>
      <c r="E225" s="62"/>
      <c r="F225" s="35"/>
      <c r="G225" s="5"/>
      <c r="H225" s="5"/>
      <c r="I225" s="71" t="str">
        <f t="shared" si="3"/>
        <v/>
      </c>
      <c r="J225" s="74" t="str">
        <f t="shared" si="4"/>
        <v/>
      </c>
      <c r="K225" s="74" t="str">
        <f t="shared" ref="K225:L225" si="224">IF(I225="","",IF(I225="not enough protein","not enough protein",I225*1000))</f>
        <v/>
      </c>
      <c r="L225" s="74" t="str">
        <f t="shared" si="224"/>
        <v/>
      </c>
    </row>
    <row r="226" spans="1:12" ht="15.75" customHeight="1">
      <c r="A226" s="82"/>
      <c r="B226" s="64"/>
      <c r="C226" s="64"/>
      <c r="D226" s="64"/>
      <c r="E226" s="62"/>
      <c r="F226" s="35"/>
      <c r="G226" s="5"/>
      <c r="H226" s="5"/>
      <c r="I226" s="71" t="str">
        <f t="shared" si="3"/>
        <v/>
      </c>
      <c r="J226" s="74" t="str">
        <f t="shared" si="4"/>
        <v/>
      </c>
      <c r="K226" s="74" t="str">
        <f t="shared" ref="K226:L226" si="225">IF(I226="","",IF(I226="not enough protein","not enough protein",I226*1000))</f>
        <v/>
      </c>
      <c r="L226" s="74" t="str">
        <f t="shared" si="225"/>
        <v/>
      </c>
    </row>
    <row r="227" spans="1:12" ht="15.75" customHeight="1">
      <c r="A227" s="82"/>
      <c r="B227" s="64"/>
      <c r="C227" s="64"/>
      <c r="D227" s="64"/>
      <c r="E227" s="62"/>
      <c r="F227" s="35"/>
      <c r="G227" s="5"/>
      <c r="H227" s="5"/>
      <c r="I227" s="71" t="str">
        <f t="shared" si="3"/>
        <v/>
      </c>
      <c r="J227" s="74" t="str">
        <f t="shared" si="4"/>
        <v/>
      </c>
      <c r="K227" s="74" t="str">
        <f t="shared" ref="K227:L227" si="226">IF(I227="","",IF(I227="not enough protein","not enough protein",I227*1000))</f>
        <v/>
      </c>
      <c r="L227" s="74" t="str">
        <f t="shared" si="226"/>
        <v/>
      </c>
    </row>
    <row r="228" spans="1:12" ht="15.75" customHeight="1">
      <c r="A228" s="82"/>
      <c r="B228" s="64"/>
      <c r="C228" s="64"/>
      <c r="D228" s="64"/>
      <c r="E228" s="62"/>
      <c r="F228" s="35"/>
      <c r="G228" s="5"/>
      <c r="H228" s="5"/>
      <c r="I228" s="71" t="str">
        <f t="shared" si="3"/>
        <v/>
      </c>
      <c r="J228" s="74" t="str">
        <f t="shared" si="4"/>
        <v/>
      </c>
      <c r="K228" s="74" t="str">
        <f t="shared" ref="K228:L228" si="227">IF(I228="","",IF(I228="not enough protein","not enough protein",I228*1000))</f>
        <v/>
      </c>
      <c r="L228" s="74" t="str">
        <f t="shared" si="227"/>
        <v/>
      </c>
    </row>
    <row r="229" spans="1:12" ht="15.75" customHeight="1">
      <c r="A229" s="82"/>
      <c r="B229" s="64"/>
      <c r="C229" s="64"/>
      <c r="D229" s="64"/>
      <c r="E229" s="62"/>
      <c r="F229" s="35"/>
      <c r="G229" s="5"/>
      <c r="H229" s="5"/>
      <c r="I229" s="71" t="str">
        <f t="shared" si="3"/>
        <v/>
      </c>
      <c r="J229" s="74" t="str">
        <f t="shared" si="4"/>
        <v/>
      </c>
      <c r="K229" s="74" t="str">
        <f t="shared" ref="K229:L229" si="228">IF(I229="","",IF(I229="not enough protein","not enough protein",I229*1000))</f>
        <v/>
      </c>
      <c r="L229" s="74" t="str">
        <f t="shared" si="228"/>
        <v/>
      </c>
    </row>
    <row r="230" spans="1:12" ht="15.75" customHeight="1">
      <c r="A230" s="82"/>
      <c r="B230" s="64"/>
      <c r="C230" s="64"/>
      <c r="D230" s="64"/>
      <c r="E230" s="62"/>
      <c r="F230" s="35"/>
      <c r="G230" s="5"/>
      <c r="H230" s="5"/>
      <c r="I230" s="71" t="str">
        <f t="shared" si="3"/>
        <v/>
      </c>
      <c r="J230" s="74" t="str">
        <f t="shared" si="4"/>
        <v/>
      </c>
      <c r="K230" s="74" t="str">
        <f t="shared" ref="K230:L230" si="229">IF(I230="","",IF(I230="not enough protein","not enough protein",I230*1000))</f>
        <v/>
      </c>
      <c r="L230" s="74" t="str">
        <f t="shared" si="229"/>
        <v/>
      </c>
    </row>
    <row r="231" spans="1:12" ht="15.75" customHeight="1">
      <c r="A231" s="82"/>
      <c r="B231" s="64"/>
      <c r="C231" s="64"/>
      <c r="D231" s="64"/>
      <c r="E231" s="62"/>
      <c r="F231" s="35"/>
      <c r="G231" s="5"/>
      <c r="H231" s="5"/>
      <c r="I231" s="71" t="str">
        <f t="shared" si="3"/>
        <v/>
      </c>
      <c r="J231" s="74" t="str">
        <f t="shared" si="4"/>
        <v/>
      </c>
      <c r="K231" s="74" t="str">
        <f t="shared" ref="K231:L231" si="230">IF(I231="","",IF(I231="not enough protein","not enough protein",I231*1000))</f>
        <v/>
      </c>
      <c r="L231" s="74" t="str">
        <f t="shared" si="230"/>
        <v/>
      </c>
    </row>
    <row r="232" spans="1:12" ht="15.75" customHeight="1">
      <c r="A232" s="82"/>
      <c r="B232" s="64"/>
      <c r="C232" s="64"/>
      <c r="D232" s="64"/>
      <c r="E232" s="62"/>
      <c r="F232" s="35"/>
      <c r="G232" s="5"/>
      <c r="H232" s="5"/>
      <c r="I232" s="71" t="str">
        <f t="shared" si="3"/>
        <v/>
      </c>
      <c r="J232" s="74" t="str">
        <f t="shared" si="4"/>
        <v/>
      </c>
      <c r="K232" s="74" t="str">
        <f t="shared" ref="K232:L232" si="231">IF(I232="","",IF(I232="not enough protein","not enough protein",I232*1000))</f>
        <v/>
      </c>
      <c r="L232" s="74" t="str">
        <f t="shared" si="231"/>
        <v/>
      </c>
    </row>
    <row r="233" spans="1:12" ht="15.75" customHeight="1">
      <c r="A233" s="82"/>
      <c r="B233" s="64"/>
      <c r="C233" s="64"/>
      <c r="D233" s="64"/>
      <c r="E233" s="62"/>
      <c r="F233" s="35"/>
      <c r="G233" s="5"/>
      <c r="H233" s="5"/>
      <c r="I233" s="71" t="str">
        <f t="shared" ref="I233:I238" si="232">IF(J233="not enough protein","",IF(D233="","",IF(E233="","",IF($I$2="",IF($I$3="","",IF($I$4="",((F233*E233)/$I$3)-E233,$I$4-J233)),IF($I$3="",IF($I$4="",((D233*E233)/$I$2)-E233,$I$4-J233),"")))))</f>
        <v/>
      </c>
      <c r="J233" s="74" t="str">
        <f t="shared" si="4"/>
        <v/>
      </c>
      <c r="K233" s="74" t="str">
        <f t="shared" ref="K233:L233" si="233">IF(I233="","",IF(I233="not enough protein","not enough protein",I233*1000))</f>
        <v/>
      </c>
      <c r="L233" s="74" t="str">
        <f t="shared" si="233"/>
        <v/>
      </c>
    </row>
    <row r="234" spans="1:12" ht="15.75" customHeight="1">
      <c r="A234" s="82"/>
      <c r="B234" s="64"/>
      <c r="C234" s="64"/>
      <c r="D234" s="64"/>
      <c r="E234" s="62"/>
      <c r="F234" s="35"/>
      <c r="G234" s="5"/>
      <c r="H234" s="5"/>
      <c r="I234" s="71" t="str">
        <f t="shared" si="232"/>
        <v/>
      </c>
      <c r="J234" s="74" t="str">
        <f t="shared" si="4"/>
        <v/>
      </c>
      <c r="K234" s="74" t="str">
        <f t="shared" ref="K234:L234" si="234">IF(I234="","",IF(I234="not enough protein","not enough protein",I234*1000))</f>
        <v/>
      </c>
      <c r="L234" s="74" t="str">
        <f t="shared" si="234"/>
        <v/>
      </c>
    </row>
    <row r="235" spans="1:12" ht="15.75" customHeight="1">
      <c r="A235" s="82"/>
      <c r="B235" s="64"/>
      <c r="C235" s="64"/>
      <c r="D235" s="64"/>
      <c r="E235" s="62"/>
      <c r="F235" s="35"/>
      <c r="G235" s="5"/>
      <c r="H235" s="5"/>
      <c r="I235" s="71" t="str">
        <f t="shared" si="232"/>
        <v/>
      </c>
      <c r="J235" s="74" t="str">
        <f t="shared" si="4"/>
        <v/>
      </c>
      <c r="K235" s="74" t="str">
        <f t="shared" ref="K235:L235" si="235">IF(I235="","",IF(I235="not enough protein","not enough protein",I235*1000))</f>
        <v/>
      </c>
      <c r="L235" s="74" t="str">
        <f t="shared" si="235"/>
        <v/>
      </c>
    </row>
    <row r="236" spans="1:12" ht="15.75" customHeight="1">
      <c r="A236" s="82"/>
      <c r="B236" s="64"/>
      <c r="C236" s="64"/>
      <c r="D236" s="64"/>
      <c r="E236" s="62"/>
      <c r="F236" s="35"/>
      <c r="G236" s="5"/>
      <c r="H236" s="5"/>
      <c r="I236" s="71" t="str">
        <f t="shared" si="232"/>
        <v/>
      </c>
      <c r="J236" s="74" t="str">
        <f t="shared" si="4"/>
        <v/>
      </c>
      <c r="K236" s="74" t="str">
        <f t="shared" ref="K236:L236" si="236">IF(I236="","",IF(I236="not enough protein","not enough protein",I236*1000))</f>
        <v/>
      </c>
      <c r="L236" s="74" t="str">
        <f t="shared" si="236"/>
        <v/>
      </c>
    </row>
    <row r="237" spans="1:12" ht="15.75" customHeight="1">
      <c r="A237" s="82"/>
      <c r="B237" s="64"/>
      <c r="C237" s="64"/>
      <c r="D237" s="64"/>
      <c r="E237" s="62"/>
      <c r="F237" s="35"/>
      <c r="G237" s="5"/>
      <c r="H237" s="5"/>
      <c r="I237" s="71" t="str">
        <f t="shared" si="232"/>
        <v/>
      </c>
      <c r="J237" s="74" t="str">
        <f t="shared" si="4"/>
        <v/>
      </c>
      <c r="K237" s="74" t="str">
        <f t="shared" ref="K237:K238" si="237">IF(I237="","",I237*1000)</f>
        <v/>
      </c>
      <c r="L237" s="74" t="str">
        <f t="shared" ref="L237:L241" si="238">IF(J237="","",IF(J237="not enough protein","not enough protein",J237*1000))</f>
        <v/>
      </c>
    </row>
    <row r="238" spans="1:12" ht="15.75" customHeight="1">
      <c r="A238" s="82"/>
      <c r="B238" s="64"/>
      <c r="C238" s="64"/>
      <c r="D238" s="64"/>
      <c r="E238" s="62"/>
      <c r="F238" s="35"/>
      <c r="G238" s="5"/>
      <c r="H238" s="5"/>
      <c r="I238" s="71" t="str">
        <f t="shared" si="232"/>
        <v/>
      </c>
      <c r="J238" s="74" t="str">
        <f t="shared" si="4"/>
        <v/>
      </c>
      <c r="K238" s="74" t="str">
        <f t="shared" si="237"/>
        <v/>
      </c>
      <c r="L238" s="74" t="str">
        <f t="shared" si="238"/>
        <v/>
      </c>
    </row>
    <row r="239" spans="1:12" ht="15.75" customHeight="1">
      <c r="A239" s="82"/>
      <c r="B239" s="64"/>
      <c r="C239" s="64"/>
      <c r="D239" s="64"/>
      <c r="E239" s="62"/>
      <c r="F239" s="35"/>
      <c r="G239" s="5"/>
      <c r="H239" s="5"/>
      <c r="I239" s="5"/>
      <c r="J239" s="74" t="str">
        <f t="shared" si="4"/>
        <v/>
      </c>
      <c r="K239" s="74"/>
      <c r="L239" s="74" t="str">
        <f t="shared" si="238"/>
        <v/>
      </c>
    </row>
    <row r="240" spans="1:12" ht="15.75" customHeight="1">
      <c r="A240" s="82"/>
      <c r="B240" s="64"/>
      <c r="C240" s="64"/>
      <c r="D240" s="64"/>
      <c r="E240" s="62"/>
      <c r="F240" s="35"/>
      <c r="G240" s="5"/>
      <c r="H240" s="5"/>
      <c r="I240" s="5"/>
      <c r="J240" s="74" t="str">
        <f t="shared" si="4"/>
        <v/>
      </c>
      <c r="K240" s="74"/>
      <c r="L240" s="74" t="str">
        <f t="shared" si="238"/>
        <v/>
      </c>
    </row>
    <row r="241" spans="1:12" ht="15.75" customHeight="1">
      <c r="A241" s="82"/>
      <c r="B241" s="64"/>
      <c r="C241" s="64"/>
      <c r="D241" s="64"/>
      <c r="E241" s="62"/>
      <c r="F241" s="35"/>
      <c r="G241" s="5"/>
      <c r="H241" s="5"/>
      <c r="I241" s="5"/>
      <c r="J241" s="74" t="str">
        <f t="shared" si="4"/>
        <v/>
      </c>
      <c r="K241" s="74"/>
      <c r="L241" s="74" t="str">
        <f t="shared" si="238"/>
        <v/>
      </c>
    </row>
    <row r="242" spans="1:12" ht="15.75" customHeight="1">
      <c r="A242" s="82"/>
      <c r="B242" s="64"/>
      <c r="C242" s="64"/>
      <c r="D242" s="64"/>
      <c r="E242" s="62"/>
      <c r="F242" s="35"/>
      <c r="G242" s="5"/>
      <c r="H242" s="5"/>
      <c r="I242" s="5"/>
      <c r="J242" s="74" t="str">
        <f t="shared" si="4"/>
        <v/>
      </c>
      <c r="K242" s="74"/>
      <c r="L242" s="74"/>
    </row>
    <row r="243" spans="1:12" ht="15.75" customHeight="1">
      <c r="A243" s="82"/>
      <c r="B243" s="64"/>
      <c r="C243" s="64"/>
      <c r="D243" s="64"/>
      <c r="E243" s="62"/>
      <c r="F243" s="35"/>
      <c r="G243" s="5"/>
      <c r="H243" s="5"/>
      <c r="I243" s="5"/>
      <c r="J243" s="74" t="str">
        <f t="shared" si="4"/>
        <v/>
      </c>
      <c r="K243" s="74"/>
      <c r="L243" s="74"/>
    </row>
    <row r="244" spans="1:12" ht="15.75" customHeight="1">
      <c r="A244" s="82"/>
      <c r="B244" s="64"/>
      <c r="C244" s="64"/>
      <c r="D244" s="64"/>
      <c r="E244" s="62"/>
      <c r="F244" s="35"/>
      <c r="G244" s="5"/>
      <c r="H244" s="5"/>
      <c r="I244" s="5"/>
      <c r="J244" s="74" t="str">
        <f t="shared" si="4"/>
        <v/>
      </c>
      <c r="K244" s="74"/>
      <c r="L244" s="74"/>
    </row>
    <row r="245" spans="1:12" ht="15.75" customHeight="1">
      <c r="A245" s="82"/>
      <c r="B245" s="64"/>
      <c r="C245" s="64"/>
      <c r="D245" s="64"/>
      <c r="E245" s="62"/>
      <c r="F245" s="35"/>
      <c r="G245" s="5"/>
      <c r="H245" s="5"/>
      <c r="I245" s="5"/>
      <c r="J245" s="74" t="str">
        <f t="shared" si="4"/>
        <v/>
      </c>
      <c r="K245" s="74"/>
      <c r="L245" s="74"/>
    </row>
    <row r="246" spans="1:12" ht="15.75" customHeight="1">
      <c r="A246" s="82"/>
      <c r="B246" s="64"/>
      <c r="C246" s="64"/>
      <c r="D246" s="64"/>
      <c r="E246" s="62"/>
      <c r="F246" s="35"/>
      <c r="G246" s="5"/>
      <c r="H246" s="5"/>
      <c r="I246" s="5"/>
      <c r="J246" s="74" t="str">
        <f t="shared" si="4"/>
        <v/>
      </c>
      <c r="K246" s="74"/>
      <c r="L246" s="74"/>
    </row>
    <row r="247" spans="1:12" ht="15.75" customHeight="1">
      <c r="A247" s="82"/>
      <c r="B247" s="64"/>
      <c r="C247" s="64"/>
      <c r="D247" s="64"/>
      <c r="E247" s="62"/>
      <c r="F247" s="35"/>
      <c r="G247" s="5"/>
      <c r="H247" s="5"/>
      <c r="I247" s="5"/>
      <c r="J247" s="74" t="str">
        <f t="shared" si="4"/>
        <v/>
      </c>
      <c r="K247" s="74"/>
      <c r="L247" s="74"/>
    </row>
    <row r="248" spans="1:12" ht="15.75" customHeight="1">
      <c r="A248" s="82"/>
      <c r="B248" s="64"/>
      <c r="C248" s="64"/>
      <c r="D248" s="64"/>
      <c r="E248" s="62"/>
      <c r="F248" s="35"/>
      <c r="G248" s="5"/>
      <c r="H248" s="5"/>
      <c r="I248" s="5"/>
      <c r="J248" s="74" t="str">
        <f t="shared" si="4"/>
        <v/>
      </c>
      <c r="K248" s="74"/>
      <c r="L248" s="74"/>
    </row>
    <row r="249" spans="1:12" ht="15.75" customHeight="1">
      <c r="A249" s="82"/>
      <c r="B249" s="64"/>
      <c r="C249" s="64"/>
      <c r="D249" s="64"/>
      <c r="E249" s="62"/>
      <c r="F249" s="35"/>
      <c r="G249" s="5"/>
      <c r="H249" s="5"/>
      <c r="I249" s="5"/>
      <c r="K249" s="74"/>
      <c r="L249" s="74"/>
    </row>
    <row r="250" spans="1:12" ht="15.75" customHeight="1">
      <c r="A250" s="82"/>
      <c r="B250" s="64"/>
      <c r="C250" s="64"/>
      <c r="D250" s="64"/>
      <c r="E250" s="62"/>
      <c r="F250" s="35"/>
      <c r="G250" s="5"/>
      <c r="H250" s="5"/>
      <c r="I250" s="5"/>
    </row>
    <row r="251" spans="1:12" ht="15.75" customHeight="1"/>
    <row r="252" spans="1:12" ht="15.75" customHeight="1"/>
    <row r="253" spans="1:12" ht="15.75" customHeight="1"/>
    <row r="254" spans="1:12" ht="15.75" customHeight="1"/>
    <row r="255" spans="1:12" ht="15.75" customHeight="1"/>
    <row r="256" spans="1:1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autoFilter ref="A6:M248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8" sqref="D8"/>
    </sheetView>
  </sheetViews>
  <sheetFormatPr defaultColWidth="14.42578125" defaultRowHeight="15" customHeight="1"/>
  <cols>
    <col min="1" max="1" width="46.28515625" customWidth="1"/>
    <col min="2" max="2" width="25.5703125" customWidth="1"/>
    <col min="3" max="3" width="25.85546875" customWidth="1"/>
  </cols>
  <sheetData>
    <row r="1" spans="1:3">
      <c r="B1" s="6" t="s">
        <v>0</v>
      </c>
      <c r="C1" s="6" t="s">
        <v>1</v>
      </c>
    </row>
    <row r="2" spans="1:3">
      <c r="A2" s="6" t="s">
        <v>2</v>
      </c>
      <c r="B2" s="7">
        <v>2</v>
      </c>
      <c r="C2" s="7">
        <v>0.4</v>
      </c>
    </row>
    <row r="3" spans="1:3">
      <c r="B3" s="8"/>
      <c r="C3" s="8"/>
    </row>
    <row r="4" spans="1:3" ht="17.25" customHeight="1">
      <c r="A4" s="6" t="s">
        <v>3</v>
      </c>
      <c r="B4" s="7">
        <v>0.4</v>
      </c>
      <c r="C4" s="9"/>
    </row>
    <row r="5" spans="1:3" ht="17.25" customHeight="1">
      <c r="A5" s="6" t="s">
        <v>6</v>
      </c>
      <c r="B5" s="7">
        <v>2</v>
      </c>
      <c r="C5" s="10"/>
    </row>
    <row r="6" spans="1:3">
      <c r="A6" s="6" t="s">
        <v>7</v>
      </c>
      <c r="B6" s="7">
        <v>0.32</v>
      </c>
      <c r="C6" s="8"/>
    </row>
    <row r="7" spans="1:3">
      <c r="B7" s="8"/>
      <c r="C7" s="8"/>
    </row>
    <row r="8" spans="1:3">
      <c r="A8" s="11" t="s">
        <v>8</v>
      </c>
      <c r="B8" s="27">
        <f>B6*((B4*B5)-C2)/(B2-(B4*B5))</f>
        <v>0.10666666666666667</v>
      </c>
      <c r="C8" s="8"/>
    </row>
    <row r="9" spans="1:3">
      <c r="A9" s="11" t="s">
        <v>18</v>
      </c>
      <c r="B9" s="27">
        <f>B6*(C2-B5*B4)/(C2-B2)</f>
        <v>0.08</v>
      </c>
      <c r="C9" s="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F3" sqref="F3"/>
    </sheetView>
  </sheetViews>
  <sheetFormatPr defaultColWidth="14.42578125" defaultRowHeight="15" customHeight="1"/>
  <cols>
    <col min="1" max="3" width="17.28515625" customWidth="1"/>
    <col min="4" max="5" width="17.5703125" customWidth="1"/>
    <col min="6" max="6" width="88.85546875" customWidth="1"/>
    <col min="7" max="7" width="7.7109375" hidden="1" customWidth="1"/>
    <col min="8" max="8" width="8.85546875" hidden="1" customWidth="1"/>
    <col min="9" max="9" width="53.7109375" hidden="1" customWidth="1"/>
  </cols>
  <sheetData>
    <row r="1" spans="1:9">
      <c r="A1" s="12" t="s">
        <v>5</v>
      </c>
      <c r="B1" s="13">
        <v>2</v>
      </c>
      <c r="C1" s="1"/>
      <c r="D1" s="14"/>
      <c r="E1" s="14"/>
      <c r="G1" s="1" t="s">
        <v>9</v>
      </c>
    </row>
    <row r="2" spans="1:9">
      <c r="A2" s="15" t="s">
        <v>10</v>
      </c>
      <c r="B2" s="16">
        <v>0.6</v>
      </c>
      <c r="D2" s="14"/>
      <c r="E2" s="14"/>
    </row>
    <row r="3" spans="1:9">
      <c r="A3" s="18" t="s">
        <v>11</v>
      </c>
      <c r="B3" s="20">
        <v>0.58333333333333337</v>
      </c>
      <c r="C3" s="22"/>
      <c r="D3" s="14"/>
      <c r="E3" s="14"/>
      <c r="G3" s="24"/>
    </row>
    <row r="4" spans="1:9">
      <c r="B4" s="85" t="s">
        <v>14</v>
      </c>
      <c r="C4" s="86"/>
      <c r="D4" s="14"/>
      <c r="E4" s="14"/>
    </row>
    <row r="5" spans="1:9">
      <c r="B5" s="26" t="s">
        <v>15</v>
      </c>
      <c r="C5" s="26" t="s">
        <v>16</v>
      </c>
      <c r="D5" s="83" t="s">
        <v>17</v>
      </c>
      <c r="E5" s="83" t="s">
        <v>19</v>
      </c>
      <c r="F5" s="28" t="s">
        <v>20</v>
      </c>
      <c r="G5" s="1" t="s">
        <v>21</v>
      </c>
      <c r="H5" s="1" t="s">
        <v>22</v>
      </c>
      <c r="I5" s="1" t="s">
        <v>23</v>
      </c>
    </row>
    <row r="6" spans="1:9">
      <c r="A6" s="26"/>
      <c r="B6" s="29">
        <v>0.6875</v>
      </c>
      <c r="C6" s="30">
        <v>0.72916666666666663</v>
      </c>
      <c r="D6" s="84"/>
      <c r="E6" s="84"/>
      <c r="F6" s="34" t="s">
        <v>24</v>
      </c>
    </row>
    <row r="7" spans="1:9">
      <c r="A7" s="36" t="s">
        <v>27</v>
      </c>
      <c r="B7" s="37">
        <v>0.16400000000000001</v>
      </c>
      <c r="C7" s="38">
        <v>0.308</v>
      </c>
      <c r="D7" s="39">
        <f t="shared" ref="D7:D34" si="0">IF(I7&lt;&gt;"good","",H7-(G7*LN(($B$1/$B$2)-1))-(($C$6-$B$3)*1440))</f>
        <v>72.16647297240138</v>
      </c>
      <c r="E7" s="44">
        <f t="shared" ref="E7:E26" si="1">IF(I7&lt;&gt;"good","",(((H7-(G7*LN(($B$1/$B$2)-1)))/60)/24)+$B$3)</f>
        <v>0.77928227289750096</v>
      </c>
      <c r="F7" s="51" t="str">
        <f t="shared" ref="F7:F34" si="2">IF(I7&lt;&gt;"good","","y=\left(\frac{"&amp;$B$1&amp;"}{1+\frac{1}{\exp \left(\frac{x-"&amp;$H7&amp;"}{"&amp;$G7&amp;"}\right)}}\right)")</f>
        <v>y=\left(\frac{2}{1+\frac{1}{\exp \left(\frac{x-353.576865629819}{84.2801522298002}\right)}}\right)</v>
      </c>
      <c r="G7" s="56">
        <f t="shared" ref="G7:G34" si="3">IF(I7&lt;&gt;"good","",((($C$6-$B$3)*1440)-(($B$6-$B$3)*1440))/(LN(($B$1-B7)/B7)-LN(($B$1-C7)/C7)))</f>
        <v>84.280152229800223</v>
      </c>
      <c r="H7" s="56">
        <f t="shared" ref="H7:H34" si="4">IF(I7&lt;&gt;"good","",((($B$6-$B$3)*1440)*LN(($B$1-C7)/C7)-(($C$6-$B$3)*1440)*LN(($B$1-B7)/B7))/(LN(($B$1-C7)/C7)-LN(($B$1-B7)/B7)))</f>
        <v>353.57686562981883</v>
      </c>
      <c r="I7" t="str">
        <f t="shared" ref="I7:I34" si="5">IF($B$2&lt;&gt;"",IF($B$3&lt;&gt;"",IF($B$1&lt;&gt;"",IF($B$6&lt;&gt;"",IF(B7&lt;&gt;"",IF($C$6&lt;&gt;"",IF(C7&lt;&gt;"","good",""),""),""),""),""),""),"")</f>
        <v>good</v>
      </c>
    </row>
    <row r="8" spans="1:9">
      <c r="A8" s="36" t="s">
        <v>51</v>
      </c>
      <c r="B8" s="37">
        <v>0.14000000000000001</v>
      </c>
      <c r="C8" s="38">
        <v>0.27100000000000002</v>
      </c>
      <c r="D8" s="39">
        <f t="shared" si="0"/>
        <v>82.279634432422824</v>
      </c>
      <c r="E8" s="44">
        <f t="shared" si="1"/>
        <v>0.78630530168918245</v>
      </c>
      <c r="F8" s="51" t="str">
        <f t="shared" si="2"/>
        <v>y=\left(\frac{2}{1+\frac{1}{\exp \left(\frac{x-361.587338281865}{81.7985115857242}\right)}}\right)</v>
      </c>
      <c r="G8" s="56">
        <f t="shared" si="3"/>
        <v>81.798511585724157</v>
      </c>
      <c r="H8" s="56">
        <f t="shared" si="4"/>
        <v>361.58733828186467</v>
      </c>
      <c r="I8" t="str">
        <f t="shared" si="5"/>
        <v>good</v>
      </c>
    </row>
    <row r="9" spans="1:9">
      <c r="A9" s="36"/>
      <c r="B9" s="37"/>
      <c r="C9" s="38"/>
      <c r="D9" s="39" t="str">
        <f t="shared" si="0"/>
        <v/>
      </c>
      <c r="E9" s="44" t="str">
        <f t="shared" si="1"/>
        <v/>
      </c>
      <c r="F9" s="51" t="str">
        <f t="shared" si="2"/>
        <v/>
      </c>
      <c r="G9" s="56" t="str">
        <f t="shared" si="3"/>
        <v/>
      </c>
      <c r="H9" s="56" t="str">
        <f t="shared" si="4"/>
        <v/>
      </c>
      <c r="I9" t="str">
        <f t="shared" si="5"/>
        <v/>
      </c>
    </row>
    <row r="10" spans="1:9">
      <c r="A10" s="36"/>
      <c r="B10" s="37"/>
      <c r="C10" s="38"/>
      <c r="D10" s="39" t="str">
        <f t="shared" si="0"/>
        <v/>
      </c>
      <c r="E10" s="44" t="str">
        <f t="shared" si="1"/>
        <v/>
      </c>
      <c r="F10" s="51" t="str">
        <f t="shared" si="2"/>
        <v/>
      </c>
      <c r="G10" s="56" t="str">
        <f t="shared" si="3"/>
        <v/>
      </c>
      <c r="H10" s="56" t="str">
        <f t="shared" si="4"/>
        <v/>
      </c>
      <c r="I10" t="str">
        <f t="shared" si="5"/>
        <v/>
      </c>
    </row>
    <row r="11" spans="1:9">
      <c r="A11" s="72"/>
      <c r="B11" s="37"/>
      <c r="C11" s="38"/>
      <c r="D11" s="39" t="str">
        <f t="shared" si="0"/>
        <v/>
      </c>
      <c r="E11" s="44" t="str">
        <f t="shared" si="1"/>
        <v/>
      </c>
      <c r="F11" s="51" t="str">
        <f t="shared" si="2"/>
        <v/>
      </c>
      <c r="G11" s="56" t="str">
        <f t="shared" si="3"/>
        <v/>
      </c>
      <c r="H11" s="56" t="str">
        <f t="shared" si="4"/>
        <v/>
      </c>
      <c r="I11" t="str">
        <f t="shared" si="5"/>
        <v/>
      </c>
    </row>
    <row r="12" spans="1:9">
      <c r="A12" s="72"/>
      <c r="B12" s="37"/>
      <c r="C12" s="38"/>
      <c r="D12" s="39" t="str">
        <f t="shared" si="0"/>
        <v/>
      </c>
      <c r="E12" s="44" t="str">
        <f t="shared" si="1"/>
        <v/>
      </c>
      <c r="F12" s="51" t="str">
        <f t="shared" si="2"/>
        <v/>
      </c>
      <c r="G12" s="56" t="str">
        <f t="shared" si="3"/>
        <v/>
      </c>
      <c r="H12" s="56" t="str">
        <f t="shared" si="4"/>
        <v/>
      </c>
      <c r="I12" t="str">
        <f t="shared" si="5"/>
        <v/>
      </c>
    </row>
    <row r="13" spans="1:9">
      <c r="A13" s="36"/>
      <c r="B13" s="37"/>
      <c r="C13" s="38"/>
      <c r="D13" s="39" t="str">
        <f t="shared" si="0"/>
        <v/>
      </c>
      <c r="E13" s="44" t="str">
        <f t="shared" si="1"/>
        <v/>
      </c>
      <c r="F13" s="51" t="str">
        <f t="shared" si="2"/>
        <v/>
      </c>
      <c r="G13" s="56" t="str">
        <f t="shared" si="3"/>
        <v/>
      </c>
      <c r="H13" s="56" t="str">
        <f t="shared" si="4"/>
        <v/>
      </c>
      <c r="I13" t="str">
        <f t="shared" si="5"/>
        <v/>
      </c>
    </row>
    <row r="14" spans="1:9">
      <c r="A14" s="36"/>
      <c r="B14" s="37"/>
      <c r="C14" s="38"/>
      <c r="D14" s="39" t="str">
        <f t="shared" si="0"/>
        <v/>
      </c>
      <c r="E14" s="73" t="str">
        <f t="shared" si="1"/>
        <v/>
      </c>
      <c r="F14" s="51" t="str">
        <f t="shared" si="2"/>
        <v/>
      </c>
      <c r="G14" s="56" t="str">
        <f t="shared" si="3"/>
        <v/>
      </c>
      <c r="H14" s="56" t="str">
        <f t="shared" si="4"/>
        <v/>
      </c>
      <c r="I14" t="str">
        <f t="shared" si="5"/>
        <v/>
      </c>
    </row>
    <row r="15" spans="1:9">
      <c r="A15" s="75"/>
      <c r="B15" s="37"/>
      <c r="C15" s="38"/>
      <c r="D15" s="39" t="str">
        <f t="shared" si="0"/>
        <v/>
      </c>
      <c r="E15" s="73" t="str">
        <f t="shared" si="1"/>
        <v/>
      </c>
      <c r="F15" s="51" t="str">
        <f t="shared" si="2"/>
        <v/>
      </c>
      <c r="G15" s="56" t="str">
        <f t="shared" si="3"/>
        <v/>
      </c>
      <c r="H15" s="56" t="str">
        <f t="shared" si="4"/>
        <v/>
      </c>
      <c r="I15" t="str">
        <f t="shared" si="5"/>
        <v/>
      </c>
    </row>
    <row r="16" spans="1:9">
      <c r="A16" s="76"/>
      <c r="B16" s="37"/>
      <c r="C16" s="38"/>
      <c r="D16" s="39" t="str">
        <f t="shared" si="0"/>
        <v/>
      </c>
      <c r="E16" s="73" t="str">
        <f t="shared" si="1"/>
        <v/>
      </c>
      <c r="F16" s="51" t="str">
        <f t="shared" si="2"/>
        <v/>
      </c>
      <c r="G16" s="56" t="str">
        <f t="shared" si="3"/>
        <v/>
      </c>
      <c r="H16" s="56" t="str">
        <f t="shared" si="4"/>
        <v/>
      </c>
      <c r="I16" t="str">
        <f t="shared" si="5"/>
        <v/>
      </c>
    </row>
    <row r="17" spans="1:9">
      <c r="A17" s="76"/>
      <c r="B17" s="37"/>
      <c r="C17" s="38"/>
      <c r="D17" s="39" t="str">
        <f t="shared" si="0"/>
        <v/>
      </c>
      <c r="E17" s="73" t="str">
        <f t="shared" si="1"/>
        <v/>
      </c>
      <c r="F17" s="51" t="str">
        <f t="shared" si="2"/>
        <v/>
      </c>
      <c r="G17" s="56" t="str">
        <f t="shared" si="3"/>
        <v/>
      </c>
      <c r="H17" s="56" t="str">
        <f t="shared" si="4"/>
        <v/>
      </c>
      <c r="I17" t="str">
        <f t="shared" si="5"/>
        <v/>
      </c>
    </row>
    <row r="18" spans="1:9">
      <c r="A18" s="76"/>
      <c r="B18" s="37"/>
      <c r="C18" s="38"/>
      <c r="D18" s="39" t="str">
        <f t="shared" si="0"/>
        <v/>
      </c>
      <c r="E18" s="73" t="str">
        <f t="shared" si="1"/>
        <v/>
      </c>
      <c r="F18" s="51" t="str">
        <f t="shared" si="2"/>
        <v/>
      </c>
      <c r="G18" s="56" t="str">
        <f t="shared" si="3"/>
        <v/>
      </c>
      <c r="H18" s="56" t="str">
        <f t="shared" si="4"/>
        <v/>
      </c>
      <c r="I18" t="str">
        <f t="shared" si="5"/>
        <v/>
      </c>
    </row>
    <row r="19" spans="1:9">
      <c r="A19" s="76"/>
      <c r="B19" s="37"/>
      <c r="C19" s="38"/>
      <c r="D19" s="39" t="str">
        <f t="shared" si="0"/>
        <v/>
      </c>
      <c r="E19" s="73" t="str">
        <f t="shared" si="1"/>
        <v/>
      </c>
      <c r="F19" s="51" t="str">
        <f t="shared" si="2"/>
        <v/>
      </c>
      <c r="G19" s="56" t="str">
        <f t="shared" si="3"/>
        <v/>
      </c>
      <c r="H19" s="56" t="str">
        <f t="shared" si="4"/>
        <v/>
      </c>
      <c r="I19" t="str">
        <f t="shared" si="5"/>
        <v/>
      </c>
    </row>
    <row r="20" spans="1:9">
      <c r="A20" s="76"/>
      <c r="B20" s="37"/>
      <c r="C20" s="38"/>
      <c r="D20" s="39" t="str">
        <f t="shared" si="0"/>
        <v/>
      </c>
      <c r="E20" s="73" t="str">
        <f t="shared" si="1"/>
        <v/>
      </c>
      <c r="F20" s="51" t="str">
        <f t="shared" si="2"/>
        <v/>
      </c>
      <c r="G20" s="56" t="str">
        <f t="shared" si="3"/>
        <v/>
      </c>
      <c r="H20" s="56" t="str">
        <f t="shared" si="4"/>
        <v/>
      </c>
      <c r="I20" t="str">
        <f t="shared" si="5"/>
        <v/>
      </c>
    </row>
    <row r="21" spans="1:9" ht="15.75" customHeight="1">
      <c r="A21" s="76"/>
      <c r="B21" s="37"/>
      <c r="C21" s="38"/>
      <c r="D21" s="39" t="str">
        <f t="shared" si="0"/>
        <v/>
      </c>
      <c r="E21" s="73" t="str">
        <f t="shared" si="1"/>
        <v/>
      </c>
      <c r="F21" s="51" t="str">
        <f t="shared" si="2"/>
        <v/>
      </c>
      <c r="G21" s="56" t="str">
        <f t="shared" si="3"/>
        <v/>
      </c>
      <c r="H21" s="56" t="str">
        <f t="shared" si="4"/>
        <v/>
      </c>
      <c r="I21" t="str">
        <f t="shared" si="5"/>
        <v/>
      </c>
    </row>
    <row r="22" spans="1:9" ht="15.75" customHeight="1">
      <c r="A22" s="76"/>
      <c r="B22" s="37"/>
      <c r="C22" s="38"/>
      <c r="D22" s="39" t="str">
        <f t="shared" si="0"/>
        <v/>
      </c>
      <c r="E22" s="73" t="str">
        <f t="shared" si="1"/>
        <v/>
      </c>
      <c r="F22" s="51" t="str">
        <f t="shared" si="2"/>
        <v/>
      </c>
      <c r="G22" s="56" t="str">
        <f t="shared" si="3"/>
        <v/>
      </c>
      <c r="H22" s="56" t="str">
        <f t="shared" si="4"/>
        <v/>
      </c>
      <c r="I22" t="str">
        <f t="shared" si="5"/>
        <v/>
      </c>
    </row>
    <row r="23" spans="1:9" ht="15.75" customHeight="1">
      <c r="A23" s="76"/>
      <c r="B23" s="37"/>
      <c r="C23" s="38"/>
      <c r="D23" s="39" t="str">
        <f t="shared" si="0"/>
        <v/>
      </c>
      <c r="E23" s="73" t="str">
        <f t="shared" si="1"/>
        <v/>
      </c>
      <c r="F23" s="51" t="str">
        <f t="shared" si="2"/>
        <v/>
      </c>
      <c r="G23" s="56" t="str">
        <f t="shared" si="3"/>
        <v/>
      </c>
      <c r="H23" s="56" t="str">
        <f t="shared" si="4"/>
        <v/>
      </c>
      <c r="I23" t="str">
        <f t="shared" si="5"/>
        <v/>
      </c>
    </row>
    <row r="24" spans="1:9" ht="15.75" customHeight="1">
      <c r="A24" s="76"/>
      <c r="B24" s="37"/>
      <c r="C24" s="38"/>
      <c r="D24" s="39" t="str">
        <f t="shared" si="0"/>
        <v/>
      </c>
      <c r="E24" s="73" t="str">
        <f t="shared" si="1"/>
        <v/>
      </c>
      <c r="F24" s="51" t="str">
        <f t="shared" si="2"/>
        <v/>
      </c>
      <c r="G24" s="56" t="str">
        <f t="shared" si="3"/>
        <v/>
      </c>
      <c r="H24" s="56" t="str">
        <f t="shared" si="4"/>
        <v/>
      </c>
      <c r="I24" t="str">
        <f t="shared" si="5"/>
        <v/>
      </c>
    </row>
    <row r="25" spans="1:9" ht="15.75" customHeight="1">
      <c r="A25" s="76"/>
      <c r="B25" s="37"/>
      <c r="C25" s="38"/>
      <c r="D25" s="39" t="str">
        <f t="shared" si="0"/>
        <v/>
      </c>
      <c r="E25" s="73" t="str">
        <f t="shared" si="1"/>
        <v/>
      </c>
      <c r="F25" s="51" t="str">
        <f t="shared" si="2"/>
        <v/>
      </c>
      <c r="G25" s="56" t="str">
        <f t="shared" si="3"/>
        <v/>
      </c>
      <c r="H25" s="56" t="str">
        <f t="shared" si="4"/>
        <v/>
      </c>
      <c r="I25" t="str">
        <f t="shared" si="5"/>
        <v/>
      </c>
    </row>
    <row r="26" spans="1:9" ht="15.75" customHeight="1">
      <c r="A26" s="76"/>
      <c r="B26" s="37"/>
      <c r="C26" s="38"/>
      <c r="D26" s="39" t="str">
        <f t="shared" si="0"/>
        <v/>
      </c>
      <c r="E26" s="73" t="str">
        <f t="shared" si="1"/>
        <v/>
      </c>
      <c r="F26" s="51" t="str">
        <f t="shared" si="2"/>
        <v/>
      </c>
      <c r="G26" s="56" t="str">
        <f t="shared" si="3"/>
        <v/>
      </c>
      <c r="H26" s="56" t="str">
        <f t="shared" si="4"/>
        <v/>
      </c>
      <c r="I26" t="str">
        <f t="shared" si="5"/>
        <v/>
      </c>
    </row>
    <row r="27" spans="1:9" ht="15.75" customHeight="1">
      <c r="A27" s="76"/>
      <c r="B27" s="37"/>
      <c r="C27" s="38"/>
      <c r="D27" s="39" t="str">
        <f t="shared" si="0"/>
        <v/>
      </c>
      <c r="E27" s="73" t="s">
        <v>114</v>
      </c>
      <c r="F27" s="51" t="str">
        <f t="shared" si="2"/>
        <v/>
      </c>
      <c r="G27" s="56" t="str">
        <f t="shared" si="3"/>
        <v/>
      </c>
      <c r="H27" s="56" t="str">
        <f t="shared" si="4"/>
        <v/>
      </c>
      <c r="I27" t="str">
        <f t="shared" si="5"/>
        <v/>
      </c>
    </row>
    <row r="28" spans="1:9" ht="15.75" customHeight="1">
      <c r="A28" s="76"/>
      <c r="B28" s="37"/>
      <c r="C28" s="38"/>
      <c r="D28" s="39" t="str">
        <f t="shared" si="0"/>
        <v/>
      </c>
      <c r="E28" s="73" t="str">
        <f t="shared" ref="E28:E34" si="6">IF(I28&lt;&gt;"good","",(((H28-(G28*LN(($B$1/$B$2)-1)))/60)/24)+$B$3)</f>
        <v/>
      </c>
      <c r="F28" s="51" t="str">
        <f t="shared" si="2"/>
        <v/>
      </c>
      <c r="G28" s="56" t="str">
        <f t="shared" si="3"/>
        <v/>
      </c>
      <c r="H28" s="56" t="str">
        <f t="shared" si="4"/>
        <v/>
      </c>
      <c r="I28" t="str">
        <f t="shared" si="5"/>
        <v/>
      </c>
    </row>
    <row r="29" spans="1:9" ht="15.75" customHeight="1">
      <c r="A29" s="76"/>
      <c r="B29" s="37"/>
      <c r="C29" s="38"/>
      <c r="D29" s="39" t="str">
        <f t="shared" si="0"/>
        <v/>
      </c>
      <c r="E29" s="73" t="str">
        <f t="shared" si="6"/>
        <v/>
      </c>
      <c r="F29" s="51" t="str">
        <f t="shared" si="2"/>
        <v/>
      </c>
      <c r="G29" s="56" t="str">
        <f t="shared" si="3"/>
        <v/>
      </c>
      <c r="H29" s="56" t="str">
        <f t="shared" si="4"/>
        <v/>
      </c>
      <c r="I29" t="str">
        <f t="shared" si="5"/>
        <v/>
      </c>
    </row>
    <row r="30" spans="1:9" ht="15.75" customHeight="1">
      <c r="A30" s="76"/>
      <c r="B30" s="37"/>
      <c r="C30" s="38"/>
      <c r="D30" s="39" t="str">
        <f t="shared" si="0"/>
        <v/>
      </c>
      <c r="E30" s="73" t="str">
        <f t="shared" si="6"/>
        <v/>
      </c>
      <c r="F30" s="51" t="str">
        <f t="shared" si="2"/>
        <v/>
      </c>
      <c r="G30" s="56" t="str">
        <f t="shared" si="3"/>
        <v/>
      </c>
      <c r="H30" s="56" t="str">
        <f t="shared" si="4"/>
        <v/>
      </c>
      <c r="I30" t="str">
        <f t="shared" si="5"/>
        <v/>
      </c>
    </row>
    <row r="31" spans="1:9" ht="15.75" customHeight="1">
      <c r="A31" s="76"/>
      <c r="B31" s="37"/>
      <c r="C31" s="38"/>
      <c r="D31" s="39" t="str">
        <f t="shared" si="0"/>
        <v/>
      </c>
      <c r="E31" s="73" t="str">
        <f t="shared" si="6"/>
        <v/>
      </c>
      <c r="F31" s="51" t="str">
        <f t="shared" si="2"/>
        <v/>
      </c>
      <c r="G31" s="56" t="str">
        <f t="shared" si="3"/>
        <v/>
      </c>
      <c r="H31" s="56" t="str">
        <f t="shared" si="4"/>
        <v/>
      </c>
      <c r="I31" t="str">
        <f t="shared" si="5"/>
        <v/>
      </c>
    </row>
    <row r="32" spans="1:9" ht="15.75" customHeight="1">
      <c r="A32" s="76"/>
      <c r="B32" s="37"/>
      <c r="C32" s="38"/>
      <c r="D32" s="39" t="str">
        <f t="shared" si="0"/>
        <v/>
      </c>
      <c r="E32" s="73" t="str">
        <f t="shared" si="6"/>
        <v/>
      </c>
      <c r="F32" s="51" t="str">
        <f t="shared" si="2"/>
        <v/>
      </c>
      <c r="G32" s="56" t="str">
        <f t="shared" si="3"/>
        <v/>
      </c>
      <c r="H32" s="56" t="str">
        <f t="shared" si="4"/>
        <v/>
      </c>
      <c r="I32" t="str">
        <f t="shared" si="5"/>
        <v/>
      </c>
    </row>
    <row r="33" spans="1:9" ht="15.75" customHeight="1">
      <c r="A33" s="76"/>
      <c r="B33" s="37"/>
      <c r="C33" s="38"/>
      <c r="D33" s="39" t="str">
        <f t="shared" si="0"/>
        <v/>
      </c>
      <c r="E33" s="73" t="str">
        <f t="shared" si="6"/>
        <v/>
      </c>
      <c r="F33" s="51" t="str">
        <f t="shared" si="2"/>
        <v/>
      </c>
      <c r="G33" s="56" t="str">
        <f t="shared" si="3"/>
        <v/>
      </c>
      <c r="H33" s="56" t="str">
        <f t="shared" si="4"/>
        <v/>
      </c>
      <c r="I33" t="str">
        <f t="shared" si="5"/>
        <v/>
      </c>
    </row>
    <row r="34" spans="1:9" ht="15.75" customHeight="1">
      <c r="A34" s="76"/>
      <c r="B34" s="37"/>
      <c r="C34" s="38"/>
      <c r="D34" s="39" t="str">
        <f t="shared" si="0"/>
        <v/>
      </c>
      <c r="E34" s="73" t="str">
        <f t="shared" si="6"/>
        <v/>
      </c>
      <c r="F34" s="51" t="str">
        <f t="shared" si="2"/>
        <v/>
      </c>
      <c r="G34" s="56" t="str">
        <f t="shared" si="3"/>
        <v/>
      </c>
      <c r="H34" s="56" t="str">
        <f t="shared" si="4"/>
        <v/>
      </c>
      <c r="I34" t="str">
        <f t="shared" si="5"/>
        <v/>
      </c>
    </row>
    <row r="35" spans="1:9" ht="15.75" customHeight="1">
      <c r="C35" s="78"/>
      <c r="D35" s="79"/>
      <c r="E35" s="14"/>
    </row>
    <row r="36" spans="1:9" ht="15.75" customHeight="1">
      <c r="C36" s="78"/>
      <c r="D36" s="79"/>
      <c r="E36" s="14"/>
    </row>
    <row r="37" spans="1:9" ht="15.75" customHeight="1">
      <c r="C37" s="78"/>
      <c r="D37" s="79"/>
      <c r="E37" s="14"/>
    </row>
    <row r="38" spans="1:9" ht="15.75" customHeight="1">
      <c r="C38" s="78"/>
      <c r="D38" s="79"/>
      <c r="E38" s="14"/>
    </row>
    <row r="39" spans="1:9" ht="15.75" customHeight="1">
      <c r="C39" s="78"/>
      <c r="D39" s="79"/>
      <c r="E39" s="14"/>
    </row>
    <row r="40" spans="1:9" ht="15.75" customHeight="1">
      <c r="C40" s="78"/>
      <c r="D40" s="79"/>
      <c r="E40" s="14"/>
    </row>
    <row r="41" spans="1:9" ht="15.75" customHeight="1">
      <c r="C41" s="78"/>
      <c r="D41" s="79"/>
      <c r="E41" s="14"/>
    </row>
    <row r="42" spans="1:9" ht="15.75" customHeight="1">
      <c r="C42" s="78"/>
      <c r="D42" s="79"/>
      <c r="E42" s="14"/>
    </row>
    <row r="43" spans="1:9" ht="15.75" customHeight="1">
      <c r="C43" s="78"/>
      <c r="D43" s="79"/>
      <c r="E43" s="14"/>
    </row>
    <row r="44" spans="1:9" ht="15.75" customHeight="1">
      <c r="C44" s="78"/>
      <c r="D44" s="79"/>
      <c r="E44" s="14"/>
    </row>
    <row r="45" spans="1:9" ht="15.75" customHeight="1">
      <c r="C45" s="78"/>
      <c r="D45" s="79"/>
      <c r="E45" s="14"/>
    </row>
    <row r="46" spans="1:9" ht="15.75" customHeight="1">
      <c r="C46" s="78"/>
      <c r="D46" s="79"/>
      <c r="E46" s="14"/>
    </row>
    <row r="47" spans="1:9" ht="15.75" customHeight="1">
      <c r="C47" s="78"/>
      <c r="D47" s="79"/>
      <c r="E47" s="14"/>
    </row>
    <row r="48" spans="1:9" ht="15.75" customHeight="1">
      <c r="C48" s="78"/>
      <c r="D48" s="79"/>
      <c r="E48" s="14"/>
    </row>
    <row r="49" spans="3:5" ht="15.75" customHeight="1">
      <c r="C49" s="78"/>
      <c r="D49" s="79"/>
      <c r="E49" s="14"/>
    </row>
    <row r="50" spans="3:5" ht="15.75" customHeight="1">
      <c r="C50" s="78"/>
      <c r="D50" s="79"/>
      <c r="E50" s="14"/>
    </row>
    <row r="51" spans="3:5" ht="15.75" customHeight="1">
      <c r="C51" s="78"/>
      <c r="D51" s="79"/>
      <c r="E51" s="14"/>
    </row>
    <row r="52" spans="3:5" ht="15.75" customHeight="1">
      <c r="C52" s="78"/>
      <c r="D52" s="79"/>
      <c r="E52" s="14"/>
    </row>
    <row r="53" spans="3:5" ht="15.75" customHeight="1">
      <c r="C53" s="78"/>
      <c r="D53" s="79"/>
      <c r="E53" s="14"/>
    </row>
    <row r="54" spans="3:5" ht="15.75" customHeight="1">
      <c r="C54" s="78"/>
      <c r="D54" s="79"/>
      <c r="E54" s="14"/>
    </row>
    <row r="55" spans="3:5" ht="15.75" customHeight="1">
      <c r="C55" s="78"/>
      <c r="D55" s="79"/>
      <c r="E55" s="14"/>
    </row>
    <row r="56" spans="3:5" ht="15.75" customHeight="1">
      <c r="C56" s="78"/>
      <c r="D56" s="79"/>
      <c r="E56" s="14"/>
    </row>
    <row r="57" spans="3:5" ht="15.75" customHeight="1">
      <c r="C57" s="78"/>
      <c r="D57" s="79"/>
      <c r="E57" s="14"/>
    </row>
    <row r="58" spans="3:5" ht="15.75" customHeight="1">
      <c r="C58" s="78"/>
      <c r="D58" s="79"/>
      <c r="E58" s="14"/>
    </row>
    <row r="59" spans="3:5" ht="15.75" customHeight="1">
      <c r="C59" s="78"/>
      <c r="D59" s="79"/>
      <c r="E59" s="14"/>
    </row>
    <row r="60" spans="3:5" ht="15.75" customHeight="1">
      <c r="C60" s="78"/>
      <c r="D60" s="79"/>
      <c r="E60" s="14"/>
    </row>
    <row r="61" spans="3:5" ht="15.75" customHeight="1">
      <c r="C61" s="78"/>
      <c r="D61" s="79"/>
      <c r="E61" s="14"/>
    </row>
    <row r="62" spans="3:5" ht="15.75" customHeight="1">
      <c r="C62" s="78"/>
      <c r="D62" s="79"/>
      <c r="E62" s="14"/>
    </row>
    <row r="63" spans="3:5" ht="15.75" customHeight="1">
      <c r="C63" s="78"/>
      <c r="D63" s="79"/>
      <c r="E63" s="14"/>
    </row>
    <row r="64" spans="3:5" ht="15.75" customHeight="1">
      <c r="C64" s="78"/>
      <c r="D64" s="79"/>
      <c r="E64" s="14"/>
    </row>
    <row r="65" spans="3:5" ht="15.75" customHeight="1">
      <c r="C65" s="78"/>
      <c r="D65" s="79"/>
      <c r="E65" s="14"/>
    </row>
    <row r="66" spans="3:5" ht="15.75" customHeight="1">
      <c r="C66" s="78"/>
      <c r="D66" s="79"/>
      <c r="E66" s="14"/>
    </row>
    <row r="67" spans="3:5" ht="15.75" customHeight="1">
      <c r="C67" s="78"/>
      <c r="D67" s="79"/>
      <c r="E67" s="14"/>
    </row>
    <row r="68" spans="3:5" ht="15.75" customHeight="1">
      <c r="C68" s="78"/>
      <c r="D68" s="79"/>
      <c r="E68" s="14"/>
    </row>
    <row r="69" spans="3:5" ht="15.75" customHeight="1">
      <c r="C69" s="78"/>
      <c r="D69" s="79"/>
      <c r="E69" s="14"/>
    </row>
    <row r="70" spans="3:5" ht="15.75" customHeight="1">
      <c r="C70" s="78"/>
      <c r="D70" s="79"/>
      <c r="E70" s="14"/>
    </row>
    <row r="71" spans="3:5" ht="15.75" customHeight="1">
      <c r="C71" s="78"/>
      <c r="D71" s="79"/>
      <c r="E71" s="14"/>
    </row>
    <row r="72" spans="3:5" ht="15.75" customHeight="1">
      <c r="C72" s="78"/>
      <c r="D72" s="79"/>
      <c r="E72" s="14"/>
    </row>
    <row r="73" spans="3:5" ht="15.75" customHeight="1">
      <c r="C73" s="78"/>
      <c r="D73" s="79"/>
      <c r="E73" s="14"/>
    </row>
    <row r="74" spans="3:5" ht="15.75" customHeight="1">
      <c r="C74" s="78"/>
      <c r="D74" s="79"/>
      <c r="E74" s="14"/>
    </row>
    <row r="75" spans="3:5" ht="15.75" customHeight="1">
      <c r="C75" s="78"/>
      <c r="D75" s="79"/>
      <c r="E75" s="14"/>
    </row>
    <row r="76" spans="3:5" ht="15.75" customHeight="1">
      <c r="C76" s="78"/>
      <c r="D76" s="79"/>
      <c r="E76" s="14"/>
    </row>
    <row r="77" spans="3:5" ht="15.75" customHeight="1">
      <c r="C77" s="78"/>
      <c r="D77" s="79"/>
      <c r="E77" s="14"/>
    </row>
    <row r="78" spans="3:5" ht="15.75" customHeight="1">
      <c r="C78" s="78"/>
      <c r="D78" s="79"/>
      <c r="E78" s="14"/>
    </row>
    <row r="79" spans="3:5" ht="15.75" customHeight="1">
      <c r="C79" s="78"/>
      <c r="D79" s="79"/>
      <c r="E79" s="14"/>
    </row>
    <row r="80" spans="3:5" ht="15.75" customHeight="1">
      <c r="C80" s="78"/>
      <c r="D80" s="79"/>
      <c r="E80" s="14"/>
    </row>
    <row r="81" spans="3:5" ht="15.75" customHeight="1">
      <c r="C81" s="78"/>
      <c r="D81" s="79"/>
      <c r="E81" s="14"/>
    </row>
    <row r="82" spans="3:5" ht="15.75" customHeight="1">
      <c r="C82" s="78"/>
      <c r="D82" s="79"/>
      <c r="E82" s="14"/>
    </row>
    <row r="83" spans="3:5" ht="15.75" customHeight="1">
      <c r="C83" s="78"/>
      <c r="D83" s="79"/>
      <c r="E83" s="14"/>
    </row>
    <row r="84" spans="3:5" ht="15.75" customHeight="1">
      <c r="C84" s="78"/>
      <c r="D84" s="79"/>
      <c r="E84" s="14"/>
    </row>
    <row r="85" spans="3:5" ht="15.75" customHeight="1">
      <c r="C85" s="78"/>
      <c r="D85" s="79"/>
      <c r="E85" s="14"/>
    </row>
    <row r="86" spans="3:5" ht="15.75" customHeight="1">
      <c r="C86" s="78"/>
      <c r="D86" s="79"/>
      <c r="E86" s="14"/>
    </row>
    <row r="87" spans="3:5" ht="15.75" customHeight="1">
      <c r="C87" s="78"/>
      <c r="D87" s="79"/>
      <c r="E87" s="14"/>
    </row>
    <row r="88" spans="3:5" ht="15.75" customHeight="1">
      <c r="C88" s="78"/>
      <c r="D88" s="79"/>
      <c r="E88" s="14"/>
    </row>
    <row r="89" spans="3:5" ht="15.75" customHeight="1">
      <c r="C89" s="78"/>
      <c r="D89" s="79"/>
      <c r="E89" s="14"/>
    </row>
    <row r="90" spans="3:5" ht="15.75" customHeight="1">
      <c r="C90" s="78"/>
      <c r="D90" s="79"/>
      <c r="E90" s="14"/>
    </row>
    <row r="91" spans="3:5" ht="15.75" customHeight="1">
      <c r="C91" s="78"/>
      <c r="D91" s="79"/>
      <c r="E91" s="14"/>
    </row>
    <row r="92" spans="3:5" ht="15.75" customHeight="1">
      <c r="C92" s="78"/>
      <c r="D92" s="79"/>
      <c r="E92" s="14"/>
    </row>
    <row r="93" spans="3:5" ht="15.75" customHeight="1">
      <c r="C93" s="78"/>
      <c r="D93" s="79"/>
      <c r="E93" s="14"/>
    </row>
    <row r="94" spans="3:5" ht="15.75" customHeight="1">
      <c r="C94" s="78"/>
      <c r="D94" s="79"/>
      <c r="E94" s="14"/>
    </row>
    <row r="95" spans="3:5" ht="15.75" customHeight="1">
      <c r="C95" s="78"/>
      <c r="D95" s="79"/>
      <c r="E95" s="14"/>
    </row>
    <row r="96" spans="3:5" ht="15.75" customHeight="1">
      <c r="C96" s="78"/>
      <c r="D96" s="79"/>
      <c r="E96" s="14"/>
    </row>
    <row r="97" spans="3:5" ht="15.75" customHeight="1">
      <c r="C97" s="78"/>
      <c r="D97" s="79"/>
      <c r="E97" s="14"/>
    </row>
    <row r="98" spans="3:5" ht="15.75" customHeight="1">
      <c r="C98" s="78"/>
      <c r="D98" s="79"/>
      <c r="E98" s="14"/>
    </row>
    <row r="99" spans="3:5" ht="15.75" customHeight="1">
      <c r="C99" s="78"/>
      <c r="D99" s="79"/>
      <c r="E99" s="14"/>
    </row>
    <row r="100" spans="3:5" ht="15.75" customHeight="1">
      <c r="C100" s="78"/>
      <c r="D100" s="79"/>
      <c r="E100" s="14"/>
    </row>
    <row r="101" spans="3:5" ht="15.75" customHeight="1">
      <c r="C101" s="78"/>
      <c r="D101" s="79"/>
      <c r="E101" s="14"/>
    </row>
    <row r="102" spans="3:5" ht="15.75" customHeight="1">
      <c r="C102" s="78"/>
      <c r="D102" s="79"/>
      <c r="E102" s="14"/>
    </row>
    <row r="103" spans="3:5" ht="15.75" customHeight="1">
      <c r="C103" s="78"/>
      <c r="D103" s="79"/>
      <c r="E103" s="14"/>
    </row>
    <row r="104" spans="3:5" ht="15.75" customHeight="1">
      <c r="C104" s="78"/>
      <c r="D104" s="79"/>
      <c r="E104" s="14"/>
    </row>
    <row r="105" spans="3:5" ht="15.75" customHeight="1">
      <c r="C105" s="78"/>
      <c r="D105" s="79"/>
      <c r="E105" s="14"/>
    </row>
    <row r="106" spans="3:5" ht="15.75" customHeight="1">
      <c r="C106" s="78"/>
      <c r="D106" s="79"/>
      <c r="E106" s="14"/>
    </row>
    <row r="107" spans="3:5" ht="15.75" customHeight="1">
      <c r="C107" s="78"/>
      <c r="D107" s="79"/>
      <c r="E107" s="14"/>
    </row>
    <row r="108" spans="3:5" ht="15.75" customHeight="1">
      <c r="C108" s="78"/>
      <c r="D108" s="79"/>
      <c r="E108" s="14"/>
    </row>
    <row r="109" spans="3:5" ht="15.75" customHeight="1">
      <c r="C109" s="78"/>
      <c r="D109" s="79"/>
      <c r="E109" s="14"/>
    </row>
    <row r="110" spans="3:5" ht="15.75" customHeight="1">
      <c r="C110" s="78"/>
      <c r="D110" s="79"/>
      <c r="E110" s="14"/>
    </row>
    <row r="111" spans="3:5" ht="15.75" customHeight="1">
      <c r="C111" s="78"/>
      <c r="D111" s="79"/>
      <c r="E111" s="14"/>
    </row>
    <row r="112" spans="3:5" ht="15.75" customHeight="1">
      <c r="C112" s="78"/>
      <c r="D112" s="79"/>
      <c r="E112" s="14"/>
    </row>
    <row r="113" spans="3:5" ht="15.75" customHeight="1">
      <c r="C113" s="78"/>
      <c r="D113" s="79"/>
      <c r="E113" s="14"/>
    </row>
    <row r="114" spans="3:5" ht="15.75" customHeight="1">
      <c r="C114" s="78"/>
      <c r="D114" s="79"/>
      <c r="E114" s="14"/>
    </row>
    <row r="115" spans="3:5" ht="15.75" customHeight="1">
      <c r="C115" s="78"/>
      <c r="D115" s="79"/>
      <c r="E115" s="14"/>
    </row>
    <row r="116" spans="3:5" ht="15.75" customHeight="1">
      <c r="C116" s="78"/>
      <c r="D116" s="79"/>
      <c r="E116" s="14"/>
    </row>
    <row r="117" spans="3:5" ht="15.75" customHeight="1">
      <c r="C117" s="78"/>
      <c r="D117" s="79"/>
      <c r="E117" s="14"/>
    </row>
    <row r="118" spans="3:5" ht="15.75" customHeight="1">
      <c r="C118" s="78"/>
      <c r="D118" s="79"/>
      <c r="E118" s="14"/>
    </row>
    <row r="119" spans="3:5" ht="15.75" customHeight="1">
      <c r="C119" s="78"/>
      <c r="D119" s="79"/>
      <c r="E119" s="14"/>
    </row>
    <row r="120" spans="3:5" ht="15.75" customHeight="1">
      <c r="C120" s="78"/>
      <c r="D120" s="79"/>
      <c r="E120" s="14"/>
    </row>
    <row r="121" spans="3:5" ht="15.75" customHeight="1">
      <c r="C121" s="78"/>
      <c r="D121" s="79"/>
      <c r="E121" s="14"/>
    </row>
    <row r="122" spans="3:5" ht="15.75" customHeight="1">
      <c r="C122" s="78"/>
      <c r="D122" s="79"/>
      <c r="E122" s="14"/>
    </row>
    <row r="123" spans="3:5" ht="15.75" customHeight="1">
      <c r="C123" s="78"/>
      <c r="D123" s="79"/>
      <c r="E123" s="14"/>
    </row>
    <row r="124" spans="3:5" ht="15.75" customHeight="1">
      <c r="C124" s="78"/>
      <c r="D124" s="79"/>
      <c r="E124" s="14"/>
    </row>
    <row r="125" spans="3:5" ht="15.75" customHeight="1">
      <c r="C125" s="78"/>
      <c r="D125" s="79"/>
      <c r="E125" s="14"/>
    </row>
    <row r="126" spans="3:5" ht="15.75" customHeight="1">
      <c r="C126" s="78"/>
      <c r="D126" s="79"/>
      <c r="E126" s="14"/>
    </row>
    <row r="127" spans="3:5" ht="15.75" customHeight="1">
      <c r="C127" s="78"/>
      <c r="D127" s="79"/>
      <c r="E127" s="14"/>
    </row>
    <row r="128" spans="3:5" ht="15.75" customHeight="1">
      <c r="C128" s="78"/>
      <c r="D128" s="79"/>
      <c r="E128" s="14"/>
    </row>
    <row r="129" spans="3:5" ht="15.75" customHeight="1">
      <c r="C129" s="78"/>
      <c r="D129" s="79"/>
      <c r="E129" s="14"/>
    </row>
    <row r="130" spans="3:5" ht="15.75" customHeight="1">
      <c r="C130" s="78"/>
      <c r="D130" s="79"/>
      <c r="E130" s="14"/>
    </row>
    <row r="131" spans="3:5" ht="15.75" customHeight="1">
      <c r="C131" s="78"/>
      <c r="D131" s="79"/>
      <c r="E131" s="14"/>
    </row>
    <row r="132" spans="3:5" ht="15.75" customHeight="1">
      <c r="C132" s="78"/>
      <c r="D132" s="79"/>
      <c r="E132" s="14"/>
    </row>
    <row r="133" spans="3:5" ht="15.75" customHeight="1">
      <c r="C133" s="78"/>
      <c r="D133" s="79"/>
      <c r="E133" s="14"/>
    </row>
    <row r="134" spans="3:5" ht="15.75" customHeight="1">
      <c r="C134" s="78"/>
      <c r="D134" s="79"/>
      <c r="E134" s="14"/>
    </row>
    <row r="135" spans="3:5" ht="15.75" customHeight="1">
      <c r="C135" s="78"/>
      <c r="D135" s="79"/>
      <c r="E135" s="14"/>
    </row>
    <row r="136" spans="3:5" ht="15.75" customHeight="1">
      <c r="C136" s="78"/>
      <c r="D136" s="79"/>
      <c r="E136" s="14"/>
    </row>
    <row r="137" spans="3:5" ht="15.75" customHeight="1">
      <c r="C137" s="78"/>
      <c r="D137" s="79"/>
      <c r="E137" s="14"/>
    </row>
    <row r="138" spans="3:5" ht="15.75" customHeight="1">
      <c r="C138" s="78"/>
      <c r="D138" s="79"/>
      <c r="E138" s="14"/>
    </row>
    <row r="139" spans="3:5" ht="15.75" customHeight="1">
      <c r="C139" s="78"/>
      <c r="D139" s="79"/>
      <c r="E139" s="14"/>
    </row>
    <row r="140" spans="3:5" ht="15.75" customHeight="1">
      <c r="C140" s="78"/>
      <c r="D140" s="79"/>
      <c r="E140" s="14"/>
    </row>
    <row r="141" spans="3:5" ht="15.75" customHeight="1">
      <c r="C141" s="78"/>
      <c r="D141" s="79"/>
      <c r="E141" s="14"/>
    </row>
    <row r="142" spans="3:5" ht="15.75" customHeight="1">
      <c r="C142" s="78"/>
      <c r="D142" s="79"/>
      <c r="E142" s="14"/>
    </row>
    <row r="143" spans="3:5" ht="15.75" customHeight="1">
      <c r="C143" s="78"/>
      <c r="D143" s="79"/>
      <c r="E143" s="14"/>
    </row>
    <row r="144" spans="3:5" ht="15.75" customHeight="1">
      <c r="C144" s="78"/>
      <c r="D144" s="79"/>
      <c r="E144" s="14"/>
    </row>
    <row r="145" spans="3:5" ht="15.75" customHeight="1">
      <c r="C145" s="78"/>
      <c r="D145" s="79"/>
      <c r="E145" s="14"/>
    </row>
    <row r="146" spans="3:5" ht="15.75" customHeight="1">
      <c r="C146" s="78"/>
      <c r="D146" s="79"/>
      <c r="E146" s="14"/>
    </row>
    <row r="147" spans="3:5" ht="15.75" customHeight="1">
      <c r="C147" s="78"/>
      <c r="D147" s="79"/>
      <c r="E147" s="14"/>
    </row>
    <row r="148" spans="3:5" ht="15.75" customHeight="1">
      <c r="C148" s="78"/>
      <c r="D148" s="79"/>
      <c r="E148" s="14"/>
    </row>
    <row r="149" spans="3:5" ht="15.75" customHeight="1">
      <c r="C149" s="78"/>
      <c r="D149" s="79"/>
      <c r="E149" s="14"/>
    </row>
    <row r="150" spans="3:5" ht="15.75" customHeight="1">
      <c r="C150" s="78"/>
      <c r="D150" s="79"/>
      <c r="E150" s="14"/>
    </row>
    <row r="151" spans="3:5" ht="15.75" customHeight="1">
      <c r="C151" s="78"/>
      <c r="D151" s="79"/>
      <c r="E151" s="14"/>
    </row>
    <row r="152" spans="3:5" ht="15.75" customHeight="1">
      <c r="C152" s="78"/>
      <c r="D152" s="79"/>
      <c r="E152" s="14"/>
    </row>
    <row r="153" spans="3:5" ht="15.75" customHeight="1">
      <c r="C153" s="78"/>
      <c r="D153" s="79"/>
      <c r="E153" s="14"/>
    </row>
    <row r="154" spans="3:5" ht="15.75" customHeight="1">
      <c r="C154" s="78"/>
      <c r="D154" s="79"/>
      <c r="E154" s="14"/>
    </row>
    <row r="155" spans="3:5" ht="15.75" customHeight="1">
      <c r="C155" s="78"/>
      <c r="D155" s="79"/>
      <c r="E155" s="14"/>
    </row>
    <row r="156" spans="3:5" ht="15.75" customHeight="1">
      <c r="C156" s="78"/>
      <c r="D156" s="79"/>
      <c r="E156" s="14"/>
    </row>
    <row r="157" spans="3:5" ht="15.75" customHeight="1">
      <c r="C157" s="78"/>
      <c r="D157" s="79"/>
      <c r="E157" s="14"/>
    </row>
    <row r="158" spans="3:5" ht="15.75" customHeight="1">
      <c r="C158" s="78"/>
      <c r="D158" s="79"/>
      <c r="E158" s="14"/>
    </row>
    <row r="159" spans="3:5" ht="15.75" customHeight="1">
      <c r="C159" s="78"/>
      <c r="D159" s="79"/>
      <c r="E159" s="14"/>
    </row>
    <row r="160" spans="3:5" ht="15.75" customHeight="1">
      <c r="C160" s="78"/>
      <c r="D160" s="79"/>
      <c r="E160" s="14"/>
    </row>
    <row r="161" spans="3:5" ht="15.75" customHeight="1">
      <c r="C161" s="78"/>
      <c r="D161" s="79"/>
      <c r="E161" s="14"/>
    </row>
    <row r="162" spans="3:5" ht="15.75" customHeight="1">
      <c r="C162" s="78"/>
      <c r="D162" s="79"/>
      <c r="E162" s="14"/>
    </row>
    <row r="163" spans="3:5" ht="15.75" customHeight="1">
      <c r="C163" s="78"/>
      <c r="D163" s="79"/>
      <c r="E163" s="14"/>
    </row>
    <row r="164" spans="3:5" ht="15.75" customHeight="1">
      <c r="C164" s="78"/>
      <c r="D164" s="79"/>
      <c r="E164" s="14"/>
    </row>
    <row r="165" spans="3:5" ht="15.75" customHeight="1">
      <c r="C165" s="78"/>
      <c r="D165" s="79"/>
      <c r="E165" s="14"/>
    </row>
    <row r="166" spans="3:5" ht="15.75" customHeight="1">
      <c r="C166" s="78"/>
      <c r="D166" s="79"/>
      <c r="E166" s="14"/>
    </row>
    <row r="167" spans="3:5" ht="15.75" customHeight="1">
      <c r="C167" s="78"/>
      <c r="D167" s="79"/>
      <c r="E167" s="14"/>
    </row>
    <row r="168" spans="3:5" ht="15.75" customHeight="1">
      <c r="C168" s="78"/>
      <c r="D168" s="79"/>
      <c r="E168" s="14"/>
    </row>
    <row r="169" spans="3:5" ht="15.75" customHeight="1">
      <c r="C169" s="78"/>
      <c r="D169" s="79"/>
      <c r="E169" s="14"/>
    </row>
    <row r="170" spans="3:5" ht="15.75" customHeight="1">
      <c r="C170" s="78"/>
      <c r="D170" s="79"/>
      <c r="E170" s="14"/>
    </row>
    <row r="171" spans="3:5" ht="15.75" customHeight="1">
      <c r="C171" s="78"/>
      <c r="D171" s="79"/>
      <c r="E171" s="14"/>
    </row>
    <row r="172" spans="3:5" ht="15.75" customHeight="1">
      <c r="C172" s="78"/>
      <c r="D172" s="79"/>
      <c r="E172" s="14"/>
    </row>
    <row r="173" spans="3:5" ht="15.75" customHeight="1">
      <c r="C173" s="78"/>
      <c r="D173" s="79"/>
      <c r="E173" s="14"/>
    </row>
    <row r="174" spans="3:5" ht="15.75" customHeight="1">
      <c r="C174" s="78"/>
      <c r="D174" s="79"/>
      <c r="E174" s="14"/>
    </row>
    <row r="175" spans="3:5" ht="15.75" customHeight="1">
      <c r="C175" s="78"/>
      <c r="D175" s="79"/>
      <c r="E175" s="14"/>
    </row>
    <row r="176" spans="3:5" ht="15.75" customHeight="1">
      <c r="C176" s="78"/>
      <c r="D176" s="79"/>
      <c r="E176" s="14"/>
    </row>
    <row r="177" spans="3:5" ht="15.75" customHeight="1">
      <c r="C177" s="78"/>
      <c r="D177" s="79"/>
      <c r="E177" s="14"/>
    </row>
    <row r="178" spans="3:5" ht="15.75" customHeight="1">
      <c r="C178" s="78"/>
      <c r="D178" s="79"/>
      <c r="E178" s="14"/>
    </row>
    <row r="179" spans="3:5" ht="15.75" customHeight="1">
      <c r="C179" s="78"/>
      <c r="D179" s="79"/>
      <c r="E179" s="14"/>
    </row>
    <row r="180" spans="3:5" ht="15.75" customHeight="1">
      <c r="C180" s="78"/>
      <c r="D180" s="79"/>
      <c r="E180" s="14"/>
    </row>
    <row r="181" spans="3:5" ht="15.75" customHeight="1">
      <c r="C181" s="78"/>
      <c r="D181" s="79"/>
      <c r="E181" s="14"/>
    </row>
    <row r="182" spans="3:5" ht="15.75" customHeight="1">
      <c r="C182" s="78"/>
      <c r="D182" s="79"/>
      <c r="E182" s="14"/>
    </row>
    <row r="183" spans="3:5" ht="15.75" customHeight="1">
      <c r="C183" s="78"/>
      <c r="D183" s="79"/>
      <c r="E183" s="14"/>
    </row>
    <row r="184" spans="3:5" ht="15.75" customHeight="1">
      <c r="C184" s="78"/>
      <c r="D184" s="79"/>
      <c r="E184" s="14"/>
    </row>
    <row r="185" spans="3:5" ht="15.75" customHeight="1">
      <c r="C185" s="78"/>
      <c r="D185" s="79"/>
      <c r="E185" s="14"/>
    </row>
    <row r="186" spans="3:5" ht="15.75" customHeight="1">
      <c r="C186" s="78"/>
      <c r="D186" s="79"/>
      <c r="E186" s="14"/>
    </row>
    <row r="187" spans="3:5" ht="15.75" customHeight="1">
      <c r="C187" s="78"/>
      <c r="D187" s="79"/>
      <c r="E187" s="14"/>
    </row>
    <row r="188" spans="3:5" ht="15.75" customHeight="1">
      <c r="C188" s="78"/>
      <c r="D188" s="79"/>
      <c r="E188" s="14"/>
    </row>
    <row r="189" spans="3:5" ht="15.75" customHeight="1">
      <c r="C189" s="78"/>
      <c r="D189" s="79"/>
      <c r="E189" s="14"/>
    </row>
    <row r="190" spans="3:5" ht="15.75" customHeight="1">
      <c r="C190" s="78"/>
      <c r="D190" s="79"/>
      <c r="E190" s="14"/>
    </row>
    <row r="191" spans="3:5" ht="15.75" customHeight="1">
      <c r="C191" s="78"/>
      <c r="D191" s="79"/>
      <c r="E191" s="14"/>
    </row>
    <row r="192" spans="3:5" ht="15.75" customHeight="1">
      <c r="C192" s="78"/>
      <c r="D192" s="79"/>
      <c r="E192" s="14"/>
    </row>
    <row r="193" spans="3:5" ht="15.75" customHeight="1">
      <c r="C193" s="78"/>
      <c r="D193" s="79"/>
      <c r="E193" s="14"/>
    </row>
    <row r="194" spans="3:5" ht="15.75" customHeight="1">
      <c r="C194" s="78"/>
      <c r="D194" s="79"/>
      <c r="E194" s="14"/>
    </row>
    <row r="195" spans="3:5" ht="15.75" customHeight="1">
      <c r="C195" s="78"/>
      <c r="D195" s="79"/>
      <c r="E195" s="14"/>
    </row>
    <row r="196" spans="3:5" ht="15.75" customHeight="1">
      <c r="C196" s="78"/>
      <c r="D196" s="79"/>
      <c r="E196" s="14"/>
    </row>
    <row r="197" spans="3:5" ht="15.75" customHeight="1">
      <c r="C197" s="78"/>
      <c r="D197" s="79"/>
      <c r="E197" s="14"/>
    </row>
    <row r="198" spans="3:5" ht="15.75" customHeight="1">
      <c r="C198" s="78"/>
      <c r="D198" s="79"/>
      <c r="E198" s="14"/>
    </row>
    <row r="199" spans="3:5" ht="15.75" customHeight="1">
      <c r="C199" s="78"/>
      <c r="D199" s="79"/>
      <c r="E199" s="14"/>
    </row>
    <row r="200" spans="3:5" ht="15.75" customHeight="1">
      <c r="C200" s="78"/>
      <c r="D200" s="79"/>
      <c r="E200" s="14"/>
    </row>
    <row r="201" spans="3:5" ht="15.75" customHeight="1">
      <c r="C201" s="78"/>
      <c r="D201" s="79"/>
      <c r="E201" s="14"/>
    </row>
    <row r="202" spans="3:5" ht="15.75" customHeight="1">
      <c r="C202" s="78"/>
      <c r="D202" s="79"/>
      <c r="E202" s="14"/>
    </row>
    <row r="203" spans="3:5" ht="15.75" customHeight="1">
      <c r="C203" s="78"/>
      <c r="D203" s="79"/>
      <c r="E203" s="14"/>
    </row>
    <row r="204" spans="3:5" ht="15.75" customHeight="1">
      <c r="C204" s="78"/>
      <c r="D204" s="79"/>
      <c r="E204" s="14"/>
    </row>
    <row r="205" spans="3:5" ht="15.75" customHeight="1">
      <c r="C205" s="78"/>
      <c r="D205" s="79"/>
      <c r="E205" s="14"/>
    </row>
    <row r="206" spans="3:5" ht="15.75" customHeight="1">
      <c r="C206" s="78"/>
      <c r="D206" s="79"/>
      <c r="E206" s="14"/>
    </row>
    <row r="207" spans="3:5" ht="15.75" customHeight="1">
      <c r="C207" s="78"/>
      <c r="D207" s="79"/>
      <c r="E207" s="14"/>
    </row>
    <row r="208" spans="3:5" ht="15.75" customHeight="1">
      <c r="C208" s="78"/>
      <c r="D208" s="79"/>
      <c r="E208" s="14"/>
    </row>
    <row r="209" spans="3:5" ht="15.75" customHeight="1">
      <c r="C209" s="78"/>
      <c r="D209" s="79"/>
      <c r="E209" s="14"/>
    </row>
    <row r="210" spans="3:5" ht="15.75" customHeight="1">
      <c r="C210" s="78"/>
      <c r="D210" s="79"/>
      <c r="E210" s="14"/>
    </row>
    <row r="211" spans="3:5" ht="15.75" customHeight="1">
      <c r="C211" s="78"/>
      <c r="D211" s="79"/>
      <c r="E211" s="14"/>
    </row>
    <row r="212" spans="3:5" ht="15.75" customHeight="1">
      <c r="C212" s="78"/>
      <c r="D212" s="79"/>
      <c r="E212" s="14"/>
    </row>
    <row r="213" spans="3:5" ht="15.75" customHeight="1">
      <c r="C213" s="78"/>
      <c r="D213" s="79"/>
      <c r="E213" s="14"/>
    </row>
    <row r="214" spans="3:5" ht="15.75" customHeight="1">
      <c r="C214" s="78"/>
      <c r="D214" s="79"/>
      <c r="E214" s="14"/>
    </row>
    <row r="215" spans="3:5" ht="15.75" customHeight="1">
      <c r="C215" s="78"/>
      <c r="D215" s="79"/>
      <c r="E215" s="14"/>
    </row>
    <row r="216" spans="3:5" ht="15.75" customHeight="1">
      <c r="C216" s="78"/>
      <c r="D216" s="79"/>
      <c r="E216" s="14"/>
    </row>
    <row r="217" spans="3:5" ht="15.75" customHeight="1">
      <c r="C217" s="78"/>
      <c r="D217" s="79"/>
      <c r="E217" s="14"/>
    </row>
    <row r="218" spans="3:5" ht="15.75" customHeight="1">
      <c r="C218" s="78"/>
      <c r="D218" s="79"/>
      <c r="E218" s="14"/>
    </row>
    <row r="219" spans="3:5" ht="15.75" customHeight="1">
      <c r="C219" s="78"/>
      <c r="D219" s="79"/>
      <c r="E219" s="14"/>
    </row>
    <row r="220" spans="3:5" ht="15.75" customHeight="1">
      <c r="C220" s="78"/>
      <c r="D220" s="79"/>
      <c r="E220" s="14"/>
    </row>
    <row r="221" spans="3:5" ht="15.75" customHeight="1">
      <c r="C221" s="78"/>
      <c r="D221" s="79"/>
      <c r="E221" s="14"/>
    </row>
    <row r="222" spans="3:5" ht="15.75" customHeight="1">
      <c r="C222" s="78"/>
      <c r="D222" s="79"/>
      <c r="E222" s="14"/>
    </row>
    <row r="223" spans="3:5" ht="15.75" customHeight="1">
      <c r="C223" s="78"/>
      <c r="D223" s="79"/>
      <c r="E223" s="14"/>
    </row>
    <row r="224" spans="3:5" ht="15.75" customHeight="1">
      <c r="C224" s="78"/>
      <c r="D224" s="79"/>
      <c r="E224" s="14"/>
    </row>
    <row r="225" spans="3:5" ht="15.75" customHeight="1">
      <c r="C225" s="78"/>
      <c r="D225" s="79"/>
      <c r="E225" s="14"/>
    </row>
    <row r="226" spans="3:5" ht="15.75" customHeight="1">
      <c r="C226" s="78"/>
      <c r="D226" s="79"/>
      <c r="E226" s="14"/>
    </row>
    <row r="227" spans="3:5" ht="15.75" customHeight="1">
      <c r="C227" s="78"/>
      <c r="D227" s="79"/>
      <c r="E227" s="14"/>
    </row>
    <row r="228" spans="3:5" ht="15.75" customHeight="1">
      <c r="C228" s="78"/>
      <c r="D228" s="79"/>
      <c r="E228" s="14"/>
    </row>
    <row r="229" spans="3:5" ht="15.75" customHeight="1">
      <c r="C229" s="78"/>
      <c r="D229" s="79"/>
      <c r="E229" s="14"/>
    </row>
    <row r="230" spans="3:5" ht="15.75" customHeight="1">
      <c r="C230" s="78"/>
      <c r="D230" s="79"/>
      <c r="E230" s="14"/>
    </row>
    <row r="231" spans="3:5" ht="15.75" customHeight="1">
      <c r="C231" s="78"/>
      <c r="D231" s="79"/>
      <c r="E231" s="14"/>
    </row>
    <row r="232" spans="3:5" ht="15.75" customHeight="1">
      <c r="C232" s="78"/>
      <c r="D232" s="79"/>
      <c r="E232" s="14"/>
    </row>
    <row r="233" spans="3:5" ht="15.75" customHeight="1">
      <c r="C233" s="78"/>
      <c r="D233" s="79"/>
      <c r="E233" s="14"/>
    </row>
    <row r="234" spans="3:5" ht="15.75" customHeight="1">
      <c r="C234" s="78"/>
      <c r="D234" s="79"/>
      <c r="E234" s="14"/>
    </row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5:D6"/>
    <mergeCell ref="B4:C4"/>
    <mergeCell ref="E5:E6"/>
  </mergeCells>
  <hyperlinks>
    <hyperlink ref="F6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topLeftCell="E1" workbookViewId="0">
      <selection activeCell="J10" sqref="J10"/>
    </sheetView>
  </sheetViews>
  <sheetFormatPr defaultColWidth="14.42578125" defaultRowHeight="15" customHeight="1"/>
  <cols>
    <col min="1" max="1" width="7.140625" hidden="1" customWidth="1"/>
    <col min="2" max="3" width="8.5703125" hidden="1" customWidth="1"/>
    <col min="4" max="4" width="11.5703125" hidden="1" customWidth="1"/>
    <col min="5" max="5" width="19.42578125" customWidth="1"/>
    <col min="6" max="6" width="25.5703125" customWidth="1"/>
    <col min="7" max="7" width="25.85546875" customWidth="1"/>
  </cols>
  <sheetData>
    <row r="1" spans="1:7">
      <c r="A1" s="9"/>
      <c r="B1" s="9"/>
      <c r="C1" s="9"/>
      <c r="D1" s="9"/>
      <c r="E1" s="6" t="s">
        <v>28</v>
      </c>
      <c r="F1" s="7">
        <f>(C7*C8*(E7-E8))/(C8*E7-C7*E8)</f>
        <v>-0.3583329758846856</v>
      </c>
      <c r="G1" s="8"/>
    </row>
    <row r="2" spans="1:7">
      <c r="A2" s="9"/>
      <c r="B2" s="9"/>
      <c r="C2" s="9"/>
      <c r="D2" s="9"/>
      <c r="E2" s="6" t="s">
        <v>29</v>
      </c>
      <c r="F2" s="7">
        <f>-((C7-C8)*E7*E8)/(C7*E8-C8*E7)</f>
        <v>-0.27575750018703715</v>
      </c>
      <c r="G2" s="8"/>
    </row>
    <row r="3" spans="1:7" ht="17.25" customHeight="1">
      <c r="A3" s="9"/>
      <c r="B3" s="9"/>
      <c r="C3" s="9"/>
      <c r="D3" s="9"/>
      <c r="E3" s="6" t="s">
        <v>30</v>
      </c>
      <c r="F3" s="7" t="str">
        <f>"y=\frac{"&amp;F1&amp;"x}{"&amp;F2&amp;"+x}"</f>
        <v>y=\frac{-0.358332975884686x}{-0.275757500187037+x}</v>
      </c>
      <c r="G3" s="8"/>
    </row>
    <row r="4" spans="1:7">
      <c r="A4" s="9"/>
      <c r="B4" s="9"/>
      <c r="C4" s="9"/>
      <c r="D4" s="9"/>
      <c r="F4" s="8"/>
      <c r="G4" s="8"/>
    </row>
    <row r="5" spans="1:7">
      <c r="A5" s="9"/>
      <c r="B5" s="9"/>
      <c r="C5" s="9"/>
      <c r="D5" s="9"/>
      <c r="F5" s="6" t="s">
        <v>32</v>
      </c>
      <c r="G5" s="8"/>
    </row>
    <row r="6" spans="1:7" ht="30" customHeight="1">
      <c r="A6" s="43" t="s">
        <v>33</v>
      </c>
      <c r="B6" s="43" t="s">
        <v>21</v>
      </c>
      <c r="C6" s="43" t="s">
        <v>34</v>
      </c>
      <c r="D6" s="43" t="s">
        <v>35</v>
      </c>
      <c r="E6" s="45" t="s">
        <v>36</v>
      </c>
      <c r="F6" s="46">
        <v>1</v>
      </c>
      <c r="G6" s="6">
        <v>2</v>
      </c>
    </row>
    <row r="7" spans="1:7">
      <c r="A7" s="47">
        <f t="shared" ref="A7:A8" si="0">(F7*G7*(F$6-G$6))/(G7*F$6-F7*G$6)</f>
        <v>1.7869411764705896</v>
      </c>
      <c r="B7" s="47">
        <f t="shared" ref="B7:B8" si="1">-((F7-G7)*F$6*G$6)/(F7*G$6-G7*F$6)</f>
        <v>8.7647058823529491</v>
      </c>
      <c r="C7" s="48">
        <f t="shared" ref="C7:C8" si="2">(B7*A7)/(B7*B7)</f>
        <v>0.20387919463087245</v>
      </c>
      <c r="D7" s="48">
        <f t="shared" ref="D7:D8" si="3">C7/60</f>
        <v>3.3979865771812073E-3</v>
      </c>
      <c r="E7" s="6">
        <v>0.1</v>
      </c>
      <c r="F7" s="6">
        <v>0.183</v>
      </c>
      <c r="G7" s="6">
        <v>0.33200000000000002</v>
      </c>
    </row>
    <row r="8" spans="1:7">
      <c r="A8" s="47">
        <f t="shared" si="0"/>
        <v>4.5047619047619045E-2</v>
      </c>
      <c r="B8" s="47">
        <f t="shared" si="1"/>
        <v>4.7619047619047665E-2</v>
      </c>
      <c r="C8" s="48">
        <f t="shared" si="2"/>
        <v>0.94599999999999895</v>
      </c>
      <c r="D8" s="48">
        <f t="shared" si="3"/>
        <v>1.5766666666666648E-2</v>
      </c>
      <c r="E8" s="6">
        <v>0.2</v>
      </c>
      <c r="F8" s="6">
        <v>4.2999999999999997E-2</v>
      </c>
      <c r="G8" s="6">
        <v>4.3999999999999997E-2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20.28515625" customWidth="1"/>
    <col min="2" max="2" width="13.85546875" customWidth="1"/>
    <col min="3" max="3" width="11.5703125" customWidth="1"/>
    <col min="4" max="7" width="14.42578125" customWidth="1"/>
    <col min="8" max="8" width="47.42578125" customWidth="1"/>
    <col min="9" max="9" width="10.28515625" customWidth="1"/>
    <col min="10" max="10" width="17.7109375" customWidth="1"/>
    <col min="11" max="11" width="19" customWidth="1"/>
    <col min="12" max="12" width="18.85546875" customWidth="1"/>
    <col min="13" max="13" width="11.7109375" customWidth="1"/>
  </cols>
  <sheetData>
    <row r="1" spans="1:13" ht="29.25" customHeight="1">
      <c r="A1" s="66" t="s">
        <v>52</v>
      </c>
      <c r="B1" s="67" t="s">
        <v>38</v>
      </c>
      <c r="C1" s="67" t="s">
        <v>39</v>
      </c>
      <c r="D1" s="67" t="s">
        <v>53</v>
      </c>
      <c r="E1" s="67" t="s">
        <v>54</v>
      </c>
      <c r="F1" s="67" t="s">
        <v>55</v>
      </c>
      <c r="G1" s="67" t="s">
        <v>56</v>
      </c>
      <c r="H1" s="67" t="s">
        <v>57</v>
      </c>
      <c r="I1" s="67" t="s">
        <v>58</v>
      </c>
      <c r="J1" s="68" t="s">
        <v>59</v>
      </c>
      <c r="K1" s="69" t="s">
        <v>60</v>
      </c>
      <c r="L1" s="69" t="s">
        <v>61</v>
      </c>
      <c r="M1" s="69" t="s">
        <v>62</v>
      </c>
    </row>
    <row r="2" spans="1:13" ht="21.75" customHeight="1">
      <c r="A2" s="62" t="s">
        <v>63</v>
      </c>
      <c r="B2" s="63">
        <v>33935</v>
      </c>
      <c r="C2" s="63">
        <v>33156.9</v>
      </c>
      <c r="D2" s="63" t="s">
        <v>64</v>
      </c>
      <c r="E2" s="63" t="s">
        <v>65</v>
      </c>
      <c r="F2" s="63" t="s">
        <v>66</v>
      </c>
      <c r="G2" s="63" t="s">
        <v>67</v>
      </c>
      <c r="H2" s="63" t="s">
        <v>68</v>
      </c>
      <c r="I2" s="63">
        <v>284</v>
      </c>
      <c r="J2" s="70">
        <v>-0.57599999999999996</v>
      </c>
      <c r="K2" s="77">
        <v>72.39</v>
      </c>
      <c r="L2" s="77">
        <v>38.909999999999997</v>
      </c>
      <c r="M2" s="77">
        <v>4.96</v>
      </c>
    </row>
    <row r="3" spans="1:13" ht="15.75" customHeight="1">
      <c r="A3" s="62" t="s">
        <v>70</v>
      </c>
      <c r="B3" s="63">
        <v>46388</v>
      </c>
      <c r="C3" s="63">
        <v>44246.9</v>
      </c>
      <c r="D3" s="63" t="s">
        <v>64</v>
      </c>
      <c r="E3" s="63" t="s">
        <v>65</v>
      </c>
      <c r="F3" s="63" t="s">
        <v>71</v>
      </c>
      <c r="G3" s="63" t="s">
        <v>72</v>
      </c>
      <c r="H3" s="63" t="s">
        <v>73</v>
      </c>
      <c r="I3" s="63">
        <v>388</v>
      </c>
      <c r="J3" s="70">
        <v>-0.55100000000000005</v>
      </c>
      <c r="K3" s="77">
        <v>89.92</v>
      </c>
      <c r="L3" s="77">
        <v>32.31</v>
      </c>
      <c r="M3" s="77">
        <v>6.36</v>
      </c>
    </row>
    <row r="4" spans="1:13">
      <c r="A4" s="62" t="s">
        <v>74</v>
      </c>
      <c r="B4" s="63">
        <v>14105</v>
      </c>
      <c r="C4" s="63">
        <v>13312</v>
      </c>
      <c r="D4" s="63" t="s">
        <v>64</v>
      </c>
      <c r="E4" s="63" t="s">
        <v>65</v>
      </c>
      <c r="F4" s="63" t="s">
        <v>71</v>
      </c>
      <c r="G4" s="63" t="s">
        <v>75</v>
      </c>
      <c r="H4" s="63" t="s">
        <v>76</v>
      </c>
      <c r="I4" s="63">
        <v>116</v>
      </c>
      <c r="J4" s="70">
        <v>-0.79500000000000004</v>
      </c>
      <c r="K4" s="77">
        <v>63.97</v>
      </c>
      <c r="L4" s="77">
        <v>30.28</v>
      </c>
      <c r="M4" s="77">
        <v>5.24</v>
      </c>
    </row>
    <row r="5" spans="1:13">
      <c r="A5" s="62" t="s">
        <v>77</v>
      </c>
      <c r="B5" s="63">
        <v>17437</v>
      </c>
      <c r="C5" s="63">
        <v>13413.9</v>
      </c>
      <c r="D5" s="63" t="s">
        <v>64</v>
      </c>
      <c r="E5" s="63" t="s">
        <v>65</v>
      </c>
      <c r="F5" s="63" t="s">
        <v>71</v>
      </c>
      <c r="G5" s="63" t="s">
        <v>78</v>
      </c>
      <c r="H5" s="63" t="s">
        <v>79</v>
      </c>
      <c r="I5" s="63">
        <v>123</v>
      </c>
      <c r="J5" s="70">
        <v>-0.43</v>
      </c>
      <c r="K5" s="77">
        <v>73.09</v>
      </c>
      <c r="L5" s="77">
        <v>20.92</v>
      </c>
      <c r="M5" s="77">
        <v>6.2</v>
      </c>
    </row>
    <row r="6" spans="1:13">
      <c r="A6" s="62" t="s">
        <v>81</v>
      </c>
      <c r="B6" s="63">
        <v>4533</v>
      </c>
      <c r="C6" s="63">
        <v>14904.8</v>
      </c>
      <c r="D6" s="63" t="s">
        <v>64</v>
      </c>
      <c r="E6" s="63" t="s">
        <v>65</v>
      </c>
      <c r="F6" s="63" t="s">
        <v>71</v>
      </c>
      <c r="G6" s="63" t="s">
        <v>82</v>
      </c>
      <c r="H6" s="63" t="s">
        <v>83</v>
      </c>
      <c r="I6" s="63">
        <v>135</v>
      </c>
      <c r="J6" s="70">
        <v>-0.27600000000000002</v>
      </c>
      <c r="K6" s="77">
        <v>75.78</v>
      </c>
      <c r="L6" s="77">
        <v>23.32</v>
      </c>
      <c r="M6" s="77">
        <v>5.92</v>
      </c>
    </row>
    <row r="7" spans="1:13">
      <c r="A7" s="62" t="s">
        <v>84</v>
      </c>
      <c r="B7" s="63">
        <v>49915</v>
      </c>
      <c r="C7" s="63">
        <v>69293.41</v>
      </c>
      <c r="D7" s="63" t="s">
        <v>85</v>
      </c>
      <c r="E7" s="63" t="s">
        <v>85</v>
      </c>
      <c r="F7" s="63" t="s">
        <v>85</v>
      </c>
      <c r="G7" s="63"/>
      <c r="H7" s="63" t="s">
        <v>86</v>
      </c>
      <c r="I7" s="63">
        <v>607</v>
      </c>
      <c r="J7" s="70">
        <v>-0.42899999999999999</v>
      </c>
      <c r="K7" s="77">
        <v>77.459999999999994</v>
      </c>
      <c r="L7" s="77">
        <v>40.28</v>
      </c>
      <c r="M7" s="77">
        <v>5.82</v>
      </c>
    </row>
    <row r="8" spans="1:13">
      <c r="A8" s="62" t="s">
        <v>87</v>
      </c>
      <c r="B8" s="63">
        <v>24325</v>
      </c>
      <c r="C8" s="63">
        <v>31775.53</v>
      </c>
      <c r="D8" s="63" t="s">
        <v>64</v>
      </c>
      <c r="E8" s="63" t="s">
        <v>65</v>
      </c>
      <c r="F8" s="63" t="s">
        <v>71</v>
      </c>
      <c r="G8" s="63"/>
      <c r="H8" s="63" t="s">
        <v>88</v>
      </c>
      <c r="I8" s="63">
        <v>286</v>
      </c>
      <c r="J8" s="70">
        <v>-0.52600000000000002</v>
      </c>
      <c r="K8" s="77">
        <v>75.349999999999994</v>
      </c>
      <c r="L8" s="77">
        <v>48.43</v>
      </c>
      <c r="M8" s="77">
        <v>4.95</v>
      </c>
    </row>
    <row r="9" spans="1:13">
      <c r="A9" s="62" t="s">
        <v>89</v>
      </c>
      <c r="B9" s="63">
        <v>22460</v>
      </c>
      <c r="C9" s="63">
        <v>31362.240000000002</v>
      </c>
      <c r="D9" s="63" t="s">
        <v>90</v>
      </c>
      <c r="E9" s="63" t="s">
        <v>65</v>
      </c>
      <c r="F9" s="63" t="s">
        <v>71</v>
      </c>
      <c r="G9" s="63" t="s">
        <v>91</v>
      </c>
      <c r="H9" s="63" t="s">
        <v>92</v>
      </c>
      <c r="I9" s="63">
        <v>282</v>
      </c>
      <c r="J9" s="70">
        <v>-0.46100000000000002</v>
      </c>
      <c r="K9" s="77">
        <v>79.86</v>
      </c>
      <c r="L9" s="77">
        <v>48.69</v>
      </c>
      <c r="M9" s="77">
        <v>4.74</v>
      </c>
    </row>
    <row r="10" spans="1:13">
      <c r="A10" s="62" t="s">
        <v>93</v>
      </c>
      <c r="B10" s="63">
        <v>100325</v>
      </c>
      <c r="C10" s="63">
        <v>82603</v>
      </c>
      <c r="D10" s="63" t="s">
        <v>64</v>
      </c>
      <c r="E10" s="63" t="s">
        <v>65</v>
      </c>
      <c r="F10" s="63" t="s">
        <v>71</v>
      </c>
      <c r="G10" s="63"/>
      <c r="H10" s="63" t="s">
        <v>94</v>
      </c>
      <c r="I10" s="63">
        <v>777</v>
      </c>
      <c r="J10" s="70">
        <v>-0.106</v>
      </c>
      <c r="K10" s="77">
        <v>81.72</v>
      </c>
      <c r="L10" s="77">
        <v>29.58</v>
      </c>
      <c r="M10" s="77">
        <v>5.39</v>
      </c>
    </row>
    <row r="11" spans="1:13">
      <c r="A11" s="62" t="s">
        <v>95</v>
      </c>
      <c r="B11" s="63">
        <v>18450</v>
      </c>
      <c r="C11" s="63">
        <v>16664.349999999999</v>
      </c>
      <c r="D11" s="63" t="s">
        <v>64</v>
      </c>
      <c r="E11" s="63" t="s">
        <v>65</v>
      </c>
      <c r="F11" s="63" t="s">
        <v>71</v>
      </c>
      <c r="G11" s="63"/>
      <c r="H11" s="63" t="s">
        <v>96</v>
      </c>
      <c r="I11" s="63">
        <v>155</v>
      </c>
      <c r="J11" s="70">
        <v>-0.32200000000000001</v>
      </c>
      <c r="K11" s="77">
        <v>72.39</v>
      </c>
      <c r="L11" s="77">
        <v>29.47</v>
      </c>
      <c r="M11" s="77">
        <v>6.08</v>
      </c>
    </row>
    <row r="12" spans="1:13">
      <c r="A12" s="62" t="s">
        <v>97</v>
      </c>
      <c r="B12" s="63">
        <v>12950</v>
      </c>
      <c r="C12" s="63">
        <v>14547.24</v>
      </c>
      <c r="D12" s="63" t="s">
        <v>64</v>
      </c>
      <c r="E12" s="63" t="s">
        <v>65</v>
      </c>
      <c r="F12" s="63" t="s">
        <v>71</v>
      </c>
      <c r="G12" s="63"/>
      <c r="H12" s="63" t="s">
        <v>98</v>
      </c>
      <c r="I12" s="63">
        <v>177</v>
      </c>
      <c r="J12" s="70">
        <v>-0.505</v>
      </c>
      <c r="K12" s="77">
        <v>73.28</v>
      </c>
      <c r="L12" s="77">
        <v>25.48</v>
      </c>
      <c r="M12" s="77">
        <v>5.76</v>
      </c>
    </row>
    <row r="13" spans="1:13">
      <c r="A13" s="62" t="s">
        <v>99</v>
      </c>
      <c r="B13" s="63">
        <v>14440</v>
      </c>
      <c r="C13" s="63">
        <v>15699.3</v>
      </c>
      <c r="D13" s="63" t="s">
        <v>64</v>
      </c>
      <c r="E13" s="63" t="s">
        <v>65</v>
      </c>
      <c r="F13" s="63" t="s">
        <v>71</v>
      </c>
      <c r="G13" s="63"/>
      <c r="H13" s="63" t="s">
        <v>100</v>
      </c>
      <c r="I13" s="63">
        <v>148</v>
      </c>
      <c r="J13" s="70">
        <v>-0.14099999999999999</v>
      </c>
      <c r="K13" s="77">
        <v>81.69</v>
      </c>
      <c r="L13" s="77">
        <v>32.979999999999997</v>
      </c>
      <c r="M13" s="77">
        <v>4.6100000000000003</v>
      </c>
    </row>
    <row r="14" spans="1:13">
      <c r="A14" s="62" t="s">
        <v>101</v>
      </c>
      <c r="B14" s="63">
        <v>40450</v>
      </c>
      <c r="C14" s="63">
        <v>56422.9</v>
      </c>
      <c r="D14" s="63" t="s">
        <v>64</v>
      </c>
      <c r="E14" s="63" t="s">
        <v>65</v>
      </c>
      <c r="F14" s="63" t="s">
        <v>71</v>
      </c>
      <c r="G14" s="63"/>
      <c r="H14" s="63" t="s">
        <v>102</v>
      </c>
      <c r="I14" s="63">
        <v>565</v>
      </c>
      <c r="J14" s="70">
        <v>-1.042</v>
      </c>
      <c r="K14" s="77">
        <v>46.19</v>
      </c>
      <c r="L14" s="77">
        <v>15.89</v>
      </c>
      <c r="M14" s="77">
        <v>6.02</v>
      </c>
    </row>
    <row r="15" spans="1:13">
      <c r="A15" s="62" t="s">
        <v>103</v>
      </c>
      <c r="B15" s="63">
        <v>38960</v>
      </c>
      <c r="C15" s="63">
        <v>18549</v>
      </c>
      <c r="D15" s="63" t="s">
        <v>64</v>
      </c>
      <c r="E15" s="63" t="s">
        <v>65</v>
      </c>
      <c r="F15" s="63" t="s">
        <v>71</v>
      </c>
      <c r="G15" s="63" t="s">
        <v>104</v>
      </c>
      <c r="H15" s="63" t="s">
        <v>105</v>
      </c>
      <c r="I15" s="63">
        <v>165</v>
      </c>
      <c r="J15" s="70">
        <v>-0.53700000000000003</v>
      </c>
      <c r="K15" s="77">
        <v>73.33</v>
      </c>
      <c r="L15" s="77">
        <v>15.87</v>
      </c>
      <c r="M15" s="77">
        <v>6.03</v>
      </c>
    </row>
    <row r="16" spans="1:13">
      <c r="A16" s="62" t="s">
        <v>106</v>
      </c>
      <c r="B16" s="63">
        <v>2560</v>
      </c>
      <c r="C16" s="63">
        <v>3278.53</v>
      </c>
      <c r="D16" s="63" t="s">
        <v>85</v>
      </c>
      <c r="E16" s="63" t="s">
        <v>85</v>
      </c>
      <c r="F16" s="63" t="s">
        <v>85</v>
      </c>
      <c r="G16" s="63"/>
      <c r="H16" s="63" t="s">
        <v>107</v>
      </c>
      <c r="I16" s="63">
        <v>28</v>
      </c>
      <c r="J16" s="70">
        <v>-0.443</v>
      </c>
      <c r="K16" s="77">
        <v>80</v>
      </c>
      <c r="L16" s="77">
        <v>30.47</v>
      </c>
      <c r="M16" s="77">
        <v>3.7</v>
      </c>
    </row>
    <row r="17" spans="1:13">
      <c r="A17" s="62" t="s">
        <v>108</v>
      </c>
      <c r="B17" s="63">
        <v>1490</v>
      </c>
      <c r="C17" s="63">
        <v>11513</v>
      </c>
      <c r="D17" s="63" t="s">
        <v>109</v>
      </c>
      <c r="E17" s="63" t="s">
        <v>110</v>
      </c>
      <c r="F17" s="63" t="s">
        <v>71</v>
      </c>
      <c r="G17" s="63" t="s">
        <v>111</v>
      </c>
      <c r="H17" s="63" t="s">
        <v>112</v>
      </c>
      <c r="I17" s="63">
        <v>104</v>
      </c>
      <c r="J17" s="70">
        <v>-0.48499999999999999</v>
      </c>
      <c r="K17" s="77">
        <v>89.9</v>
      </c>
      <c r="L17" s="77">
        <v>47.9</v>
      </c>
      <c r="M17" s="77">
        <v>5.24</v>
      </c>
    </row>
    <row r="18" spans="1:13">
      <c r="A18" s="62" t="s">
        <v>113</v>
      </c>
      <c r="B18" s="63">
        <v>5960</v>
      </c>
      <c r="C18" s="63">
        <v>15974.1</v>
      </c>
      <c r="D18" s="63" t="s">
        <v>109</v>
      </c>
      <c r="E18" s="63" t="s">
        <v>110</v>
      </c>
      <c r="F18" s="63" t="s">
        <v>71</v>
      </c>
      <c r="G18" s="63" t="s">
        <v>115</v>
      </c>
      <c r="H18" s="63" t="s">
        <v>116</v>
      </c>
      <c r="I18" s="63">
        <v>144</v>
      </c>
      <c r="J18" s="70">
        <v>-0.34100000000000003</v>
      </c>
      <c r="K18" s="77">
        <v>91.32</v>
      </c>
      <c r="L18" s="77">
        <v>40.43</v>
      </c>
      <c r="M18" s="77">
        <v>5.3</v>
      </c>
    </row>
    <row r="19" spans="1:13">
      <c r="A19" s="62" t="s">
        <v>80</v>
      </c>
      <c r="B19" s="63">
        <v>4470</v>
      </c>
      <c r="C19" s="63">
        <v>12506.11</v>
      </c>
      <c r="D19" s="63" t="s">
        <v>64</v>
      </c>
      <c r="E19" s="63" t="s">
        <v>65</v>
      </c>
      <c r="F19" s="63" t="s">
        <v>71</v>
      </c>
      <c r="G19" s="63"/>
      <c r="H19" s="63" t="s">
        <v>117</v>
      </c>
      <c r="I19" s="63">
        <v>113</v>
      </c>
      <c r="J19" s="70">
        <v>-0.28499999999999998</v>
      </c>
      <c r="K19" s="77">
        <v>93.1</v>
      </c>
      <c r="L19" s="77">
        <v>41.75</v>
      </c>
      <c r="M19" s="77">
        <v>5.05</v>
      </c>
    </row>
    <row r="20" spans="1:13">
      <c r="A20" s="62" t="s">
        <v>118</v>
      </c>
      <c r="B20" s="63">
        <v>13980</v>
      </c>
      <c r="C20" s="63">
        <v>15094.49</v>
      </c>
      <c r="D20" s="63" t="s">
        <v>64</v>
      </c>
      <c r="E20" s="63" t="s">
        <v>65</v>
      </c>
      <c r="F20" s="63" t="s">
        <v>71</v>
      </c>
      <c r="G20" s="63"/>
      <c r="H20" s="63"/>
      <c r="I20" s="63"/>
      <c r="J20" s="70"/>
      <c r="K20" s="77"/>
      <c r="L20" s="77"/>
      <c r="M20" s="77"/>
    </row>
    <row r="21" spans="1:13" ht="15.75" customHeight="1">
      <c r="A21" s="62" t="s">
        <v>119</v>
      </c>
      <c r="B21" s="63">
        <v>8480</v>
      </c>
      <c r="C21" s="63">
        <v>11276.1</v>
      </c>
      <c r="D21" s="63" t="s">
        <v>64</v>
      </c>
      <c r="E21" s="63" t="s">
        <v>65</v>
      </c>
      <c r="F21" s="63" t="s">
        <v>71</v>
      </c>
      <c r="G21" s="63"/>
      <c r="H21" s="63" t="s">
        <v>120</v>
      </c>
      <c r="I21" s="63">
        <v>111</v>
      </c>
      <c r="J21" s="70">
        <v>-0.48499999999999999</v>
      </c>
      <c r="K21" s="77">
        <v>99.19</v>
      </c>
      <c r="L21" s="77">
        <v>32.85</v>
      </c>
      <c r="M21" s="77">
        <v>9.01</v>
      </c>
    </row>
    <row r="22" spans="1:13" ht="15.75" customHeight="1">
      <c r="A22" s="62" t="s">
        <v>121</v>
      </c>
      <c r="B22" s="63">
        <v>13980</v>
      </c>
      <c r="C22" s="63">
        <v>14060.2</v>
      </c>
      <c r="D22" s="63" t="s">
        <v>122</v>
      </c>
      <c r="E22" s="63" t="s">
        <v>110</v>
      </c>
      <c r="F22" s="63" t="s">
        <v>71</v>
      </c>
      <c r="G22" s="63" t="s">
        <v>123</v>
      </c>
      <c r="H22" s="63" t="s">
        <v>124</v>
      </c>
      <c r="I22" s="63">
        <v>138</v>
      </c>
      <c r="J22" s="70">
        <v>-0.67700000000000005</v>
      </c>
      <c r="K22" s="77">
        <v>82.61</v>
      </c>
      <c r="L22" s="77">
        <v>40.479999999999997</v>
      </c>
      <c r="M22" s="77">
        <v>8</v>
      </c>
    </row>
    <row r="23" spans="1:13" ht="15.75" customHeight="1">
      <c r="A23" s="62" t="s">
        <v>125</v>
      </c>
      <c r="B23" s="63">
        <v>24980</v>
      </c>
      <c r="C23" s="63">
        <v>18493.09</v>
      </c>
      <c r="D23" s="63" t="s">
        <v>122</v>
      </c>
      <c r="E23" s="63" t="s">
        <v>110</v>
      </c>
      <c r="F23" s="63" t="s">
        <v>71</v>
      </c>
      <c r="G23" s="63" t="s">
        <v>123</v>
      </c>
      <c r="H23" s="63" t="s">
        <v>126</v>
      </c>
      <c r="I23" s="63">
        <v>159</v>
      </c>
      <c r="J23" s="70">
        <v>-0.38500000000000001</v>
      </c>
      <c r="K23" s="77">
        <v>96.23</v>
      </c>
      <c r="L23" s="77">
        <v>37.47</v>
      </c>
      <c r="M23" s="77">
        <v>6.65</v>
      </c>
    </row>
    <row r="24" spans="1:13" ht="15.75" customHeight="1">
      <c r="A24" s="62" t="s">
        <v>69</v>
      </c>
      <c r="B24" s="63">
        <v>14105</v>
      </c>
      <c r="C24" s="63">
        <v>13315.1</v>
      </c>
      <c r="D24" s="63" t="s">
        <v>122</v>
      </c>
      <c r="E24" s="63" t="s">
        <v>110</v>
      </c>
      <c r="F24" s="63" t="s">
        <v>71</v>
      </c>
      <c r="G24" s="63"/>
      <c r="H24" s="63" t="s">
        <v>127</v>
      </c>
      <c r="I24" s="63">
        <v>116</v>
      </c>
      <c r="J24" s="70">
        <v>-0.79500000000000004</v>
      </c>
      <c r="K24" s="77">
        <v>63.97</v>
      </c>
      <c r="L24" s="77">
        <v>30.28</v>
      </c>
      <c r="M24" s="77">
        <v>5.24</v>
      </c>
    </row>
    <row r="25" spans="1:13" ht="15.75" customHeight="1">
      <c r="A25" s="62" t="s">
        <v>128</v>
      </c>
      <c r="B25" s="63">
        <v>14230</v>
      </c>
      <c r="C25" s="63">
        <v>13372.2</v>
      </c>
      <c r="D25" s="63" t="s">
        <v>122</v>
      </c>
      <c r="E25" s="63" t="s">
        <v>110</v>
      </c>
      <c r="F25" s="63" t="s">
        <v>129</v>
      </c>
      <c r="G25" s="63"/>
      <c r="H25" s="63" t="s">
        <v>130</v>
      </c>
      <c r="I25" s="63">
        <v>116</v>
      </c>
      <c r="J25" s="70">
        <v>-0.79500000000000004</v>
      </c>
      <c r="K25" s="77">
        <v>63.97</v>
      </c>
      <c r="L25" s="77">
        <v>30.28</v>
      </c>
      <c r="M25" s="77">
        <v>5.24</v>
      </c>
    </row>
    <row r="26" spans="1:13" ht="15.75" customHeight="1">
      <c r="A26" s="62" t="s">
        <v>131</v>
      </c>
      <c r="B26" s="63">
        <v>6990</v>
      </c>
      <c r="C26" s="63">
        <v>11465.98</v>
      </c>
      <c r="D26" s="63" t="s">
        <v>122</v>
      </c>
      <c r="E26" s="63" t="s">
        <v>110</v>
      </c>
      <c r="F26" s="63" t="s">
        <v>71</v>
      </c>
      <c r="G26" s="63"/>
      <c r="H26" s="63" t="s">
        <v>132</v>
      </c>
      <c r="I26" s="63">
        <v>101</v>
      </c>
      <c r="J26" s="70">
        <v>-0.627</v>
      </c>
      <c r="K26" s="77">
        <v>82.97</v>
      </c>
      <c r="L26" s="77">
        <v>41.17</v>
      </c>
      <c r="M26" s="77">
        <v>9.6300000000000008</v>
      </c>
    </row>
    <row r="27" spans="1:13" ht="15.75" customHeight="1">
      <c r="A27" s="62" t="s">
        <v>133</v>
      </c>
      <c r="B27" s="63">
        <v>8480</v>
      </c>
      <c r="C27" s="63">
        <v>11428.07</v>
      </c>
      <c r="D27" s="63" t="s">
        <v>122</v>
      </c>
      <c r="E27" s="63" t="s">
        <v>110</v>
      </c>
      <c r="F27" s="63" t="s">
        <v>71</v>
      </c>
      <c r="G27" s="63"/>
      <c r="H27" s="63" t="s">
        <v>134</v>
      </c>
      <c r="I27" s="63">
        <v>102</v>
      </c>
      <c r="J27" s="70">
        <v>-0.223</v>
      </c>
      <c r="K27" s="77">
        <v>89.8</v>
      </c>
      <c r="L27" s="77">
        <v>42.45</v>
      </c>
      <c r="M27" s="77">
        <v>9.52</v>
      </c>
    </row>
    <row r="28" spans="1:13" ht="15.75" customHeight="1">
      <c r="A28" s="62" t="s">
        <v>135</v>
      </c>
      <c r="B28" s="63">
        <v>7575</v>
      </c>
      <c r="C28" s="63">
        <v>12991.58</v>
      </c>
      <c r="D28" s="63"/>
      <c r="E28" s="63"/>
      <c r="F28" s="63"/>
      <c r="G28" s="63"/>
      <c r="H28" s="63"/>
      <c r="I28" s="63"/>
      <c r="J28" s="70"/>
      <c r="K28" s="77"/>
      <c r="L28" s="77"/>
      <c r="M28" s="77"/>
    </row>
    <row r="29" spans="1:13" ht="15.75" customHeight="1">
      <c r="A29" s="62" t="s">
        <v>136</v>
      </c>
      <c r="B29" s="63">
        <v>49070</v>
      </c>
      <c r="C29" s="63">
        <v>43983.519999999997</v>
      </c>
      <c r="D29" s="63"/>
      <c r="E29" s="63"/>
      <c r="F29" s="63"/>
      <c r="G29" s="63"/>
      <c r="H29" s="63"/>
      <c r="I29" s="63"/>
      <c r="J29" s="70"/>
      <c r="K29" s="77"/>
      <c r="L29" s="77"/>
      <c r="M29" s="77"/>
    </row>
    <row r="30" spans="1:13" ht="15.75" customHeight="1">
      <c r="A30" s="62" t="s">
        <v>137</v>
      </c>
      <c r="B30" s="63"/>
      <c r="C30" s="63"/>
      <c r="D30" s="63"/>
      <c r="E30" s="63"/>
      <c r="F30" s="63"/>
      <c r="G30" s="63"/>
      <c r="H30" s="63"/>
      <c r="I30" s="63"/>
      <c r="J30" s="70"/>
      <c r="K30" s="77"/>
      <c r="L30" s="77"/>
      <c r="M30" s="77"/>
    </row>
    <row r="31" spans="1:13" ht="15.75" customHeight="1">
      <c r="A31" s="62" t="s">
        <v>138</v>
      </c>
      <c r="B31" s="63"/>
      <c r="C31" s="63"/>
      <c r="D31" s="63"/>
      <c r="E31" s="63"/>
      <c r="F31" s="63"/>
      <c r="G31" s="63"/>
      <c r="H31" s="63"/>
      <c r="I31" s="63"/>
      <c r="J31" s="70"/>
      <c r="K31" s="77"/>
      <c r="L31" s="77"/>
      <c r="M31" s="77"/>
    </row>
    <row r="32" spans="1:13" ht="15.75" customHeight="1">
      <c r="A32" s="62" t="s">
        <v>139</v>
      </c>
      <c r="B32" s="63"/>
      <c r="C32" s="63"/>
      <c r="D32" s="63"/>
      <c r="E32" s="63"/>
      <c r="F32" s="63"/>
      <c r="G32" s="63"/>
      <c r="H32" s="63"/>
      <c r="I32" s="63"/>
      <c r="J32" s="70"/>
      <c r="K32" s="77"/>
      <c r="L32" s="77"/>
      <c r="M32" s="77"/>
    </row>
    <row r="33" spans="1:13" ht="15.75" customHeight="1">
      <c r="A33" s="62" t="s">
        <v>140</v>
      </c>
      <c r="B33" s="63"/>
      <c r="C33" s="63"/>
      <c r="D33" s="63"/>
      <c r="E33" s="63"/>
      <c r="F33" s="63"/>
      <c r="G33" s="63"/>
      <c r="H33" s="63"/>
      <c r="I33" s="63"/>
      <c r="J33" s="70"/>
      <c r="K33" s="77"/>
      <c r="L33" s="77"/>
      <c r="M33" s="77"/>
    </row>
    <row r="34" spans="1:13" ht="15.75" customHeight="1">
      <c r="A34" s="62" t="s">
        <v>141</v>
      </c>
      <c r="B34" s="63"/>
      <c r="C34" s="63"/>
      <c r="D34" s="63"/>
      <c r="E34" s="63"/>
      <c r="F34" s="63"/>
      <c r="G34" s="63"/>
      <c r="H34" s="63"/>
      <c r="I34" s="63"/>
      <c r="J34" s="70"/>
      <c r="K34" s="77"/>
      <c r="L34" s="77"/>
      <c r="M34" s="77"/>
    </row>
    <row r="35" spans="1:13" ht="15.75" customHeight="1">
      <c r="A35" s="62" t="s">
        <v>142</v>
      </c>
      <c r="B35" s="63"/>
      <c r="C35" s="63"/>
      <c r="D35" s="63"/>
      <c r="E35" s="63"/>
      <c r="F35" s="63"/>
      <c r="G35" s="63"/>
      <c r="H35" s="63"/>
      <c r="I35" s="63"/>
      <c r="J35" s="70"/>
      <c r="K35" s="77"/>
      <c r="L35" s="77"/>
      <c r="M35" s="77"/>
    </row>
    <row r="36" spans="1:13" ht="15.75" customHeight="1">
      <c r="A36" s="62" t="s">
        <v>143</v>
      </c>
      <c r="B36" s="63"/>
      <c r="C36" s="63"/>
      <c r="D36" s="63"/>
      <c r="E36" s="63"/>
      <c r="F36" s="63"/>
      <c r="G36" s="63"/>
      <c r="H36" s="63"/>
      <c r="I36" s="63"/>
      <c r="J36" s="70"/>
      <c r="K36" s="77"/>
      <c r="L36" s="77"/>
      <c r="M36" s="77"/>
    </row>
    <row r="37" spans="1:13" ht="15.75" customHeight="1">
      <c r="A37" s="62" t="s">
        <v>144</v>
      </c>
      <c r="B37" s="63"/>
      <c r="C37" s="63"/>
      <c r="D37" s="63"/>
      <c r="E37" s="63"/>
      <c r="F37" s="63"/>
      <c r="G37" s="63"/>
      <c r="H37" s="63"/>
      <c r="I37" s="63"/>
      <c r="J37" s="70"/>
      <c r="K37" s="77"/>
      <c r="L37" s="77"/>
      <c r="M37" s="77"/>
    </row>
    <row r="38" spans="1:13" ht="15.75" customHeight="1">
      <c r="A38" s="62" t="s">
        <v>145</v>
      </c>
      <c r="B38" s="63"/>
      <c r="C38" s="63"/>
      <c r="D38" s="63"/>
      <c r="E38" s="63"/>
      <c r="F38" s="63"/>
      <c r="G38" s="63"/>
      <c r="H38" s="63"/>
      <c r="I38" s="63"/>
      <c r="J38" s="70"/>
      <c r="K38" s="77"/>
      <c r="L38" s="77"/>
      <c r="M38" s="77"/>
    </row>
    <row r="39" spans="1:13" ht="15.75" customHeight="1">
      <c r="A39" s="62" t="s">
        <v>146</v>
      </c>
      <c r="B39" s="63"/>
      <c r="C39" s="63"/>
      <c r="D39" s="63"/>
      <c r="E39" s="63"/>
      <c r="F39" s="63"/>
      <c r="G39" s="63"/>
      <c r="H39" s="63"/>
      <c r="I39" s="63"/>
      <c r="J39" s="70"/>
      <c r="K39" s="77"/>
      <c r="L39" s="77"/>
      <c r="M39" s="77"/>
    </row>
    <row r="40" spans="1:13" ht="15.75" customHeight="1">
      <c r="A40" s="62" t="s">
        <v>147</v>
      </c>
      <c r="B40" s="63"/>
      <c r="C40" s="63"/>
      <c r="D40" s="63"/>
      <c r="E40" s="63"/>
      <c r="F40" s="63"/>
      <c r="G40" s="63"/>
      <c r="H40" s="63"/>
      <c r="I40" s="63"/>
      <c r="J40" s="70"/>
      <c r="K40" s="77"/>
      <c r="L40" s="77"/>
      <c r="M40" s="77"/>
    </row>
    <row r="41" spans="1:13" ht="15.75" customHeight="1">
      <c r="A41" s="62" t="s">
        <v>148</v>
      </c>
      <c r="B41" s="63"/>
      <c r="C41" s="63"/>
      <c r="D41" s="63"/>
      <c r="E41" s="63"/>
      <c r="F41" s="63"/>
      <c r="G41" s="63"/>
      <c r="H41" s="63"/>
      <c r="I41" s="63"/>
      <c r="J41" s="70"/>
      <c r="K41" s="77"/>
      <c r="L41" s="77"/>
      <c r="M41" s="77"/>
    </row>
    <row r="42" spans="1:13" ht="15.75" customHeight="1">
      <c r="A42" s="62" t="s">
        <v>149</v>
      </c>
      <c r="B42" s="63"/>
      <c r="C42" s="63"/>
      <c r="D42" s="63"/>
      <c r="E42" s="63"/>
      <c r="F42" s="63"/>
      <c r="G42" s="63"/>
      <c r="H42" s="63"/>
      <c r="I42" s="63"/>
      <c r="J42" s="70"/>
      <c r="K42" s="77"/>
      <c r="L42" s="77"/>
      <c r="M42" s="77"/>
    </row>
    <row r="43" spans="1:13" ht="15.75" customHeight="1">
      <c r="A43" s="62" t="s">
        <v>150</v>
      </c>
      <c r="B43" s="63"/>
      <c r="C43" s="63"/>
      <c r="D43" s="63"/>
      <c r="E43" s="63"/>
      <c r="F43" s="63"/>
      <c r="G43" s="63"/>
      <c r="H43" s="63"/>
      <c r="I43" s="63"/>
      <c r="J43" s="70"/>
      <c r="K43" s="77"/>
      <c r="L43" s="77"/>
      <c r="M43" s="77"/>
    </row>
    <row r="44" spans="1:13" ht="15.75" customHeight="1">
      <c r="A44" s="62" t="s">
        <v>151</v>
      </c>
      <c r="B44" s="63"/>
      <c r="C44" s="63"/>
      <c r="D44" s="63"/>
      <c r="E44" s="63"/>
      <c r="F44" s="63"/>
      <c r="G44" s="63"/>
      <c r="H44" s="63"/>
      <c r="I44" s="63"/>
      <c r="J44" s="70"/>
      <c r="K44" s="77"/>
      <c r="L44" s="77"/>
      <c r="M44" s="77"/>
    </row>
    <row r="45" spans="1:13" ht="15.75" customHeight="1">
      <c r="A45" s="62" t="s">
        <v>152</v>
      </c>
      <c r="B45" s="63"/>
      <c r="C45" s="63"/>
      <c r="D45" s="63"/>
      <c r="E45" s="63"/>
      <c r="F45" s="63"/>
      <c r="G45" s="63"/>
      <c r="H45" s="63"/>
      <c r="I45" s="63"/>
      <c r="J45" s="70"/>
      <c r="K45" s="77"/>
      <c r="L45" s="77"/>
      <c r="M45" s="77"/>
    </row>
    <row r="46" spans="1:13" ht="15.75" customHeight="1">
      <c r="A46" s="62" t="s">
        <v>153</v>
      </c>
      <c r="B46" s="63"/>
      <c r="C46" s="63"/>
      <c r="D46" s="63"/>
      <c r="E46" s="63"/>
      <c r="F46" s="63"/>
      <c r="G46" s="63"/>
      <c r="H46" s="63"/>
      <c r="I46" s="63"/>
      <c r="J46" s="70"/>
      <c r="K46" s="77"/>
      <c r="L46" s="77"/>
      <c r="M46" s="77"/>
    </row>
    <row r="47" spans="1:13" ht="15.75" customHeight="1">
      <c r="A47" s="62" t="s">
        <v>154</v>
      </c>
      <c r="B47" s="63"/>
      <c r="C47" s="63"/>
      <c r="D47" s="63"/>
      <c r="E47" s="63"/>
      <c r="F47" s="63"/>
      <c r="G47" s="63"/>
      <c r="H47" s="63"/>
      <c r="I47" s="63"/>
      <c r="J47" s="70"/>
      <c r="K47" s="77"/>
      <c r="L47" s="77"/>
      <c r="M47" s="77"/>
    </row>
    <row r="48" spans="1:13" ht="15.75" customHeight="1">
      <c r="A48" s="62" t="s">
        <v>155</v>
      </c>
      <c r="B48" s="63"/>
      <c r="C48" s="63"/>
      <c r="D48" s="63"/>
      <c r="E48" s="63"/>
      <c r="F48" s="63"/>
      <c r="G48" s="63"/>
      <c r="H48" s="63"/>
      <c r="I48" s="63"/>
      <c r="J48" s="70"/>
      <c r="K48" s="77"/>
      <c r="L48" s="77"/>
      <c r="M48" s="77"/>
    </row>
    <row r="49" spans="1:13" ht="15.75" customHeight="1">
      <c r="A49" s="62" t="s">
        <v>156</v>
      </c>
      <c r="B49" s="63"/>
      <c r="C49" s="63"/>
      <c r="D49" s="63"/>
      <c r="E49" s="63"/>
      <c r="F49" s="63"/>
      <c r="G49" s="63"/>
      <c r="H49" s="63"/>
      <c r="I49" s="63"/>
      <c r="J49" s="70"/>
      <c r="K49" s="77"/>
      <c r="L49" s="77"/>
      <c r="M49" s="77"/>
    </row>
    <row r="50" spans="1:13" ht="15.75" customHeight="1">
      <c r="A50" s="62" t="s">
        <v>157</v>
      </c>
      <c r="B50" s="63"/>
      <c r="C50" s="63"/>
      <c r="D50" s="63"/>
      <c r="E50" s="63"/>
      <c r="F50" s="63"/>
      <c r="G50" s="63"/>
      <c r="H50" s="63"/>
      <c r="I50" s="63"/>
      <c r="J50" s="70"/>
      <c r="K50" s="77"/>
      <c r="L50" s="77"/>
      <c r="M50" s="77"/>
    </row>
    <row r="51" spans="1:13" ht="15.75" customHeight="1">
      <c r="A51" s="62" t="s">
        <v>152</v>
      </c>
      <c r="B51" s="63"/>
      <c r="C51" s="63"/>
      <c r="D51" s="63"/>
      <c r="E51" s="63"/>
      <c r="F51" s="63"/>
      <c r="G51" s="63"/>
      <c r="H51" s="63"/>
      <c r="I51" s="63"/>
      <c r="J51" s="70"/>
      <c r="K51" s="77"/>
      <c r="L51" s="77"/>
      <c r="M51" s="77"/>
    </row>
    <row r="52" spans="1:13" ht="15.75" customHeight="1">
      <c r="A52" s="62" t="s">
        <v>153</v>
      </c>
      <c r="B52" s="63"/>
      <c r="C52" s="63"/>
      <c r="D52" s="63"/>
      <c r="E52" s="63"/>
      <c r="F52" s="63"/>
      <c r="G52" s="63"/>
      <c r="H52" s="63"/>
      <c r="I52" s="63"/>
      <c r="J52" s="70"/>
      <c r="K52" s="77"/>
      <c r="L52" s="77"/>
      <c r="M52" s="77"/>
    </row>
    <row r="53" spans="1:13" ht="15.75" customHeight="1">
      <c r="A53" s="62" t="s">
        <v>154</v>
      </c>
      <c r="B53" s="63"/>
      <c r="C53" s="63"/>
      <c r="D53" s="63"/>
      <c r="E53" s="63"/>
      <c r="F53" s="63"/>
      <c r="G53" s="63"/>
      <c r="H53" s="63"/>
      <c r="I53" s="63"/>
      <c r="J53" s="70"/>
      <c r="K53" s="77"/>
      <c r="L53" s="77"/>
      <c r="M53" s="77"/>
    </row>
    <row r="54" spans="1:13" ht="15.75" customHeight="1">
      <c r="A54" s="62" t="s">
        <v>155</v>
      </c>
      <c r="B54" s="63"/>
      <c r="C54" s="63"/>
      <c r="D54" s="63"/>
      <c r="E54" s="63"/>
      <c r="F54" s="63"/>
      <c r="G54" s="63"/>
      <c r="H54" s="63"/>
      <c r="I54" s="63"/>
      <c r="J54" s="70"/>
      <c r="K54" s="77"/>
      <c r="L54" s="77"/>
      <c r="M54" s="77"/>
    </row>
    <row r="55" spans="1:13" ht="15.75" customHeight="1">
      <c r="A55" s="62" t="s">
        <v>156</v>
      </c>
      <c r="B55" s="63"/>
      <c r="C55" s="63"/>
      <c r="D55" s="63"/>
      <c r="E55" s="63"/>
      <c r="F55" s="63"/>
      <c r="G55" s="63"/>
      <c r="H55" s="63"/>
      <c r="I55" s="63"/>
      <c r="J55" s="70"/>
      <c r="K55" s="77"/>
      <c r="L55" s="77"/>
      <c r="M55" s="77"/>
    </row>
    <row r="56" spans="1:13" ht="15.75" customHeight="1">
      <c r="A56" s="62" t="s">
        <v>157</v>
      </c>
      <c r="B56" s="63"/>
      <c r="C56" s="63"/>
      <c r="D56" s="63"/>
      <c r="E56" s="63"/>
      <c r="F56" s="63"/>
      <c r="G56" s="63"/>
      <c r="H56" s="63"/>
      <c r="I56" s="63"/>
      <c r="J56" s="70"/>
      <c r="K56" s="77"/>
      <c r="L56" s="77"/>
      <c r="M56" s="77"/>
    </row>
    <row r="57" spans="1:13" ht="15.75" customHeight="1">
      <c r="A57" s="62" t="s">
        <v>159</v>
      </c>
      <c r="B57" s="63"/>
      <c r="C57" s="63"/>
      <c r="D57" s="63"/>
      <c r="E57" s="63"/>
      <c r="F57" s="63"/>
      <c r="G57" s="63"/>
      <c r="H57" s="63"/>
      <c r="I57" s="63"/>
      <c r="J57" s="70"/>
      <c r="K57" s="77"/>
      <c r="L57" s="77"/>
      <c r="M57" s="77"/>
    </row>
    <row r="58" spans="1:13" ht="15.75" customHeight="1">
      <c r="A58" s="62" t="s">
        <v>160</v>
      </c>
      <c r="B58" s="63"/>
      <c r="C58" s="63"/>
      <c r="D58" s="63"/>
      <c r="E58" s="63"/>
      <c r="F58" s="63"/>
      <c r="G58" s="63"/>
      <c r="H58" s="63"/>
      <c r="I58" s="63"/>
      <c r="J58" s="70"/>
      <c r="K58" s="77"/>
      <c r="L58" s="77"/>
      <c r="M58" s="77"/>
    </row>
    <row r="59" spans="1:13" ht="15.75" customHeight="1">
      <c r="A59" s="62" t="s">
        <v>161</v>
      </c>
      <c r="B59" s="63"/>
      <c r="C59" s="63"/>
      <c r="D59" s="63"/>
      <c r="E59" s="63"/>
      <c r="F59" s="63"/>
      <c r="G59" s="63"/>
      <c r="H59" s="63"/>
      <c r="I59" s="63"/>
      <c r="J59" s="70"/>
      <c r="K59" s="77"/>
      <c r="L59" s="77"/>
      <c r="M59" s="77"/>
    </row>
    <row r="60" spans="1:13" ht="15.75" customHeight="1">
      <c r="A60" s="62" t="s">
        <v>162</v>
      </c>
      <c r="B60" s="63"/>
      <c r="C60" s="63"/>
      <c r="D60" s="63"/>
      <c r="E60" s="63"/>
      <c r="F60" s="63"/>
      <c r="G60" s="63"/>
      <c r="H60" s="63"/>
      <c r="I60" s="63"/>
      <c r="J60" s="70"/>
      <c r="K60" s="77"/>
      <c r="L60" s="77"/>
      <c r="M60" s="77"/>
    </row>
    <row r="61" spans="1:13" ht="15.75" customHeight="1">
      <c r="A61" s="62" t="s">
        <v>161</v>
      </c>
      <c r="B61" s="63"/>
      <c r="C61" s="63"/>
      <c r="D61" s="63"/>
      <c r="E61" s="63"/>
      <c r="F61" s="63"/>
      <c r="G61" s="63"/>
      <c r="H61" s="63"/>
      <c r="I61" s="63"/>
      <c r="J61" s="70"/>
      <c r="K61" s="77"/>
      <c r="L61" s="77"/>
      <c r="M61" s="77"/>
    </row>
    <row r="62" spans="1:13" ht="15.75" customHeight="1">
      <c r="A62" s="62" t="s">
        <v>162</v>
      </c>
      <c r="B62" s="63"/>
      <c r="C62" s="63"/>
      <c r="D62" s="63"/>
      <c r="E62" s="63"/>
      <c r="F62" s="63"/>
      <c r="G62" s="63"/>
      <c r="H62" s="63"/>
      <c r="I62" s="63"/>
      <c r="J62" s="70"/>
      <c r="K62" s="77"/>
      <c r="L62" s="77"/>
      <c r="M62" s="77"/>
    </row>
    <row r="63" spans="1:13" ht="15.75" customHeight="1">
      <c r="A63" s="62" t="s">
        <v>163</v>
      </c>
      <c r="B63" s="63"/>
      <c r="C63" s="63"/>
      <c r="D63" s="63"/>
      <c r="E63" s="63"/>
      <c r="F63" s="63"/>
      <c r="G63" s="63"/>
      <c r="H63" s="63"/>
      <c r="I63" s="63"/>
      <c r="J63" s="70"/>
      <c r="K63" s="77"/>
      <c r="L63" s="77"/>
      <c r="M63" s="77"/>
    </row>
    <row r="64" spans="1:13" ht="15.75" customHeight="1">
      <c r="A64" s="62" t="s">
        <v>164</v>
      </c>
      <c r="B64" s="63"/>
      <c r="C64" s="63"/>
      <c r="D64" s="63"/>
      <c r="E64" s="63"/>
      <c r="F64" s="63"/>
      <c r="G64" s="63"/>
      <c r="H64" s="63"/>
      <c r="I64" s="63"/>
      <c r="J64" s="70"/>
      <c r="K64" s="77"/>
      <c r="L64" s="77"/>
      <c r="M64" s="77"/>
    </row>
    <row r="65" spans="1:13" ht="15.75" customHeight="1">
      <c r="A65" s="62" t="s">
        <v>165</v>
      </c>
      <c r="B65" s="63"/>
      <c r="C65" s="63"/>
      <c r="D65" s="63"/>
      <c r="E65" s="63"/>
      <c r="F65" s="63"/>
      <c r="G65" s="63"/>
      <c r="H65" s="63"/>
      <c r="I65" s="63"/>
      <c r="J65" s="70"/>
      <c r="K65" s="77"/>
      <c r="L65" s="77"/>
      <c r="M65" s="77"/>
    </row>
    <row r="66" spans="1:13" ht="15.75" customHeight="1">
      <c r="A66" s="62"/>
      <c r="B66" s="63"/>
      <c r="C66" s="63"/>
      <c r="D66" s="63"/>
      <c r="E66" s="63"/>
      <c r="F66" s="63"/>
      <c r="G66" s="63"/>
      <c r="H66" s="63"/>
      <c r="I66" s="63"/>
      <c r="J66" s="70"/>
      <c r="K66" s="77"/>
      <c r="L66" s="77"/>
      <c r="M66" s="77"/>
    </row>
    <row r="67" spans="1:13" ht="15.75" customHeight="1">
      <c r="A67" s="62"/>
      <c r="B67" s="63"/>
      <c r="C67" s="63"/>
      <c r="D67" s="63"/>
      <c r="E67" s="63"/>
      <c r="F67" s="63"/>
      <c r="G67" s="63"/>
      <c r="H67" s="63"/>
      <c r="I67" s="63"/>
      <c r="J67" s="70"/>
      <c r="K67" s="77"/>
      <c r="L67" s="77"/>
      <c r="M67" s="77"/>
    </row>
    <row r="68" spans="1:13" ht="15.75" customHeight="1">
      <c r="A68" s="62"/>
      <c r="B68" s="63"/>
      <c r="C68" s="63"/>
      <c r="D68" s="63"/>
      <c r="E68" s="63"/>
      <c r="F68" s="63"/>
      <c r="G68" s="63"/>
      <c r="H68" s="63"/>
      <c r="I68" s="63"/>
      <c r="J68" s="70"/>
      <c r="K68" s="77"/>
      <c r="L68" s="77"/>
      <c r="M68" s="77"/>
    </row>
    <row r="69" spans="1:13" ht="15.75" customHeight="1">
      <c r="A69" s="62"/>
      <c r="B69" s="63"/>
      <c r="C69" s="63"/>
      <c r="D69" s="63"/>
      <c r="E69" s="63"/>
      <c r="F69" s="63"/>
      <c r="G69" s="63"/>
      <c r="H69" s="63"/>
      <c r="I69" s="63"/>
      <c r="J69" s="70"/>
      <c r="K69" s="77"/>
      <c r="L69" s="77"/>
      <c r="M69" s="77"/>
    </row>
    <row r="70" spans="1:13" ht="15.75" customHeight="1">
      <c r="A70" s="62"/>
      <c r="B70" s="63"/>
      <c r="C70" s="63"/>
      <c r="D70" s="63"/>
      <c r="E70" s="63"/>
      <c r="F70" s="63"/>
      <c r="G70" s="63"/>
      <c r="H70" s="63"/>
      <c r="I70" s="63"/>
      <c r="J70" s="70"/>
      <c r="K70" s="77"/>
      <c r="L70" s="77"/>
      <c r="M70" s="77"/>
    </row>
    <row r="71" spans="1:13" ht="15.75" customHeight="1">
      <c r="A71" s="62"/>
      <c r="B71" s="63"/>
      <c r="C71" s="63"/>
      <c r="D71" s="63"/>
      <c r="E71" s="63"/>
      <c r="F71" s="63"/>
      <c r="G71" s="63"/>
      <c r="H71" s="63"/>
      <c r="I71" s="63"/>
      <c r="J71" s="70"/>
      <c r="K71" s="77"/>
      <c r="L71" s="77"/>
      <c r="M71" s="77"/>
    </row>
    <row r="72" spans="1:13" ht="15.75" customHeight="1">
      <c r="A72" s="62"/>
      <c r="B72" s="63"/>
      <c r="C72" s="63"/>
      <c r="D72" s="63"/>
      <c r="E72" s="63"/>
      <c r="F72" s="63"/>
      <c r="G72" s="63"/>
      <c r="H72" s="63"/>
      <c r="I72" s="63"/>
      <c r="J72" s="70"/>
      <c r="K72" s="77"/>
      <c r="L72" s="77"/>
      <c r="M72" s="77"/>
    </row>
    <row r="73" spans="1:13" ht="15.75" customHeight="1">
      <c r="A73" s="62"/>
      <c r="B73" s="63"/>
      <c r="C73" s="63"/>
      <c r="D73" s="63"/>
      <c r="E73" s="63"/>
      <c r="F73" s="63"/>
      <c r="G73" s="63"/>
      <c r="H73" s="63"/>
      <c r="I73" s="63"/>
      <c r="J73" s="70"/>
      <c r="K73" s="77"/>
      <c r="L73" s="77"/>
      <c r="M73" s="77"/>
    </row>
    <row r="74" spans="1:13" ht="15.75" customHeight="1">
      <c r="A74" s="62"/>
      <c r="B74" s="63"/>
      <c r="C74" s="63"/>
      <c r="D74" s="63"/>
      <c r="E74" s="63"/>
      <c r="F74" s="63"/>
      <c r="G74" s="63"/>
      <c r="H74" s="63"/>
      <c r="I74" s="63"/>
      <c r="J74" s="70"/>
      <c r="K74" s="77"/>
      <c r="L74" s="77"/>
      <c r="M74" s="77"/>
    </row>
    <row r="75" spans="1:13" ht="15.75" customHeight="1">
      <c r="A75" s="62"/>
      <c r="B75" s="63"/>
      <c r="C75" s="63"/>
      <c r="D75" s="63"/>
      <c r="E75" s="63"/>
      <c r="F75" s="63"/>
      <c r="G75" s="63"/>
      <c r="H75" s="63"/>
      <c r="I75" s="63"/>
      <c r="J75" s="70"/>
      <c r="K75" s="77"/>
      <c r="L75" s="77"/>
      <c r="M75" s="77"/>
    </row>
    <row r="76" spans="1:13" ht="15.75" customHeight="1">
      <c r="A76" s="62"/>
      <c r="B76" s="63"/>
      <c r="C76" s="63"/>
      <c r="D76" s="63"/>
      <c r="E76" s="63"/>
      <c r="F76" s="63"/>
      <c r="G76" s="63"/>
      <c r="H76" s="63"/>
      <c r="I76" s="63"/>
      <c r="J76" s="70"/>
      <c r="K76" s="77"/>
      <c r="L76" s="77"/>
      <c r="M76" s="77"/>
    </row>
    <row r="77" spans="1:13" ht="15.75" customHeight="1">
      <c r="A77" s="62"/>
      <c r="B77" s="63"/>
      <c r="C77" s="63"/>
      <c r="D77" s="63"/>
      <c r="E77" s="63"/>
      <c r="F77" s="63"/>
      <c r="G77" s="63"/>
      <c r="H77" s="63"/>
      <c r="I77" s="63"/>
      <c r="J77" s="70"/>
      <c r="K77" s="77"/>
      <c r="L77" s="77"/>
      <c r="M77" s="77"/>
    </row>
    <row r="78" spans="1:13" ht="15.75" customHeight="1">
      <c r="A78" s="62"/>
      <c r="B78" s="63"/>
      <c r="C78" s="63"/>
      <c r="D78" s="63"/>
      <c r="E78" s="63"/>
      <c r="F78" s="63"/>
      <c r="G78" s="63"/>
      <c r="H78" s="63"/>
      <c r="I78" s="63"/>
      <c r="J78" s="70"/>
      <c r="K78" s="77"/>
      <c r="L78" s="77"/>
      <c r="M78" s="77"/>
    </row>
    <row r="79" spans="1:13" ht="15.75" customHeight="1">
      <c r="A79" s="62"/>
      <c r="B79" s="63"/>
      <c r="C79" s="63"/>
      <c r="D79" s="63"/>
      <c r="E79" s="63"/>
      <c r="F79" s="63"/>
      <c r="G79" s="63"/>
      <c r="H79" s="63"/>
      <c r="I79" s="63"/>
      <c r="J79" s="70"/>
      <c r="K79" s="77"/>
      <c r="L79" s="77"/>
      <c r="M79" s="77"/>
    </row>
    <row r="80" spans="1:13" ht="15.75" customHeight="1">
      <c r="A80" s="62"/>
      <c r="B80" s="63"/>
      <c r="C80" s="63"/>
      <c r="D80" s="63"/>
      <c r="E80" s="63"/>
      <c r="F80" s="63"/>
      <c r="G80" s="63"/>
      <c r="H80" s="63"/>
      <c r="I80" s="63"/>
      <c r="J80" s="70"/>
      <c r="K80" s="77"/>
      <c r="L80" s="77"/>
      <c r="M80" s="77"/>
    </row>
    <row r="81" spans="1:13" ht="15.75" customHeight="1">
      <c r="A81" s="62"/>
      <c r="B81" s="63"/>
      <c r="C81" s="63"/>
      <c r="D81" s="63"/>
      <c r="E81" s="63"/>
      <c r="F81" s="63"/>
      <c r="G81" s="63"/>
      <c r="H81" s="63"/>
      <c r="I81" s="63"/>
      <c r="J81" s="70"/>
      <c r="K81" s="77"/>
      <c r="L81" s="77"/>
      <c r="M81" s="77"/>
    </row>
    <row r="82" spans="1:13" ht="15.75" customHeight="1">
      <c r="A82" s="62"/>
      <c r="B82" s="63"/>
      <c r="C82" s="63"/>
      <c r="D82" s="63"/>
      <c r="E82" s="63"/>
      <c r="F82" s="63"/>
      <c r="G82" s="63"/>
      <c r="H82" s="63"/>
      <c r="I82" s="63"/>
      <c r="J82" s="70"/>
      <c r="K82" s="77"/>
      <c r="L82" s="77"/>
      <c r="M82" s="77"/>
    </row>
    <row r="83" spans="1:13" ht="15.75" customHeight="1">
      <c r="A83" s="62"/>
      <c r="B83" s="63"/>
      <c r="C83" s="63"/>
      <c r="D83" s="63"/>
      <c r="E83" s="63"/>
      <c r="F83" s="63"/>
      <c r="G83" s="63"/>
      <c r="H83" s="63"/>
      <c r="I83" s="63"/>
      <c r="J83" s="70"/>
      <c r="K83" s="77"/>
      <c r="L83" s="77"/>
      <c r="M83" s="77"/>
    </row>
    <row r="84" spans="1:13" ht="15.75" customHeight="1">
      <c r="A84" s="62"/>
      <c r="B84" s="63"/>
      <c r="C84" s="63"/>
      <c r="D84" s="63"/>
      <c r="E84" s="63"/>
      <c r="F84" s="63"/>
      <c r="G84" s="63"/>
      <c r="H84" s="63"/>
      <c r="I84" s="63"/>
      <c r="J84" s="70"/>
      <c r="K84" s="77"/>
      <c r="L84" s="77"/>
      <c r="M84" s="77"/>
    </row>
    <row r="85" spans="1:13" ht="15.75" customHeight="1">
      <c r="A85" s="62"/>
      <c r="B85" s="63"/>
      <c r="C85" s="63"/>
      <c r="D85" s="63"/>
      <c r="E85" s="63"/>
      <c r="F85" s="63"/>
      <c r="G85" s="63"/>
      <c r="H85" s="63"/>
      <c r="I85" s="63"/>
      <c r="J85" s="70"/>
      <c r="K85" s="77"/>
      <c r="L85" s="77"/>
      <c r="M85" s="77"/>
    </row>
    <row r="86" spans="1:13" ht="15.75" customHeight="1">
      <c r="A86" s="62"/>
      <c r="B86" s="63"/>
      <c r="C86" s="63"/>
      <c r="D86" s="63"/>
      <c r="E86" s="63"/>
      <c r="F86" s="63"/>
      <c r="G86" s="63"/>
      <c r="H86" s="63"/>
      <c r="I86" s="63"/>
      <c r="J86" s="70"/>
      <c r="K86" s="77"/>
      <c r="L86" s="77"/>
      <c r="M86" s="77"/>
    </row>
    <row r="87" spans="1:13" ht="15.75" customHeight="1">
      <c r="A87" s="62"/>
      <c r="B87" s="63"/>
      <c r="C87" s="63"/>
      <c r="D87" s="63"/>
      <c r="E87" s="63"/>
      <c r="F87" s="63"/>
      <c r="G87" s="63"/>
      <c r="H87" s="63"/>
      <c r="I87" s="63"/>
      <c r="J87" s="70"/>
      <c r="K87" s="77"/>
      <c r="L87" s="77"/>
      <c r="M87" s="77"/>
    </row>
    <row r="88" spans="1:13" ht="15.75" customHeight="1">
      <c r="A88" s="62"/>
      <c r="B88" s="63"/>
      <c r="C88" s="63"/>
      <c r="D88" s="63"/>
      <c r="E88" s="63"/>
      <c r="F88" s="63"/>
      <c r="G88" s="63"/>
      <c r="H88" s="63"/>
      <c r="I88" s="63"/>
      <c r="J88" s="70"/>
      <c r="K88" s="77"/>
      <c r="L88" s="77"/>
      <c r="M88" s="77"/>
    </row>
    <row r="89" spans="1:13" ht="15.75" customHeight="1">
      <c r="A89" s="62"/>
      <c r="B89" s="63"/>
      <c r="C89" s="63"/>
      <c r="D89" s="63"/>
      <c r="E89" s="63"/>
      <c r="F89" s="63"/>
      <c r="G89" s="63"/>
      <c r="H89" s="63"/>
      <c r="I89" s="63"/>
      <c r="J89" s="70"/>
      <c r="K89" s="77"/>
      <c r="L89" s="77"/>
      <c r="M89" s="77"/>
    </row>
    <row r="90" spans="1:13" ht="15.75" customHeight="1">
      <c r="A90" s="62"/>
      <c r="B90" s="63"/>
      <c r="C90" s="63"/>
      <c r="D90" s="63"/>
      <c r="E90" s="63"/>
      <c r="F90" s="63"/>
      <c r="G90" s="63"/>
      <c r="H90" s="63"/>
      <c r="I90" s="63"/>
      <c r="J90" s="70"/>
      <c r="K90" s="77"/>
      <c r="L90" s="77"/>
      <c r="M90" s="77"/>
    </row>
    <row r="91" spans="1:13" ht="15.75" customHeight="1">
      <c r="A91" s="62"/>
      <c r="B91" s="63"/>
      <c r="C91" s="63"/>
      <c r="D91" s="63"/>
      <c r="E91" s="63"/>
      <c r="F91" s="63"/>
      <c r="G91" s="63"/>
      <c r="H91" s="63"/>
      <c r="I91" s="63"/>
      <c r="J91" s="70"/>
      <c r="K91" s="77"/>
      <c r="L91" s="77"/>
      <c r="M91" s="77"/>
    </row>
    <row r="92" spans="1:13" ht="15.75" customHeight="1">
      <c r="A92" s="62"/>
      <c r="B92" s="63"/>
      <c r="C92" s="63"/>
      <c r="D92" s="63"/>
      <c r="E92" s="63"/>
      <c r="F92" s="63"/>
      <c r="G92" s="63"/>
      <c r="H92" s="63"/>
      <c r="I92" s="63"/>
      <c r="J92" s="70"/>
      <c r="K92" s="77"/>
      <c r="L92" s="77"/>
      <c r="M92" s="77"/>
    </row>
    <row r="93" spans="1:13" ht="15.75" customHeight="1">
      <c r="A93" s="62"/>
      <c r="B93" s="63"/>
      <c r="C93" s="63"/>
      <c r="D93" s="63"/>
      <c r="E93" s="63"/>
      <c r="F93" s="63"/>
      <c r="G93" s="63"/>
      <c r="H93" s="63"/>
      <c r="I93" s="63"/>
      <c r="J93" s="70"/>
      <c r="K93" s="77"/>
      <c r="L93" s="77"/>
      <c r="M93" s="77"/>
    </row>
    <row r="94" spans="1:13" ht="15.75" customHeight="1">
      <c r="A94" s="62"/>
      <c r="B94" s="63"/>
      <c r="C94" s="63"/>
      <c r="D94" s="63"/>
      <c r="E94" s="63"/>
      <c r="F94" s="63"/>
      <c r="G94" s="63"/>
      <c r="H94" s="63"/>
      <c r="I94" s="63"/>
      <c r="J94" s="70"/>
      <c r="K94" s="77"/>
      <c r="L94" s="77"/>
      <c r="M94" s="77"/>
    </row>
    <row r="95" spans="1:13" ht="15.75" customHeight="1">
      <c r="A95" s="62"/>
      <c r="B95" s="63"/>
      <c r="C95" s="63"/>
      <c r="D95" s="63"/>
      <c r="E95" s="63"/>
      <c r="F95" s="63"/>
      <c r="G95" s="63"/>
      <c r="H95" s="63"/>
      <c r="I95" s="63"/>
      <c r="J95" s="70"/>
      <c r="K95" s="77"/>
      <c r="L95" s="77"/>
      <c r="M95" s="77"/>
    </row>
    <row r="96" spans="1:13" ht="15.75" customHeight="1">
      <c r="A96" s="62"/>
      <c r="B96" s="63"/>
      <c r="C96" s="63"/>
      <c r="D96" s="63"/>
      <c r="E96" s="63"/>
      <c r="F96" s="63"/>
      <c r="G96" s="63"/>
      <c r="H96" s="63"/>
      <c r="I96" s="63"/>
      <c r="J96" s="70"/>
      <c r="K96" s="77"/>
      <c r="L96" s="77"/>
      <c r="M96" s="77"/>
    </row>
    <row r="97" spans="1:13" ht="15.75" customHeight="1">
      <c r="A97" s="62"/>
      <c r="B97" s="63"/>
      <c r="C97" s="63"/>
      <c r="D97" s="63"/>
      <c r="E97" s="63"/>
      <c r="F97" s="63"/>
      <c r="G97" s="63"/>
      <c r="H97" s="63"/>
      <c r="I97" s="63"/>
      <c r="J97" s="70"/>
      <c r="K97" s="77"/>
      <c r="L97" s="77"/>
      <c r="M97" s="77"/>
    </row>
    <row r="98" spans="1:13" ht="15.75" customHeight="1">
      <c r="A98" s="62"/>
      <c r="B98" s="63"/>
      <c r="C98" s="63"/>
      <c r="D98" s="63"/>
      <c r="E98" s="63"/>
      <c r="F98" s="63"/>
      <c r="G98" s="63"/>
      <c r="H98" s="63"/>
      <c r="I98" s="63"/>
      <c r="J98" s="70"/>
      <c r="K98" s="77"/>
      <c r="L98" s="77"/>
      <c r="M98" s="77"/>
    </row>
    <row r="99" spans="1:13" ht="15.75" customHeight="1">
      <c r="A99" s="62"/>
      <c r="B99" s="63"/>
      <c r="C99" s="63"/>
      <c r="D99" s="63"/>
      <c r="E99" s="63"/>
      <c r="F99" s="63"/>
      <c r="G99" s="63"/>
      <c r="H99" s="63"/>
      <c r="I99" s="63"/>
      <c r="J99" s="70"/>
      <c r="K99" s="77"/>
      <c r="L99" s="77"/>
      <c r="M99" s="77"/>
    </row>
    <row r="100" spans="1:13" ht="15.75" customHeight="1">
      <c r="A100" s="62"/>
      <c r="B100" s="63"/>
      <c r="C100" s="63"/>
      <c r="D100" s="63"/>
      <c r="E100" s="63"/>
      <c r="F100" s="63"/>
      <c r="G100" s="63"/>
      <c r="H100" s="63"/>
      <c r="I100" s="63"/>
      <c r="J100" s="70"/>
      <c r="K100" s="77"/>
      <c r="L100" s="77"/>
      <c r="M100" s="77"/>
    </row>
    <row r="101" spans="1:13" ht="15.75" customHeight="1">
      <c r="A101" s="62"/>
      <c r="B101" s="63"/>
      <c r="C101" s="63"/>
      <c r="D101" s="63"/>
      <c r="E101" s="63"/>
      <c r="F101" s="63"/>
      <c r="G101" s="63"/>
      <c r="H101" s="63"/>
      <c r="I101" s="63"/>
      <c r="J101" s="70"/>
      <c r="K101" s="77"/>
      <c r="L101" s="77"/>
      <c r="M101" s="77"/>
    </row>
    <row r="102" spans="1:13" ht="15.75" customHeight="1">
      <c r="A102" s="62"/>
      <c r="B102" s="63"/>
      <c r="C102" s="63"/>
      <c r="D102" s="63"/>
      <c r="E102" s="63"/>
      <c r="F102" s="63"/>
      <c r="G102" s="63"/>
      <c r="H102" s="63"/>
      <c r="I102" s="63"/>
      <c r="J102" s="70"/>
      <c r="K102" s="77"/>
      <c r="L102" s="77"/>
      <c r="M102" s="77"/>
    </row>
    <row r="103" spans="1:13" ht="15.75" customHeight="1">
      <c r="A103" s="62"/>
      <c r="B103" s="63"/>
      <c r="C103" s="63"/>
      <c r="D103" s="63"/>
      <c r="E103" s="63"/>
      <c r="F103" s="63"/>
      <c r="G103" s="63"/>
      <c r="H103" s="63"/>
      <c r="I103" s="63"/>
      <c r="J103" s="70"/>
      <c r="K103" s="77"/>
      <c r="L103" s="77"/>
      <c r="M103" s="77"/>
    </row>
    <row r="104" spans="1:13" ht="15.75" customHeight="1">
      <c r="A104" s="62"/>
      <c r="B104" s="63"/>
      <c r="C104" s="63"/>
      <c r="D104" s="63"/>
      <c r="E104" s="63"/>
      <c r="F104" s="63"/>
      <c r="G104" s="63"/>
      <c r="H104" s="63"/>
      <c r="I104" s="63"/>
      <c r="J104" s="70"/>
      <c r="K104" s="77"/>
      <c r="L104" s="77"/>
      <c r="M104" s="77"/>
    </row>
    <row r="105" spans="1:13" ht="15.75" customHeight="1">
      <c r="A105" s="62"/>
      <c r="B105" s="63"/>
      <c r="C105" s="63"/>
      <c r="D105" s="63"/>
      <c r="E105" s="63"/>
      <c r="F105" s="63"/>
      <c r="G105" s="63"/>
      <c r="H105" s="63"/>
      <c r="I105" s="63"/>
      <c r="J105" s="70"/>
      <c r="K105" s="77"/>
      <c r="L105" s="77"/>
      <c r="M105" s="77"/>
    </row>
    <row r="106" spans="1:13" ht="15.75" customHeight="1">
      <c r="A106" s="62"/>
      <c r="B106" s="63"/>
      <c r="C106" s="63"/>
      <c r="D106" s="63"/>
      <c r="E106" s="63"/>
      <c r="F106" s="63"/>
      <c r="G106" s="63"/>
      <c r="H106" s="63"/>
      <c r="I106" s="63"/>
      <c r="J106" s="70"/>
      <c r="K106" s="77"/>
      <c r="L106" s="77"/>
      <c r="M106" s="77"/>
    </row>
    <row r="107" spans="1:13" ht="15.75" customHeight="1">
      <c r="A107" s="62"/>
      <c r="B107" s="63"/>
      <c r="C107" s="63"/>
      <c r="D107" s="63"/>
      <c r="E107" s="63"/>
      <c r="F107" s="63"/>
      <c r="G107" s="63"/>
      <c r="H107" s="63"/>
      <c r="I107" s="63"/>
      <c r="J107" s="70"/>
      <c r="K107" s="77"/>
      <c r="L107" s="77"/>
      <c r="M107" s="77"/>
    </row>
    <row r="108" spans="1:13" ht="15.75" customHeight="1">
      <c r="A108" s="62"/>
      <c r="B108" s="63"/>
      <c r="C108" s="63"/>
      <c r="D108" s="63"/>
      <c r="E108" s="63"/>
      <c r="F108" s="63"/>
      <c r="G108" s="63"/>
      <c r="H108" s="63"/>
      <c r="I108" s="63"/>
      <c r="J108" s="70"/>
      <c r="K108" s="77"/>
      <c r="L108" s="77"/>
      <c r="M108" s="77"/>
    </row>
    <row r="109" spans="1:13" ht="15.75" customHeight="1">
      <c r="A109" s="62"/>
      <c r="B109" s="63"/>
      <c r="C109" s="63"/>
      <c r="D109" s="63"/>
      <c r="E109" s="63"/>
      <c r="F109" s="63"/>
      <c r="G109" s="63"/>
      <c r="H109" s="63"/>
      <c r="I109" s="63"/>
      <c r="J109" s="70"/>
      <c r="K109" s="77"/>
      <c r="L109" s="77"/>
      <c r="M109" s="77"/>
    </row>
    <row r="110" spans="1:13" ht="15.75" customHeight="1">
      <c r="A110" s="62"/>
      <c r="B110" s="63"/>
      <c r="C110" s="63"/>
      <c r="D110" s="63"/>
      <c r="E110" s="63"/>
      <c r="F110" s="63"/>
      <c r="G110" s="63"/>
      <c r="H110" s="63"/>
      <c r="I110" s="63"/>
      <c r="J110" s="70"/>
      <c r="K110" s="77"/>
      <c r="L110" s="77"/>
      <c r="M110" s="77"/>
    </row>
    <row r="111" spans="1:13" ht="15.75" customHeight="1">
      <c r="A111" s="62"/>
      <c r="B111" s="63"/>
      <c r="C111" s="63"/>
      <c r="D111" s="63"/>
      <c r="E111" s="63"/>
      <c r="F111" s="63"/>
      <c r="G111" s="63"/>
      <c r="H111" s="63"/>
      <c r="I111" s="63"/>
      <c r="J111" s="70"/>
      <c r="K111" s="77"/>
      <c r="L111" s="77"/>
      <c r="M111" s="77"/>
    </row>
    <row r="112" spans="1:13" ht="15.75" customHeight="1">
      <c r="A112" s="62"/>
      <c r="B112" s="63"/>
      <c r="C112" s="63"/>
      <c r="D112" s="63"/>
      <c r="E112" s="63"/>
      <c r="F112" s="63"/>
      <c r="G112" s="63"/>
      <c r="H112" s="63"/>
      <c r="I112" s="63"/>
      <c r="J112" s="70"/>
      <c r="K112" s="77"/>
      <c r="L112" s="77"/>
      <c r="M112" s="77"/>
    </row>
    <row r="113" spans="1:13" ht="15.75" customHeight="1">
      <c r="A113" s="62"/>
      <c r="B113" s="63"/>
      <c r="C113" s="63"/>
      <c r="D113" s="63"/>
      <c r="E113" s="63"/>
      <c r="F113" s="63"/>
      <c r="G113" s="63"/>
      <c r="H113" s="63"/>
      <c r="I113" s="63"/>
      <c r="J113" s="70"/>
      <c r="K113" s="77"/>
      <c r="L113" s="77"/>
      <c r="M113" s="77"/>
    </row>
    <row r="114" spans="1:13" ht="15.75" customHeight="1">
      <c r="A114" s="62"/>
      <c r="B114" s="63"/>
      <c r="C114" s="63"/>
      <c r="D114" s="63"/>
      <c r="E114" s="63"/>
      <c r="F114" s="63"/>
      <c r="G114" s="63"/>
      <c r="H114" s="63"/>
      <c r="I114" s="63"/>
      <c r="J114" s="70"/>
      <c r="K114" s="77"/>
      <c r="L114" s="77"/>
      <c r="M114" s="77"/>
    </row>
    <row r="115" spans="1:13" ht="15.75" customHeight="1">
      <c r="A115" s="62"/>
      <c r="B115" s="63"/>
      <c r="C115" s="63"/>
      <c r="D115" s="63"/>
      <c r="E115" s="63"/>
      <c r="F115" s="63"/>
      <c r="G115" s="63"/>
      <c r="H115" s="63"/>
      <c r="I115" s="63"/>
      <c r="J115" s="70"/>
      <c r="K115" s="77"/>
      <c r="L115" s="77"/>
      <c r="M115" s="77"/>
    </row>
    <row r="116" spans="1:13" ht="15.75" customHeight="1">
      <c r="A116" s="62"/>
      <c r="B116" s="63"/>
      <c r="C116" s="63"/>
      <c r="D116" s="63"/>
      <c r="E116" s="63"/>
      <c r="F116" s="63"/>
      <c r="G116" s="63"/>
      <c r="H116" s="63"/>
      <c r="I116" s="63"/>
      <c r="J116" s="70"/>
      <c r="K116" s="77"/>
      <c r="L116" s="77"/>
      <c r="M116" s="77"/>
    </row>
    <row r="117" spans="1:13" ht="15.75" customHeight="1">
      <c r="A117" s="62"/>
      <c r="B117" s="63"/>
      <c r="C117" s="63"/>
      <c r="D117" s="63"/>
      <c r="E117" s="63"/>
      <c r="F117" s="63"/>
      <c r="G117" s="63"/>
      <c r="H117" s="63"/>
      <c r="I117" s="63"/>
      <c r="J117" s="70"/>
      <c r="K117" s="77"/>
      <c r="L117" s="77"/>
      <c r="M117" s="77"/>
    </row>
    <row r="118" spans="1:13" ht="15.75" customHeight="1">
      <c r="A118" s="62"/>
      <c r="B118" s="63"/>
      <c r="C118" s="63"/>
      <c r="D118" s="63"/>
      <c r="E118" s="63"/>
      <c r="F118" s="63"/>
      <c r="G118" s="63"/>
      <c r="H118" s="63"/>
      <c r="I118" s="63"/>
      <c r="J118" s="70"/>
      <c r="K118" s="77"/>
      <c r="L118" s="77"/>
      <c r="M118" s="77"/>
    </row>
    <row r="119" spans="1:13" ht="15.75" customHeight="1">
      <c r="A119" s="62"/>
      <c r="B119" s="63"/>
      <c r="C119" s="63"/>
      <c r="D119" s="63"/>
      <c r="E119" s="63"/>
      <c r="F119" s="63"/>
      <c r="G119" s="63"/>
      <c r="H119" s="63"/>
      <c r="I119" s="63"/>
      <c r="J119" s="70"/>
      <c r="K119" s="77"/>
      <c r="L119" s="77"/>
      <c r="M119" s="77"/>
    </row>
    <row r="120" spans="1:13" ht="15.75" customHeight="1">
      <c r="A120" s="62"/>
      <c r="B120" s="63"/>
      <c r="C120" s="63"/>
      <c r="D120" s="63"/>
      <c r="E120" s="63"/>
      <c r="F120" s="63"/>
      <c r="G120" s="63"/>
      <c r="H120" s="63"/>
      <c r="I120" s="63"/>
      <c r="J120" s="70"/>
      <c r="K120" s="77"/>
      <c r="L120" s="77"/>
      <c r="M120" s="77"/>
    </row>
    <row r="121" spans="1:13" ht="15.75" customHeight="1">
      <c r="A121" s="62"/>
      <c r="B121" s="63"/>
      <c r="C121" s="63"/>
      <c r="D121" s="63"/>
      <c r="E121" s="63"/>
      <c r="F121" s="63"/>
      <c r="G121" s="63"/>
      <c r="H121" s="63"/>
      <c r="I121" s="63"/>
      <c r="J121" s="70"/>
      <c r="K121" s="77"/>
      <c r="L121" s="77"/>
      <c r="M121" s="77"/>
    </row>
    <row r="122" spans="1:13" ht="15.75" customHeight="1">
      <c r="A122" s="62"/>
      <c r="B122" s="63"/>
      <c r="C122" s="63"/>
      <c r="D122" s="63"/>
      <c r="E122" s="63"/>
      <c r="F122" s="63"/>
      <c r="G122" s="63"/>
      <c r="H122" s="63"/>
      <c r="I122" s="63"/>
      <c r="J122" s="70"/>
      <c r="K122" s="77"/>
      <c r="L122" s="77"/>
      <c r="M122" s="77"/>
    </row>
    <row r="123" spans="1:13" ht="15.75" customHeight="1">
      <c r="A123" s="62"/>
      <c r="B123" s="63"/>
      <c r="C123" s="63"/>
      <c r="D123" s="63"/>
      <c r="E123" s="63"/>
      <c r="F123" s="63"/>
      <c r="G123" s="63"/>
      <c r="H123" s="63"/>
      <c r="I123" s="63"/>
      <c r="J123" s="70"/>
      <c r="K123" s="77"/>
      <c r="L123" s="77"/>
      <c r="M123" s="77"/>
    </row>
    <row r="124" spans="1:13" ht="15.75" customHeight="1">
      <c r="A124" s="62"/>
      <c r="B124" s="63"/>
      <c r="C124" s="63"/>
      <c r="D124" s="63"/>
      <c r="E124" s="63"/>
      <c r="F124" s="63"/>
      <c r="G124" s="63"/>
      <c r="H124" s="63"/>
      <c r="I124" s="63"/>
      <c r="J124" s="70"/>
      <c r="K124" s="77"/>
      <c r="L124" s="77"/>
      <c r="M124" s="77"/>
    </row>
    <row r="125" spans="1:13" ht="15.75" customHeight="1">
      <c r="A125" s="62"/>
      <c r="B125" s="63"/>
      <c r="C125" s="63"/>
      <c r="D125" s="63"/>
      <c r="E125" s="63"/>
      <c r="F125" s="63"/>
      <c r="G125" s="63"/>
      <c r="H125" s="63"/>
      <c r="I125" s="63"/>
      <c r="J125" s="70"/>
      <c r="K125" s="77"/>
      <c r="L125" s="77"/>
      <c r="M125" s="77"/>
    </row>
    <row r="126" spans="1:13" ht="15.75" customHeight="1">
      <c r="A126" s="62"/>
      <c r="B126" s="63"/>
      <c r="C126" s="63"/>
      <c r="D126" s="63"/>
      <c r="E126" s="63"/>
      <c r="F126" s="63"/>
      <c r="G126" s="63"/>
      <c r="H126" s="63"/>
      <c r="I126" s="63"/>
      <c r="J126" s="70"/>
      <c r="K126" s="77"/>
      <c r="L126" s="77"/>
      <c r="M126" s="77"/>
    </row>
    <row r="127" spans="1:13" ht="15.75" customHeight="1">
      <c r="A127" s="62"/>
      <c r="B127" s="63"/>
      <c r="C127" s="63"/>
      <c r="D127" s="63"/>
      <c r="E127" s="63"/>
      <c r="F127" s="63"/>
      <c r="G127" s="63"/>
      <c r="H127" s="63"/>
      <c r="I127" s="63"/>
      <c r="J127" s="70"/>
      <c r="K127" s="77"/>
      <c r="L127" s="77"/>
      <c r="M127" s="77"/>
    </row>
    <row r="128" spans="1:13" ht="15.75" customHeight="1">
      <c r="A128" s="62"/>
      <c r="B128" s="63"/>
      <c r="C128" s="63"/>
      <c r="D128" s="63"/>
      <c r="E128" s="63"/>
      <c r="F128" s="63"/>
      <c r="G128" s="63"/>
      <c r="H128" s="63"/>
      <c r="I128" s="63"/>
      <c r="J128" s="70"/>
      <c r="K128" s="77"/>
      <c r="L128" s="77"/>
      <c r="M128" s="77"/>
    </row>
    <row r="129" spans="1:13" ht="15.75" customHeight="1">
      <c r="A129" s="62"/>
      <c r="B129" s="63"/>
      <c r="C129" s="63"/>
      <c r="D129" s="63"/>
      <c r="E129" s="63"/>
      <c r="F129" s="63"/>
      <c r="G129" s="63"/>
      <c r="H129" s="63"/>
      <c r="I129" s="63"/>
      <c r="J129" s="70"/>
      <c r="K129" s="77"/>
      <c r="L129" s="77"/>
      <c r="M129" s="77"/>
    </row>
    <row r="130" spans="1:13" ht="15.75" customHeight="1">
      <c r="A130" s="62"/>
      <c r="B130" s="63"/>
      <c r="C130" s="63"/>
      <c r="D130" s="63"/>
      <c r="E130" s="63"/>
      <c r="F130" s="63"/>
      <c r="G130" s="63"/>
      <c r="H130" s="63"/>
      <c r="I130" s="63"/>
      <c r="J130" s="70"/>
      <c r="K130" s="77"/>
      <c r="L130" s="77"/>
      <c r="M130" s="77"/>
    </row>
    <row r="131" spans="1:13" ht="15.75" customHeight="1">
      <c r="A131" s="62"/>
      <c r="B131" s="63"/>
      <c r="C131" s="63"/>
      <c r="D131" s="63"/>
      <c r="E131" s="63"/>
      <c r="F131" s="63"/>
      <c r="G131" s="63"/>
      <c r="H131" s="63"/>
      <c r="I131" s="63"/>
      <c r="J131" s="70"/>
      <c r="K131" s="77"/>
      <c r="L131" s="77"/>
      <c r="M131" s="77"/>
    </row>
    <row r="132" spans="1:13" ht="15.75" customHeight="1">
      <c r="A132" s="62"/>
      <c r="B132" s="63"/>
      <c r="C132" s="63"/>
      <c r="D132" s="63"/>
      <c r="E132" s="63"/>
      <c r="F132" s="63"/>
      <c r="G132" s="63"/>
      <c r="H132" s="63"/>
      <c r="I132" s="63"/>
      <c r="J132" s="70"/>
      <c r="K132" s="77"/>
      <c r="L132" s="77"/>
      <c r="M132" s="77"/>
    </row>
    <row r="133" spans="1:13" ht="15.75" customHeight="1">
      <c r="A133" s="62"/>
      <c r="B133" s="63"/>
      <c r="C133" s="63"/>
      <c r="D133" s="63"/>
      <c r="E133" s="63"/>
      <c r="F133" s="63"/>
      <c r="G133" s="63"/>
      <c r="H133" s="63"/>
      <c r="I133" s="63"/>
      <c r="J133" s="70"/>
      <c r="K133" s="77"/>
      <c r="L133" s="77"/>
      <c r="M133" s="77"/>
    </row>
    <row r="134" spans="1:13" ht="15.75" customHeight="1">
      <c r="A134" s="62"/>
      <c r="B134" s="63"/>
      <c r="C134" s="63"/>
      <c r="D134" s="63"/>
      <c r="E134" s="63"/>
      <c r="F134" s="63"/>
      <c r="G134" s="63"/>
      <c r="H134" s="63"/>
      <c r="I134" s="63"/>
      <c r="J134" s="70"/>
      <c r="K134" s="77"/>
      <c r="L134" s="77"/>
      <c r="M134" s="77"/>
    </row>
    <row r="135" spans="1:13" ht="15.75" customHeight="1">
      <c r="A135" s="62"/>
      <c r="B135" s="63"/>
      <c r="C135" s="63"/>
      <c r="D135" s="63"/>
      <c r="E135" s="63"/>
      <c r="F135" s="63"/>
      <c r="G135" s="63"/>
      <c r="H135" s="63"/>
      <c r="I135" s="63"/>
      <c r="J135" s="70"/>
      <c r="K135" s="77"/>
      <c r="L135" s="77"/>
      <c r="M135" s="77"/>
    </row>
    <row r="136" spans="1:13" ht="15.75" customHeight="1">
      <c r="A136" s="62"/>
      <c r="B136" s="63"/>
      <c r="C136" s="63"/>
      <c r="D136" s="63"/>
      <c r="E136" s="63"/>
      <c r="F136" s="63"/>
      <c r="G136" s="63"/>
      <c r="H136" s="63"/>
      <c r="I136" s="63"/>
      <c r="J136" s="70"/>
      <c r="K136" s="77"/>
      <c r="L136" s="77"/>
      <c r="M136" s="77"/>
    </row>
    <row r="137" spans="1:13" ht="15.75" customHeight="1">
      <c r="A137" s="62"/>
      <c r="B137" s="63"/>
      <c r="C137" s="63"/>
      <c r="D137" s="63"/>
      <c r="E137" s="63"/>
      <c r="F137" s="63"/>
      <c r="G137" s="63"/>
      <c r="H137" s="63"/>
      <c r="I137" s="63"/>
      <c r="J137" s="70"/>
      <c r="K137" s="77"/>
      <c r="L137" s="77"/>
      <c r="M137" s="77"/>
    </row>
    <row r="138" spans="1:13" ht="15.75" customHeight="1">
      <c r="A138" s="62"/>
      <c r="B138" s="63"/>
      <c r="C138" s="63"/>
      <c r="D138" s="63"/>
      <c r="E138" s="63"/>
      <c r="F138" s="63"/>
      <c r="G138" s="63"/>
      <c r="H138" s="63"/>
      <c r="I138" s="63"/>
      <c r="J138" s="70"/>
      <c r="K138" s="77"/>
      <c r="L138" s="77"/>
      <c r="M138" s="77"/>
    </row>
    <row r="139" spans="1:13" ht="15.75" customHeight="1">
      <c r="A139" s="62"/>
      <c r="B139" s="63"/>
      <c r="C139" s="63"/>
      <c r="D139" s="63"/>
      <c r="E139" s="63"/>
      <c r="F139" s="63"/>
      <c r="G139" s="63"/>
      <c r="H139" s="63"/>
      <c r="I139" s="63"/>
      <c r="J139" s="70"/>
      <c r="K139" s="77"/>
      <c r="L139" s="77"/>
      <c r="M139" s="77"/>
    </row>
    <row r="140" spans="1:13" ht="15.75" customHeight="1">
      <c r="A140" s="62"/>
      <c r="B140" s="63"/>
      <c r="C140" s="63"/>
      <c r="D140" s="63"/>
      <c r="E140" s="63"/>
      <c r="F140" s="63"/>
      <c r="G140" s="63"/>
      <c r="H140" s="63"/>
      <c r="I140" s="63"/>
      <c r="J140" s="70"/>
      <c r="K140" s="77"/>
      <c r="L140" s="77"/>
      <c r="M140" s="77"/>
    </row>
    <row r="141" spans="1:13" ht="15.75" customHeight="1">
      <c r="A141" s="62"/>
      <c r="B141" s="63"/>
      <c r="C141" s="63"/>
      <c r="D141" s="63"/>
      <c r="E141" s="63"/>
      <c r="F141" s="63"/>
      <c r="G141" s="63"/>
      <c r="H141" s="63"/>
      <c r="I141" s="63"/>
      <c r="J141" s="70"/>
      <c r="K141" s="77"/>
      <c r="L141" s="77"/>
      <c r="M141" s="77"/>
    </row>
    <row r="142" spans="1:13" ht="15.75" customHeight="1">
      <c r="A142" s="62"/>
      <c r="B142" s="63"/>
      <c r="C142" s="63"/>
      <c r="D142" s="63"/>
      <c r="E142" s="63"/>
      <c r="F142" s="63"/>
      <c r="G142" s="63"/>
      <c r="H142" s="63"/>
      <c r="I142" s="63"/>
      <c r="J142" s="70"/>
      <c r="K142" s="77"/>
      <c r="L142" s="77"/>
      <c r="M142" s="77"/>
    </row>
    <row r="143" spans="1:13" ht="15.75" customHeight="1">
      <c r="A143" s="62"/>
      <c r="B143" s="63"/>
      <c r="C143" s="63"/>
      <c r="D143" s="63"/>
      <c r="E143" s="63"/>
      <c r="F143" s="63"/>
      <c r="G143" s="63"/>
      <c r="H143" s="63"/>
      <c r="I143" s="63"/>
      <c r="J143" s="70"/>
      <c r="K143" s="77"/>
      <c r="L143" s="77"/>
      <c r="M143" s="77"/>
    </row>
    <row r="144" spans="1:13" ht="15.75" customHeight="1">
      <c r="A144" s="62"/>
      <c r="B144" s="63"/>
      <c r="C144" s="63"/>
      <c r="D144" s="63"/>
      <c r="E144" s="63"/>
      <c r="F144" s="63"/>
      <c r="G144" s="63"/>
      <c r="H144" s="63"/>
      <c r="I144" s="63"/>
      <c r="J144" s="70"/>
      <c r="K144" s="77"/>
      <c r="L144" s="77"/>
      <c r="M144" s="77"/>
    </row>
    <row r="145" spans="1:13" ht="15.75" customHeight="1">
      <c r="A145" s="62"/>
      <c r="B145" s="63"/>
      <c r="C145" s="63"/>
      <c r="D145" s="63"/>
      <c r="E145" s="63"/>
      <c r="F145" s="63"/>
      <c r="G145" s="63"/>
      <c r="H145" s="63"/>
      <c r="I145" s="63"/>
      <c r="J145" s="70"/>
      <c r="K145" s="77"/>
      <c r="L145" s="77"/>
      <c r="M145" s="77"/>
    </row>
    <row r="146" spans="1:13" ht="15.75" customHeight="1">
      <c r="A146" s="62"/>
      <c r="B146" s="63"/>
      <c r="C146" s="63"/>
      <c r="D146" s="63"/>
      <c r="E146" s="63"/>
      <c r="F146" s="63"/>
      <c r="G146" s="63"/>
      <c r="H146" s="63"/>
      <c r="I146" s="63"/>
      <c r="J146" s="70"/>
      <c r="K146" s="77"/>
      <c r="L146" s="77"/>
      <c r="M146" s="77"/>
    </row>
    <row r="147" spans="1:13" ht="15.75" customHeight="1">
      <c r="A147" s="62"/>
      <c r="B147" s="63"/>
      <c r="C147" s="63"/>
      <c r="D147" s="63"/>
      <c r="E147" s="63"/>
      <c r="F147" s="63"/>
      <c r="G147" s="63"/>
      <c r="H147" s="63"/>
      <c r="I147" s="63"/>
      <c r="J147" s="70"/>
      <c r="K147" s="77"/>
      <c r="L147" s="77"/>
      <c r="M147" s="77"/>
    </row>
    <row r="148" spans="1:13" ht="15.75" customHeight="1">
      <c r="A148" s="62"/>
      <c r="B148" s="63"/>
      <c r="C148" s="63"/>
      <c r="D148" s="63"/>
      <c r="E148" s="63"/>
      <c r="F148" s="63"/>
      <c r="G148" s="63"/>
      <c r="H148" s="63"/>
      <c r="I148" s="63"/>
      <c r="J148" s="70"/>
      <c r="K148" s="77"/>
      <c r="L148" s="77"/>
      <c r="M148" s="77"/>
    </row>
    <row r="149" spans="1:13" ht="15.75" customHeight="1">
      <c r="A149" s="62"/>
      <c r="B149" s="63"/>
      <c r="C149" s="63"/>
      <c r="D149" s="63"/>
      <c r="E149" s="63"/>
      <c r="F149" s="63"/>
      <c r="G149" s="63"/>
      <c r="H149" s="63"/>
      <c r="I149" s="63"/>
      <c r="J149" s="70"/>
      <c r="K149" s="77"/>
      <c r="L149" s="77"/>
      <c r="M149" s="77"/>
    </row>
    <row r="150" spans="1:13" ht="15.75" customHeight="1">
      <c r="A150" s="62"/>
      <c r="B150" s="63"/>
      <c r="C150" s="63"/>
      <c r="D150" s="63"/>
      <c r="E150" s="63"/>
      <c r="F150" s="63"/>
      <c r="G150" s="63"/>
      <c r="H150" s="63"/>
      <c r="I150" s="63"/>
      <c r="J150" s="70"/>
      <c r="K150" s="77"/>
      <c r="L150" s="77"/>
      <c r="M150" s="77"/>
    </row>
    <row r="151" spans="1:13" ht="15.75" customHeight="1">
      <c r="A151" s="62"/>
      <c r="B151" s="63"/>
      <c r="C151" s="63"/>
      <c r="D151" s="63"/>
      <c r="E151" s="63"/>
      <c r="F151" s="63"/>
      <c r="G151" s="63"/>
      <c r="H151" s="63"/>
      <c r="I151" s="63"/>
      <c r="J151" s="70"/>
      <c r="K151" s="77"/>
      <c r="L151" s="77"/>
      <c r="M151" s="77"/>
    </row>
    <row r="152" spans="1:13" ht="15.75" customHeight="1">
      <c r="A152" s="62"/>
      <c r="B152" s="63"/>
      <c r="C152" s="63"/>
      <c r="D152" s="63"/>
      <c r="E152" s="63"/>
      <c r="F152" s="63"/>
      <c r="G152" s="63"/>
      <c r="H152" s="63"/>
      <c r="I152" s="63"/>
      <c r="J152" s="70"/>
      <c r="K152" s="77"/>
      <c r="L152" s="77"/>
      <c r="M152" s="77"/>
    </row>
    <row r="153" spans="1:13" ht="15.75" customHeight="1">
      <c r="A153" s="62"/>
      <c r="B153" s="63"/>
      <c r="C153" s="63"/>
      <c r="D153" s="63"/>
      <c r="E153" s="63"/>
      <c r="F153" s="63"/>
      <c r="G153" s="63"/>
      <c r="H153" s="63"/>
      <c r="I153" s="63"/>
      <c r="J153" s="70"/>
      <c r="K153" s="77"/>
      <c r="L153" s="77"/>
      <c r="M153" s="77"/>
    </row>
    <row r="154" spans="1:13" ht="15.75" customHeight="1">
      <c r="A154" s="62"/>
      <c r="B154" s="63"/>
      <c r="C154" s="63"/>
      <c r="D154" s="63"/>
      <c r="E154" s="63"/>
      <c r="F154" s="63"/>
      <c r="G154" s="63"/>
      <c r="H154" s="63"/>
      <c r="I154" s="63"/>
      <c r="J154" s="70"/>
      <c r="K154" s="77"/>
      <c r="L154" s="77"/>
      <c r="M154" s="77"/>
    </row>
    <row r="155" spans="1:13" ht="15.75" customHeight="1">
      <c r="A155" s="62"/>
      <c r="B155" s="63"/>
      <c r="C155" s="63"/>
      <c r="D155" s="63"/>
      <c r="E155" s="63"/>
      <c r="F155" s="63"/>
      <c r="G155" s="63"/>
      <c r="H155" s="63"/>
      <c r="I155" s="63"/>
      <c r="J155" s="70"/>
      <c r="K155" s="77"/>
      <c r="L155" s="77"/>
      <c r="M155" s="77"/>
    </row>
    <row r="156" spans="1:13" ht="15.75" customHeight="1">
      <c r="A156" s="62"/>
      <c r="B156" s="63"/>
      <c r="C156" s="63"/>
      <c r="D156" s="63"/>
      <c r="E156" s="63"/>
      <c r="F156" s="63"/>
      <c r="G156" s="63"/>
      <c r="H156" s="63"/>
      <c r="I156" s="63"/>
      <c r="J156" s="70"/>
      <c r="K156" s="77"/>
      <c r="L156" s="77"/>
      <c r="M156" s="77"/>
    </row>
    <row r="157" spans="1:13" ht="15.75" customHeight="1">
      <c r="A157" s="62"/>
      <c r="B157" s="63"/>
      <c r="C157" s="63"/>
      <c r="D157" s="63"/>
      <c r="E157" s="63"/>
      <c r="F157" s="63"/>
      <c r="G157" s="63"/>
      <c r="H157" s="63"/>
      <c r="I157" s="63"/>
      <c r="J157" s="70"/>
      <c r="K157" s="77"/>
      <c r="L157" s="77"/>
      <c r="M157" s="77"/>
    </row>
    <row r="158" spans="1:13" ht="15.75" customHeight="1">
      <c r="A158" s="62"/>
      <c r="B158" s="63"/>
      <c r="C158" s="63"/>
      <c r="D158" s="63"/>
      <c r="E158" s="63"/>
      <c r="F158" s="63"/>
      <c r="G158" s="63"/>
      <c r="H158" s="63"/>
      <c r="I158" s="63"/>
      <c r="J158" s="70"/>
      <c r="K158" s="77"/>
      <c r="L158" s="77"/>
      <c r="M158" s="77"/>
    </row>
    <row r="159" spans="1:13" ht="15.75" customHeight="1">
      <c r="A159" s="62"/>
      <c r="B159" s="63"/>
      <c r="C159" s="63"/>
      <c r="D159" s="63"/>
      <c r="E159" s="63"/>
      <c r="F159" s="63"/>
      <c r="G159" s="63"/>
      <c r="H159" s="63"/>
      <c r="I159" s="63"/>
      <c r="J159" s="70"/>
      <c r="K159" s="77"/>
      <c r="L159" s="77"/>
      <c r="M159" s="77"/>
    </row>
    <row r="160" spans="1:13" ht="15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70"/>
      <c r="K160" s="77"/>
      <c r="L160" s="77"/>
      <c r="M160" s="77"/>
    </row>
    <row r="161" spans="1:13" ht="15.75" customHeight="1">
      <c r="A161" s="62"/>
      <c r="B161" s="63"/>
      <c r="C161" s="63"/>
      <c r="D161" s="63"/>
      <c r="E161" s="63"/>
      <c r="F161" s="63"/>
      <c r="G161" s="63"/>
      <c r="H161" s="63"/>
      <c r="I161" s="63"/>
      <c r="J161" s="70"/>
      <c r="K161" s="77"/>
      <c r="L161" s="77"/>
      <c r="M161" s="77"/>
    </row>
    <row r="162" spans="1:13" ht="15.75" customHeight="1">
      <c r="A162" s="62"/>
      <c r="B162" s="63"/>
      <c r="C162" s="63"/>
      <c r="D162" s="63"/>
      <c r="E162" s="63"/>
      <c r="F162" s="63"/>
      <c r="G162" s="63"/>
      <c r="H162" s="63"/>
      <c r="I162" s="63"/>
      <c r="J162" s="70"/>
      <c r="K162" s="77"/>
      <c r="L162" s="77"/>
      <c r="M162" s="77"/>
    </row>
    <row r="163" spans="1:13" ht="15.75" customHeight="1">
      <c r="A163" s="62"/>
      <c r="B163" s="63"/>
      <c r="C163" s="63"/>
      <c r="D163" s="63"/>
      <c r="E163" s="63"/>
      <c r="F163" s="63"/>
      <c r="G163" s="63"/>
      <c r="H163" s="63"/>
      <c r="I163" s="63"/>
      <c r="J163" s="70"/>
      <c r="K163" s="77"/>
      <c r="L163" s="77"/>
      <c r="M163" s="77"/>
    </row>
    <row r="164" spans="1:13" ht="15.75" customHeight="1">
      <c r="A164" s="62"/>
      <c r="B164" s="63"/>
      <c r="C164" s="63"/>
      <c r="D164" s="63"/>
      <c r="E164" s="63"/>
      <c r="F164" s="63"/>
      <c r="G164" s="63"/>
      <c r="H164" s="63"/>
      <c r="I164" s="63"/>
      <c r="J164" s="70"/>
      <c r="K164" s="77"/>
      <c r="L164" s="77"/>
      <c r="M164" s="77"/>
    </row>
    <row r="165" spans="1:13" ht="15.75" customHeight="1">
      <c r="A165" s="62"/>
      <c r="B165" s="63"/>
      <c r="C165" s="63"/>
      <c r="D165" s="63"/>
      <c r="E165" s="63"/>
      <c r="F165" s="63"/>
      <c r="G165" s="63"/>
      <c r="H165" s="63"/>
      <c r="I165" s="63"/>
      <c r="J165" s="70"/>
      <c r="K165" s="77"/>
      <c r="L165" s="77"/>
      <c r="M165" s="77"/>
    </row>
    <row r="166" spans="1:13" ht="15.75" customHeight="1">
      <c r="A166" s="62"/>
      <c r="B166" s="63"/>
      <c r="C166" s="63"/>
      <c r="D166" s="63"/>
      <c r="E166" s="63"/>
      <c r="F166" s="63"/>
      <c r="G166" s="63"/>
      <c r="H166" s="63"/>
      <c r="I166" s="63"/>
      <c r="J166" s="70"/>
      <c r="K166" s="77"/>
      <c r="L166" s="77"/>
      <c r="M166" s="77"/>
    </row>
    <row r="167" spans="1:13" ht="15.75" customHeight="1">
      <c r="A167" s="62"/>
      <c r="B167" s="63"/>
      <c r="C167" s="63"/>
      <c r="D167" s="63"/>
      <c r="E167" s="63"/>
      <c r="F167" s="63"/>
      <c r="G167" s="63"/>
      <c r="H167" s="63"/>
      <c r="I167" s="63"/>
      <c r="J167" s="70"/>
      <c r="K167" s="77"/>
      <c r="L167" s="77"/>
      <c r="M167" s="77"/>
    </row>
    <row r="168" spans="1:13" ht="15.75" customHeight="1">
      <c r="A168" s="62"/>
      <c r="B168" s="63"/>
      <c r="C168" s="63"/>
      <c r="D168" s="63"/>
      <c r="E168" s="63"/>
      <c r="F168" s="63"/>
      <c r="G168" s="63"/>
      <c r="H168" s="63"/>
      <c r="I168" s="63"/>
      <c r="J168" s="70"/>
      <c r="K168" s="77"/>
      <c r="L168" s="77"/>
      <c r="M168" s="77"/>
    </row>
    <row r="169" spans="1:13" ht="15.75" customHeight="1">
      <c r="A169" s="62"/>
      <c r="B169" s="63"/>
      <c r="C169" s="63"/>
      <c r="D169" s="63"/>
      <c r="E169" s="63"/>
      <c r="F169" s="63"/>
      <c r="G169" s="63"/>
      <c r="H169" s="63"/>
      <c r="I169" s="63"/>
      <c r="J169" s="70"/>
      <c r="K169" s="77"/>
      <c r="L169" s="77"/>
      <c r="M169" s="77"/>
    </row>
    <row r="170" spans="1:13" ht="15.75" customHeight="1">
      <c r="A170" s="62"/>
      <c r="B170" s="63"/>
      <c r="C170" s="63"/>
      <c r="D170" s="63"/>
      <c r="E170" s="63"/>
      <c r="F170" s="63"/>
      <c r="G170" s="63"/>
      <c r="H170" s="63"/>
      <c r="I170" s="63"/>
      <c r="J170" s="70"/>
      <c r="K170" s="77"/>
      <c r="L170" s="77"/>
      <c r="M170" s="77"/>
    </row>
    <row r="171" spans="1:13" ht="15.75" customHeight="1">
      <c r="A171" s="62"/>
      <c r="B171" s="63"/>
      <c r="C171" s="63"/>
      <c r="D171" s="63"/>
      <c r="E171" s="63"/>
      <c r="F171" s="63"/>
      <c r="G171" s="63"/>
      <c r="H171" s="63"/>
      <c r="I171" s="63"/>
      <c r="J171" s="70"/>
      <c r="K171" s="77"/>
      <c r="L171" s="77"/>
      <c r="M171" s="77"/>
    </row>
    <row r="172" spans="1:13" ht="15.75" customHeight="1">
      <c r="A172" s="62"/>
      <c r="B172" s="63"/>
      <c r="C172" s="63"/>
      <c r="D172" s="63"/>
      <c r="E172" s="63"/>
      <c r="F172" s="63"/>
      <c r="G172" s="63"/>
      <c r="H172" s="63"/>
      <c r="I172" s="63"/>
      <c r="J172" s="70"/>
      <c r="K172" s="77"/>
      <c r="L172" s="77"/>
      <c r="M172" s="77"/>
    </row>
    <row r="173" spans="1:13" ht="15.75" customHeight="1">
      <c r="A173" s="62"/>
      <c r="B173" s="63"/>
      <c r="C173" s="63"/>
      <c r="D173" s="63"/>
      <c r="E173" s="63"/>
      <c r="F173" s="63"/>
      <c r="G173" s="63"/>
      <c r="H173" s="63"/>
      <c r="I173" s="63"/>
      <c r="J173" s="70"/>
      <c r="K173" s="77"/>
      <c r="L173" s="77"/>
      <c r="M173" s="77"/>
    </row>
    <row r="174" spans="1:13" ht="15.75" customHeight="1">
      <c r="A174" s="62"/>
      <c r="B174" s="63"/>
      <c r="C174" s="63"/>
      <c r="D174" s="63"/>
      <c r="E174" s="63"/>
      <c r="F174" s="63"/>
      <c r="G174" s="63"/>
      <c r="H174" s="63"/>
      <c r="I174" s="63"/>
      <c r="J174" s="70"/>
      <c r="K174" s="77"/>
      <c r="L174" s="77"/>
      <c r="M174" s="77"/>
    </row>
    <row r="175" spans="1:13" ht="15.75" customHeight="1">
      <c r="A175" s="62"/>
      <c r="B175" s="63"/>
      <c r="C175" s="63"/>
      <c r="D175" s="63"/>
      <c r="E175" s="63"/>
      <c r="F175" s="63"/>
      <c r="G175" s="63"/>
      <c r="H175" s="63"/>
      <c r="I175" s="63"/>
      <c r="J175" s="70"/>
      <c r="K175" s="77"/>
      <c r="L175" s="77"/>
      <c r="M175" s="77"/>
    </row>
    <row r="176" spans="1:13" ht="15.75" customHeight="1">
      <c r="A176" s="62"/>
      <c r="B176" s="63"/>
      <c r="C176" s="63"/>
      <c r="D176" s="63"/>
      <c r="E176" s="63"/>
      <c r="F176" s="63"/>
      <c r="G176" s="63"/>
      <c r="H176" s="63"/>
      <c r="I176" s="63"/>
      <c r="J176" s="70"/>
      <c r="K176" s="77"/>
      <c r="L176" s="77"/>
      <c r="M176" s="77"/>
    </row>
    <row r="177" spans="1:13" ht="15.75" customHeight="1">
      <c r="A177" s="62"/>
      <c r="B177" s="63"/>
      <c r="C177" s="63"/>
      <c r="D177" s="63"/>
      <c r="E177" s="63"/>
      <c r="F177" s="63"/>
      <c r="G177" s="63"/>
      <c r="H177" s="63"/>
      <c r="I177" s="63"/>
      <c r="J177" s="70"/>
      <c r="K177" s="77"/>
      <c r="L177" s="77"/>
      <c r="M177" s="77"/>
    </row>
    <row r="178" spans="1:13" ht="15.75" customHeight="1">
      <c r="A178" s="62"/>
      <c r="B178" s="63"/>
      <c r="C178" s="63"/>
      <c r="D178" s="63"/>
      <c r="E178" s="63"/>
      <c r="F178" s="63"/>
      <c r="G178" s="63"/>
      <c r="H178" s="63"/>
      <c r="I178" s="63"/>
      <c r="J178" s="70"/>
      <c r="K178" s="77"/>
      <c r="L178" s="77"/>
      <c r="M178" s="77"/>
    </row>
    <row r="179" spans="1:13" ht="15.75" customHeight="1">
      <c r="A179" s="62"/>
      <c r="B179" s="63"/>
      <c r="C179" s="63"/>
      <c r="D179" s="63"/>
      <c r="E179" s="63"/>
      <c r="F179" s="63"/>
      <c r="G179" s="63"/>
      <c r="H179" s="63"/>
      <c r="I179" s="63"/>
      <c r="J179" s="70"/>
      <c r="K179" s="77"/>
      <c r="L179" s="77"/>
      <c r="M179" s="77"/>
    </row>
    <row r="180" spans="1:13" ht="15.75" customHeight="1">
      <c r="A180" s="62"/>
      <c r="B180" s="63"/>
      <c r="C180" s="63"/>
      <c r="D180" s="63"/>
      <c r="E180" s="63"/>
      <c r="F180" s="63"/>
      <c r="G180" s="63"/>
      <c r="H180" s="63"/>
      <c r="I180" s="63"/>
      <c r="J180" s="70"/>
      <c r="K180" s="77"/>
      <c r="L180" s="77"/>
      <c r="M180" s="77"/>
    </row>
    <row r="181" spans="1:13" ht="15.75" customHeight="1">
      <c r="A181" s="62"/>
      <c r="B181" s="63"/>
      <c r="C181" s="63"/>
      <c r="D181" s="63"/>
      <c r="E181" s="63"/>
      <c r="F181" s="63"/>
      <c r="G181" s="63"/>
      <c r="H181" s="63"/>
      <c r="I181" s="63"/>
      <c r="J181" s="70"/>
      <c r="K181" s="77"/>
      <c r="L181" s="77"/>
      <c r="M181" s="77"/>
    </row>
    <row r="182" spans="1:13" ht="15.75" customHeight="1">
      <c r="A182" s="62"/>
      <c r="B182" s="63"/>
      <c r="C182" s="63"/>
      <c r="D182" s="63"/>
      <c r="E182" s="63"/>
      <c r="F182" s="63"/>
      <c r="G182" s="63"/>
      <c r="H182" s="63"/>
      <c r="I182" s="63"/>
      <c r="J182" s="70"/>
      <c r="K182" s="77"/>
      <c r="L182" s="77"/>
      <c r="M182" s="77"/>
    </row>
    <row r="183" spans="1:13" ht="15.75" customHeight="1">
      <c r="A183" s="62"/>
      <c r="B183" s="63"/>
      <c r="C183" s="63"/>
      <c r="D183" s="63"/>
      <c r="E183" s="63"/>
      <c r="F183" s="63"/>
      <c r="G183" s="63"/>
      <c r="H183" s="63"/>
      <c r="I183" s="63"/>
      <c r="J183" s="70"/>
      <c r="K183" s="77"/>
      <c r="L183" s="77"/>
      <c r="M183" s="77"/>
    </row>
    <row r="184" spans="1:13" ht="15.75" customHeight="1">
      <c r="A184" s="62"/>
      <c r="B184" s="63"/>
      <c r="C184" s="63"/>
      <c r="D184" s="63"/>
      <c r="E184" s="63"/>
      <c r="F184" s="63"/>
      <c r="G184" s="63"/>
      <c r="H184" s="63"/>
      <c r="I184" s="63"/>
      <c r="J184" s="70"/>
      <c r="K184" s="77"/>
      <c r="L184" s="77"/>
      <c r="M184" s="77"/>
    </row>
    <row r="185" spans="1:13" ht="15.75" customHeight="1">
      <c r="A185" s="62"/>
      <c r="B185" s="63"/>
      <c r="C185" s="63"/>
      <c r="D185" s="63"/>
      <c r="E185" s="63"/>
      <c r="F185" s="63"/>
      <c r="G185" s="63"/>
      <c r="H185" s="63"/>
      <c r="I185" s="63"/>
      <c r="J185" s="70"/>
      <c r="K185" s="77"/>
      <c r="L185" s="77"/>
      <c r="M185" s="77"/>
    </row>
    <row r="186" spans="1:13" ht="15.75" customHeight="1">
      <c r="A186" s="62"/>
      <c r="B186" s="63"/>
      <c r="C186" s="63"/>
      <c r="D186" s="63"/>
      <c r="E186" s="63"/>
      <c r="F186" s="63"/>
      <c r="G186" s="63"/>
      <c r="H186" s="63"/>
      <c r="I186" s="63"/>
      <c r="J186" s="70"/>
      <c r="K186" s="77"/>
      <c r="L186" s="77"/>
      <c r="M186" s="77"/>
    </row>
    <row r="187" spans="1:13" ht="15.75" customHeight="1">
      <c r="A187" s="62"/>
      <c r="B187" s="63"/>
      <c r="C187" s="63"/>
      <c r="D187" s="63"/>
      <c r="E187" s="63"/>
      <c r="F187" s="63"/>
      <c r="G187" s="63"/>
      <c r="H187" s="63"/>
      <c r="I187" s="63"/>
      <c r="J187" s="70"/>
      <c r="K187" s="77"/>
      <c r="L187" s="77"/>
      <c r="M187" s="77"/>
    </row>
    <row r="188" spans="1:13" ht="15.75" customHeight="1">
      <c r="A188" s="62"/>
      <c r="B188" s="63"/>
      <c r="C188" s="63"/>
      <c r="D188" s="63"/>
      <c r="E188" s="63"/>
      <c r="F188" s="63"/>
      <c r="G188" s="63"/>
      <c r="H188" s="63"/>
      <c r="I188" s="63"/>
      <c r="J188" s="70"/>
      <c r="K188" s="77"/>
      <c r="L188" s="77"/>
      <c r="M188" s="77"/>
    </row>
    <row r="189" spans="1:13" ht="15.75" customHeight="1">
      <c r="A189" s="62"/>
      <c r="B189" s="63"/>
      <c r="C189" s="63"/>
      <c r="D189" s="63"/>
      <c r="E189" s="63"/>
      <c r="F189" s="63"/>
      <c r="G189" s="63"/>
      <c r="H189" s="63"/>
      <c r="I189" s="63"/>
      <c r="J189" s="70"/>
      <c r="K189" s="77"/>
      <c r="L189" s="77"/>
      <c r="M189" s="77"/>
    </row>
    <row r="190" spans="1:13" ht="15.75" customHeight="1">
      <c r="A190" s="62"/>
      <c r="B190" s="63"/>
      <c r="C190" s="63"/>
      <c r="D190" s="63"/>
      <c r="E190" s="63"/>
      <c r="F190" s="63"/>
      <c r="G190" s="63"/>
      <c r="H190" s="63"/>
      <c r="I190" s="63"/>
      <c r="J190" s="70"/>
      <c r="K190" s="77"/>
      <c r="L190" s="77"/>
      <c r="M190" s="77"/>
    </row>
    <row r="191" spans="1:13" ht="15.75" customHeight="1">
      <c r="A191" s="62"/>
      <c r="B191" s="63"/>
      <c r="C191" s="63"/>
      <c r="D191" s="63"/>
      <c r="E191" s="63"/>
      <c r="F191" s="63"/>
      <c r="G191" s="63"/>
      <c r="H191" s="63"/>
      <c r="I191" s="63"/>
      <c r="J191" s="70"/>
      <c r="K191" s="77"/>
      <c r="L191" s="77"/>
      <c r="M191" s="77"/>
    </row>
    <row r="192" spans="1:13" ht="15.75" customHeight="1">
      <c r="A192" s="62"/>
      <c r="B192" s="63"/>
      <c r="C192" s="63"/>
      <c r="D192" s="63"/>
      <c r="E192" s="63"/>
      <c r="F192" s="63"/>
      <c r="G192" s="63"/>
      <c r="H192" s="63"/>
      <c r="I192" s="63"/>
      <c r="J192" s="70"/>
      <c r="K192" s="77"/>
      <c r="L192" s="77"/>
      <c r="M192" s="77"/>
    </row>
    <row r="193" spans="1:13" ht="15.75" customHeight="1">
      <c r="A193" s="62"/>
      <c r="B193" s="63"/>
      <c r="C193" s="63"/>
      <c r="D193" s="63"/>
      <c r="E193" s="63"/>
      <c r="F193" s="63"/>
      <c r="G193" s="63"/>
      <c r="H193" s="63"/>
      <c r="I193" s="63"/>
      <c r="J193" s="70"/>
      <c r="K193" s="77"/>
      <c r="L193" s="77"/>
      <c r="M193" s="77"/>
    </row>
    <row r="194" spans="1:13" ht="15.75" customHeight="1">
      <c r="A194" s="62"/>
      <c r="B194" s="63"/>
      <c r="C194" s="63"/>
      <c r="D194" s="63"/>
      <c r="E194" s="63"/>
      <c r="F194" s="63"/>
      <c r="G194" s="63"/>
      <c r="H194" s="63"/>
      <c r="I194" s="63"/>
      <c r="J194" s="70"/>
      <c r="K194" s="77"/>
      <c r="L194" s="77"/>
      <c r="M194" s="77"/>
    </row>
    <row r="195" spans="1:13" ht="15.75" customHeight="1">
      <c r="A195" s="62"/>
      <c r="B195" s="63"/>
      <c r="C195" s="63"/>
      <c r="D195" s="63"/>
      <c r="E195" s="63"/>
      <c r="F195" s="63"/>
      <c r="G195" s="63"/>
      <c r="H195" s="63"/>
      <c r="I195" s="63"/>
      <c r="J195" s="70"/>
      <c r="K195" s="77"/>
      <c r="L195" s="77"/>
      <c r="M195" s="77"/>
    </row>
    <row r="196" spans="1:13" ht="15.75" customHeight="1">
      <c r="A196" s="62"/>
      <c r="B196" s="63"/>
      <c r="C196" s="63"/>
      <c r="D196" s="63"/>
      <c r="E196" s="63"/>
      <c r="F196" s="63"/>
      <c r="G196" s="63"/>
      <c r="H196" s="63"/>
      <c r="I196" s="63"/>
      <c r="J196" s="70"/>
      <c r="K196" s="77"/>
      <c r="L196" s="77"/>
      <c r="M196" s="77"/>
    </row>
    <row r="197" spans="1:13" ht="15.75" customHeight="1">
      <c r="A197" s="62"/>
      <c r="B197" s="63"/>
      <c r="C197" s="63"/>
      <c r="D197" s="63"/>
      <c r="E197" s="63"/>
      <c r="F197" s="63"/>
      <c r="G197" s="63"/>
      <c r="H197" s="63"/>
      <c r="I197" s="63"/>
      <c r="J197" s="70"/>
      <c r="K197" s="77"/>
      <c r="L197" s="77"/>
      <c r="M197" s="77"/>
    </row>
    <row r="198" spans="1:13" ht="15.75" customHeight="1">
      <c r="A198" s="62"/>
      <c r="B198" s="63"/>
      <c r="C198" s="63"/>
      <c r="D198" s="63"/>
      <c r="E198" s="63"/>
      <c r="F198" s="63"/>
      <c r="G198" s="63"/>
      <c r="H198" s="63"/>
      <c r="I198" s="63"/>
      <c r="J198" s="70"/>
      <c r="K198" s="77"/>
      <c r="L198" s="77"/>
      <c r="M198" s="77"/>
    </row>
    <row r="199" spans="1:13" ht="15.75" customHeight="1">
      <c r="A199" s="62"/>
      <c r="B199" s="63"/>
      <c r="C199" s="63"/>
      <c r="D199" s="63"/>
      <c r="E199" s="63"/>
      <c r="F199" s="63"/>
      <c r="G199" s="63"/>
      <c r="H199" s="63"/>
      <c r="I199" s="63"/>
      <c r="J199" s="70"/>
      <c r="K199" s="77"/>
      <c r="L199" s="77"/>
      <c r="M199" s="77"/>
    </row>
    <row r="200" spans="1:13" ht="15.75" customHeight="1">
      <c r="A200" s="62"/>
      <c r="B200" s="63"/>
      <c r="C200" s="63"/>
      <c r="D200" s="63"/>
      <c r="E200" s="63"/>
      <c r="F200" s="63"/>
      <c r="G200" s="63"/>
      <c r="H200" s="63"/>
      <c r="I200" s="63"/>
      <c r="J200" s="70"/>
      <c r="K200" s="77"/>
      <c r="L200" s="77"/>
      <c r="M200" s="77"/>
    </row>
    <row r="201" spans="1:13" ht="15.75" customHeight="1">
      <c r="A201" s="62"/>
      <c r="B201" s="63"/>
      <c r="C201" s="63"/>
      <c r="D201" s="63"/>
      <c r="E201" s="63"/>
      <c r="F201" s="63"/>
      <c r="G201" s="63"/>
      <c r="H201" s="63"/>
      <c r="I201" s="63"/>
      <c r="J201" s="70"/>
      <c r="K201" s="77"/>
      <c r="L201" s="77"/>
      <c r="M201" s="77"/>
    </row>
    <row r="202" spans="1:13" ht="15.75" customHeight="1">
      <c r="A202" s="62"/>
      <c r="B202" s="63"/>
      <c r="C202" s="63"/>
      <c r="D202" s="63"/>
      <c r="E202" s="63"/>
      <c r="F202" s="63"/>
      <c r="G202" s="63"/>
      <c r="H202" s="63"/>
      <c r="I202" s="63"/>
      <c r="J202" s="70"/>
      <c r="K202" s="77"/>
      <c r="L202" s="77"/>
      <c r="M202" s="77"/>
    </row>
    <row r="203" spans="1:13" ht="15.75" customHeight="1">
      <c r="A203" s="62"/>
      <c r="B203" s="63"/>
      <c r="C203" s="63"/>
      <c r="D203" s="63"/>
      <c r="E203" s="63"/>
      <c r="F203" s="63"/>
      <c r="G203" s="63"/>
      <c r="H203" s="63"/>
      <c r="I203" s="63"/>
      <c r="J203" s="70"/>
      <c r="K203" s="77"/>
      <c r="L203" s="77"/>
      <c r="M203" s="77"/>
    </row>
    <row r="204" spans="1:13" ht="15.75" customHeight="1">
      <c r="A204" s="62"/>
      <c r="B204" s="63"/>
      <c r="C204" s="63"/>
      <c r="D204" s="63"/>
      <c r="E204" s="63"/>
      <c r="F204" s="63"/>
      <c r="G204" s="63"/>
      <c r="H204" s="63"/>
      <c r="I204" s="63"/>
      <c r="J204" s="70"/>
      <c r="K204" s="77"/>
      <c r="L204" s="77"/>
      <c r="M204" s="77"/>
    </row>
    <row r="205" spans="1:13" ht="15.75" customHeight="1">
      <c r="A205" s="62"/>
      <c r="B205" s="63"/>
      <c r="C205" s="63"/>
      <c r="D205" s="63"/>
      <c r="E205" s="63"/>
      <c r="F205" s="63"/>
      <c r="G205" s="63"/>
      <c r="H205" s="63"/>
      <c r="I205" s="63"/>
      <c r="J205" s="70"/>
      <c r="K205" s="77"/>
      <c r="L205" s="77"/>
      <c r="M205" s="77"/>
    </row>
    <row r="206" spans="1:13" ht="15.75" customHeight="1">
      <c r="A206" s="62"/>
      <c r="B206" s="63"/>
      <c r="C206" s="63"/>
      <c r="D206" s="63"/>
      <c r="E206" s="63"/>
      <c r="F206" s="63"/>
      <c r="G206" s="63"/>
      <c r="H206" s="63"/>
      <c r="I206" s="63"/>
      <c r="J206" s="70"/>
      <c r="K206" s="77"/>
      <c r="L206" s="77"/>
      <c r="M206" s="77"/>
    </row>
    <row r="207" spans="1:13" ht="15.75" customHeight="1">
      <c r="A207" s="62"/>
      <c r="B207" s="63"/>
      <c r="C207" s="63"/>
      <c r="D207" s="63"/>
      <c r="E207" s="63"/>
      <c r="F207" s="63"/>
      <c r="G207" s="63"/>
      <c r="H207" s="63"/>
      <c r="I207" s="63"/>
      <c r="J207" s="70"/>
      <c r="K207" s="77"/>
      <c r="L207" s="77"/>
      <c r="M207" s="77"/>
    </row>
    <row r="208" spans="1:13" ht="15.75" customHeight="1">
      <c r="A208" s="62"/>
      <c r="B208" s="63"/>
      <c r="C208" s="63"/>
      <c r="D208" s="63"/>
      <c r="E208" s="63"/>
      <c r="F208" s="63"/>
      <c r="G208" s="63"/>
      <c r="H208" s="63"/>
      <c r="I208" s="63"/>
      <c r="J208" s="70"/>
      <c r="K208" s="77"/>
      <c r="L208" s="77"/>
      <c r="M208" s="77"/>
    </row>
    <row r="209" spans="1:13" ht="15.75" customHeight="1">
      <c r="A209" s="62"/>
      <c r="B209" s="63"/>
      <c r="C209" s="63"/>
      <c r="D209" s="63"/>
      <c r="E209" s="63"/>
      <c r="F209" s="63"/>
      <c r="G209" s="63"/>
      <c r="H209" s="63"/>
      <c r="I209" s="63"/>
      <c r="J209" s="70"/>
      <c r="K209" s="77"/>
      <c r="L209" s="77"/>
      <c r="M209" s="77"/>
    </row>
    <row r="210" spans="1:13" ht="15.75" customHeight="1">
      <c r="A210" s="62"/>
      <c r="B210" s="63"/>
      <c r="C210" s="63"/>
      <c r="D210" s="63"/>
      <c r="E210" s="63"/>
      <c r="F210" s="63"/>
      <c r="G210" s="63"/>
      <c r="H210" s="63"/>
      <c r="I210" s="63"/>
      <c r="J210" s="70"/>
      <c r="K210" s="77"/>
      <c r="L210" s="77"/>
      <c r="M210" s="77"/>
    </row>
    <row r="211" spans="1:13" ht="15.75" customHeight="1">
      <c r="A211" s="62"/>
      <c r="B211" s="63"/>
      <c r="C211" s="63"/>
      <c r="D211" s="63"/>
      <c r="E211" s="63"/>
      <c r="F211" s="63"/>
      <c r="G211" s="63"/>
      <c r="H211" s="63"/>
      <c r="I211" s="63"/>
      <c r="J211" s="70"/>
      <c r="K211" s="77"/>
      <c r="L211" s="77"/>
      <c r="M211" s="77"/>
    </row>
    <row r="212" spans="1:13" ht="15.75" customHeight="1">
      <c r="A212" s="62"/>
      <c r="B212" s="63"/>
      <c r="C212" s="63"/>
      <c r="D212" s="63"/>
      <c r="E212" s="63"/>
      <c r="F212" s="63"/>
      <c r="G212" s="63"/>
      <c r="H212" s="63"/>
      <c r="I212" s="63"/>
      <c r="J212" s="70"/>
      <c r="K212" s="77"/>
      <c r="L212" s="77"/>
      <c r="M212" s="77"/>
    </row>
    <row r="213" spans="1:13" ht="15.75" customHeight="1">
      <c r="A213" s="62"/>
      <c r="B213" s="63"/>
      <c r="C213" s="63"/>
      <c r="D213" s="63"/>
      <c r="E213" s="63"/>
      <c r="F213" s="63"/>
      <c r="G213" s="63"/>
      <c r="H213" s="63"/>
      <c r="I213" s="63"/>
      <c r="J213" s="70"/>
      <c r="K213" s="77"/>
      <c r="L213" s="77"/>
      <c r="M213" s="77"/>
    </row>
    <row r="214" spans="1:13" ht="15.75" customHeight="1">
      <c r="A214" s="62"/>
      <c r="B214" s="63"/>
      <c r="C214" s="63"/>
      <c r="D214" s="63"/>
      <c r="E214" s="63"/>
      <c r="F214" s="63"/>
      <c r="G214" s="63"/>
      <c r="H214" s="63"/>
      <c r="I214" s="63"/>
      <c r="J214" s="70"/>
      <c r="K214" s="77"/>
      <c r="L214" s="77"/>
      <c r="M214" s="77"/>
    </row>
    <row r="215" spans="1:13" ht="15.75" customHeight="1">
      <c r="A215" s="62"/>
      <c r="B215" s="63"/>
      <c r="C215" s="63"/>
      <c r="D215" s="63"/>
      <c r="E215" s="63"/>
      <c r="F215" s="63"/>
      <c r="G215" s="63"/>
      <c r="H215" s="63"/>
      <c r="I215" s="63"/>
      <c r="J215" s="70"/>
      <c r="K215" s="77"/>
      <c r="L215" s="77"/>
      <c r="M215" s="77"/>
    </row>
    <row r="216" spans="1:13" ht="15.75" customHeight="1">
      <c r="A216" s="62"/>
      <c r="B216" s="63"/>
      <c r="C216" s="63"/>
      <c r="D216" s="63"/>
      <c r="E216" s="63"/>
      <c r="F216" s="63"/>
      <c r="G216" s="63"/>
      <c r="H216" s="63"/>
      <c r="I216" s="63"/>
      <c r="J216" s="70"/>
      <c r="K216" s="77"/>
      <c r="L216" s="77"/>
      <c r="M216" s="77"/>
    </row>
    <row r="217" spans="1:13" ht="15.75" customHeight="1">
      <c r="A217" s="62"/>
      <c r="B217" s="63"/>
      <c r="C217" s="63"/>
      <c r="D217" s="63"/>
      <c r="E217" s="63"/>
      <c r="F217" s="63"/>
      <c r="G217" s="63"/>
      <c r="H217" s="63"/>
      <c r="I217" s="63"/>
      <c r="J217" s="70"/>
      <c r="K217" s="77"/>
      <c r="L217" s="77"/>
      <c r="M217" s="77"/>
    </row>
    <row r="218" spans="1:13" ht="15.75" customHeight="1">
      <c r="A218" s="62"/>
      <c r="B218" s="63"/>
      <c r="C218" s="63"/>
      <c r="D218" s="63"/>
      <c r="E218" s="63"/>
      <c r="F218" s="63"/>
      <c r="G218" s="63"/>
      <c r="H218" s="63"/>
      <c r="I218" s="63"/>
      <c r="J218" s="70"/>
      <c r="K218" s="77"/>
      <c r="L218" s="77"/>
      <c r="M218" s="77"/>
    </row>
    <row r="219" spans="1:13" ht="15.75" customHeight="1">
      <c r="A219" s="62"/>
      <c r="B219" s="63"/>
      <c r="C219" s="63"/>
      <c r="D219" s="63"/>
      <c r="E219" s="63"/>
      <c r="F219" s="63"/>
      <c r="G219" s="63"/>
      <c r="H219" s="63"/>
      <c r="I219" s="63"/>
      <c r="J219" s="70"/>
      <c r="K219" s="77"/>
      <c r="L219" s="77"/>
      <c r="M219" s="77"/>
    </row>
    <row r="220" spans="1:13" ht="15.75" customHeight="1">
      <c r="A220" s="62"/>
      <c r="B220" s="63"/>
      <c r="C220" s="63"/>
      <c r="D220" s="63"/>
      <c r="E220" s="63"/>
      <c r="F220" s="63"/>
      <c r="G220" s="63"/>
      <c r="H220" s="63"/>
      <c r="I220" s="63"/>
      <c r="J220" s="70"/>
      <c r="K220" s="77"/>
      <c r="L220" s="77"/>
      <c r="M220" s="77"/>
    </row>
    <row r="221" spans="1:13" ht="15.75" customHeight="1">
      <c r="A221" s="62"/>
      <c r="B221" s="63"/>
      <c r="C221" s="63"/>
      <c r="D221" s="63"/>
      <c r="E221" s="63"/>
      <c r="F221" s="63"/>
      <c r="G221" s="63"/>
      <c r="H221" s="63"/>
      <c r="I221" s="63"/>
      <c r="J221" s="70"/>
      <c r="K221" s="77"/>
      <c r="L221" s="77"/>
      <c r="M221" s="77"/>
    </row>
    <row r="222" spans="1:13" ht="15.75" customHeight="1">
      <c r="A222" s="62"/>
      <c r="B222" s="63"/>
      <c r="C222" s="63"/>
      <c r="D222" s="63"/>
      <c r="E222" s="63"/>
      <c r="F222" s="63"/>
      <c r="G222" s="63"/>
      <c r="H222" s="63"/>
      <c r="I222" s="63"/>
      <c r="J222" s="70"/>
      <c r="K222" s="77"/>
      <c r="L222" s="77"/>
      <c r="M222" s="77"/>
    </row>
    <row r="223" spans="1:13" ht="15.75" customHeight="1">
      <c r="A223" s="62"/>
      <c r="B223" s="63"/>
      <c r="C223" s="63"/>
      <c r="D223" s="63"/>
      <c r="E223" s="63"/>
      <c r="F223" s="63"/>
      <c r="G223" s="63"/>
      <c r="H223" s="63"/>
      <c r="I223" s="63"/>
      <c r="J223" s="70"/>
      <c r="K223" s="77"/>
      <c r="L223" s="77"/>
      <c r="M223" s="77"/>
    </row>
    <row r="224" spans="1:13" ht="15.75" customHeight="1">
      <c r="A224" s="62"/>
      <c r="B224" s="63"/>
      <c r="C224" s="63"/>
      <c r="D224" s="63"/>
      <c r="E224" s="63"/>
      <c r="F224" s="63"/>
      <c r="G224" s="63"/>
      <c r="H224" s="63"/>
      <c r="I224" s="63"/>
      <c r="J224" s="70"/>
      <c r="K224" s="77"/>
      <c r="L224" s="77"/>
      <c r="M224" s="77"/>
    </row>
    <row r="225" spans="1:13" ht="15.75" customHeight="1">
      <c r="A225" s="62"/>
      <c r="B225" s="63"/>
      <c r="C225" s="63"/>
      <c r="D225" s="63"/>
      <c r="E225" s="63"/>
      <c r="F225" s="63"/>
      <c r="G225" s="63"/>
      <c r="H225" s="63"/>
      <c r="I225" s="63"/>
      <c r="J225" s="70"/>
      <c r="K225" s="77"/>
      <c r="L225" s="77"/>
      <c r="M225" s="77"/>
    </row>
    <row r="226" spans="1:13" ht="15.75" customHeight="1">
      <c r="A226" s="62"/>
      <c r="B226" s="63"/>
      <c r="C226" s="63"/>
      <c r="D226" s="63"/>
      <c r="E226" s="63"/>
      <c r="F226" s="63"/>
      <c r="G226" s="63"/>
      <c r="H226" s="63"/>
      <c r="I226" s="63"/>
      <c r="J226" s="70"/>
      <c r="K226" s="77"/>
      <c r="L226" s="77"/>
      <c r="M226" s="77"/>
    </row>
    <row r="227" spans="1:13" ht="15.75" customHeight="1">
      <c r="A227" s="62"/>
      <c r="B227" s="63"/>
      <c r="C227" s="63"/>
      <c r="D227" s="63"/>
      <c r="E227" s="63"/>
      <c r="F227" s="63"/>
      <c r="G227" s="63"/>
      <c r="H227" s="63"/>
      <c r="I227" s="63"/>
      <c r="J227" s="70"/>
      <c r="K227" s="77"/>
      <c r="L227" s="77"/>
      <c r="M227" s="77"/>
    </row>
    <row r="228" spans="1:13" ht="15.75" customHeight="1">
      <c r="A228" s="62"/>
      <c r="B228" s="63"/>
      <c r="C228" s="63"/>
      <c r="D228" s="63"/>
      <c r="E228" s="63"/>
      <c r="F228" s="63"/>
      <c r="G228" s="63"/>
      <c r="H228" s="63"/>
      <c r="I228" s="63"/>
      <c r="J228" s="70"/>
      <c r="K228" s="77"/>
      <c r="L228" s="77"/>
      <c r="M228" s="77"/>
    </row>
    <row r="229" spans="1:13" ht="15.75" customHeight="1">
      <c r="A229" s="62"/>
      <c r="B229" s="63"/>
      <c r="C229" s="63"/>
      <c r="D229" s="63"/>
      <c r="E229" s="63"/>
      <c r="F229" s="63"/>
      <c r="G229" s="63"/>
      <c r="H229" s="63"/>
      <c r="I229" s="63"/>
      <c r="J229" s="70"/>
      <c r="K229" s="77"/>
      <c r="L229" s="77"/>
      <c r="M229" s="77"/>
    </row>
    <row r="230" spans="1:13" ht="15.75" customHeight="1">
      <c r="A230" s="62"/>
      <c r="B230" s="63"/>
      <c r="C230" s="63"/>
      <c r="D230" s="63"/>
      <c r="E230" s="63"/>
      <c r="F230" s="63"/>
      <c r="G230" s="63"/>
      <c r="H230" s="63"/>
      <c r="I230" s="63"/>
      <c r="J230" s="70"/>
      <c r="K230" s="77"/>
      <c r="L230" s="77"/>
      <c r="M230" s="77"/>
    </row>
    <row r="231" spans="1:13" ht="15.75" customHeight="1">
      <c r="A231" s="62"/>
      <c r="B231" s="63"/>
      <c r="C231" s="63"/>
      <c r="D231" s="63"/>
      <c r="E231" s="63"/>
      <c r="F231" s="63"/>
      <c r="G231" s="63"/>
      <c r="H231" s="63"/>
      <c r="I231" s="63"/>
      <c r="J231" s="70"/>
      <c r="K231" s="77"/>
      <c r="L231" s="77"/>
      <c r="M231" s="77"/>
    </row>
    <row r="232" spans="1:13" ht="15.75" customHeight="1">
      <c r="A232" s="62"/>
      <c r="B232" s="63"/>
      <c r="C232" s="63"/>
      <c r="D232" s="63"/>
      <c r="E232" s="63"/>
      <c r="F232" s="63"/>
      <c r="G232" s="63"/>
      <c r="H232" s="63"/>
      <c r="I232" s="63"/>
      <c r="J232" s="70"/>
      <c r="K232" s="77"/>
      <c r="L232" s="77"/>
      <c r="M232" s="77"/>
    </row>
    <row r="233" spans="1:13" ht="15.75" customHeight="1">
      <c r="A233" s="62"/>
      <c r="B233" s="63"/>
      <c r="C233" s="63"/>
      <c r="D233" s="63"/>
      <c r="E233" s="63"/>
      <c r="F233" s="63"/>
      <c r="G233" s="63"/>
      <c r="H233" s="63"/>
      <c r="I233" s="63"/>
      <c r="J233" s="70"/>
      <c r="K233" s="77"/>
      <c r="L233" s="77"/>
      <c r="M233" s="77"/>
    </row>
    <row r="234" spans="1:13" ht="15.75" customHeight="1">
      <c r="A234" s="62"/>
      <c r="B234" s="63"/>
      <c r="C234" s="63"/>
      <c r="D234" s="63"/>
      <c r="E234" s="63"/>
      <c r="F234" s="63"/>
      <c r="G234" s="63"/>
      <c r="H234" s="63"/>
      <c r="I234" s="63"/>
      <c r="J234" s="70"/>
      <c r="K234" s="77"/>
      <c r="L234" s="77"/>
      <c r="M234" s="77"/>
    </row>
    <row r="235" spans="1:13" ht="15.75" customHeight="1">
      <c r="A235" s="62"/>
      <c r="B235" s="63"/>
      <c r="C235" s="63"/>
      <c r="D235" s="63"/>
      <c r="E235" s="63"/>
      <c r="F235" s="63"/>
      <c r="G235" s="63"/>
      <c r="H235" s="63"/>
      <c r="I235" s="63"/>
      <c r="J235" s="70"/>
      <c r="K235" s="77"/>
      <c r="L235" s="77"/>
      <c r="M235" s="77"/>
    </row>
    <row r="236" spans="1:13" ht="15.75" customHeight="1">
      <c r="A236" s="62"/>
      <c r="B236" s="63"/>
      <c r="C236" s="63"/>
      <c r="D236" s="63"/>
      <c r="E236" s="63"/>
      <c r="F236" s="63"/>
      <c r="G236" s="63"/>
      <c r="H236" s="63"/>
      <c r="I236" s="63"/>
      <c r="J236" s="70"/>
      <c r="K236" s="77"/>
      <c r="L236" s="77"/>
      <c r="M236" s="77"/>
    </row>
    <row r="237" spans="1:13" ht="15.75" customHeight="1">
      <c r="A237" s="62"/>
      <c r="B237" s="63"/>
      <c r="C237" s="63"/>
      <c r="D237" s="63"/>
      <c r="E237" s="63"/>
      <c r="F237" s="63"/>
      <c r="G237" s="63"/>
      <c r="H237" s="63"/>
      <c r="I237" s="63"/>
      <c r="J237" s="70"/>
      <c r="K237" s="77"/>
      <c r="L237" s="77"/>
      <c r="M237" s="77"/>
    </row>
    <row r="238" spans="1:13" ht="15.75" customHeight="1">
      <c r="A238" s="62"/>
      <c r="B238" s="63"/>
      <c r="C238" s="63"/>
      <c r="D238" s="63"/>
      <c r="E238" s="63"/>
      <c r="F238" s="63"/>
      <c r="G238" s="63"/>
      <c r="H238" s="63"/>
      <c r="I238" s="63"/>
      <c r="J238" s="70"/>
      <c r="K238" s="77"/>
      <c r="L238" s="77"/>
      <c r="M238" s="77"/>
    </row>
    <row r="239" spans="1:13" ht="15.75" customHeight="1">
      <c r="A239" s="62"/>
      <c r="B239" s="63"/>
      <c r="C239" s="63"/>
      <c r="D239" s="63"/>
      <c r="E239" s="63"/>
      <c r="F239" s="63"/>
      <c r="G239" s="63"/>
      <c r="H239" s="63"/>
      <c r="I239" s="63"/>
      <c r="J239" s="70"/>
      <c r="K239" s="77"/>
      <c r="L239" s="77"/>
      <c r="M239" s="77"/>
    </row>
    <row r="240" spans="1:13" ht="15.75" customHeight="1">
      <c r="A240" s="62"/>
      <c r="B240" s="63"/>
      <c r="C240" s="63"/>
      <c r="D240" s="63"/>
      <c r="E240" s="63"/>
      <c r="F240" s="63"/>
      <c r="G240" s="63"/>
      <c r="H240" s="63"/>
      <c r="I240" s="63"/>
      <c r="J240" s="70"/>
      <c r="K240" s="77"/>
      <c r="L240" s="77"/>
      <c r="M240" s="77"/>
    </row>
    <row r="241" spans="1:13" ht="15.75" customHeight="1">
      <c r="A241" s="62"/>
      <c r="B241" s="63"/>
      <c r="C241" s="63"/>
      <c r="D241" s="63"/>
      <c r="E241" s="63"/>
      <c r="F241" s="63"/>
      <c r="G241" s="63"/>
      <c r="H241" s="63"/>
      <c r="I241" s="63"/>
      <c r="J241" s="70"/>
      <c r="K241" s="77"/>
      <c r="L241" s="77"/>
      <c r="M241" s="77"/>
    </row>
    <row r="242" spans="1:13" ht="15.75" customHeight="1">
      <c r="A242" s="62"/>
      <c r="B242" s="63"/>
      <c r="C242" s="63"/>
      <c r="D242" s="63"/>
      <c r="E242" s="63"/>
      <c r="F242" s="63"/>
      <c r="G242" s="63"/>
      <c r="H242" s="63"/>
      <c r="I242" s="63"/>
      <c r="J242" s="70"/>
      <c r="K242" s="77"/>
      <c r="L242" s="77"/>
      <c r="M242" s="77"/>
    </row>
    <row r="243" spans="1:13" ht="15.75" customHeight="1">
      <c r="A243" s="62"/>
      <c r="B243" s="63"/>
      <c r="C243" s="63"/>
      <c r="D243" s="63"/>
      <c r="E243" s="63"/>
      <c r="F243" s="63"/>
      <c r="G243" s="63"/>
      <c r="H243" s="63"/>
      <c r="I243" s="63"/>
      <c r="J243" s="70"/>
      <c r="K243" s="77"/>
      <c r="L243" s="77"/>
      <c r="M243" s="77"/>
    </row>
    <row r="244" spans="1:13" ht="15.75" customHeight="1">
      <c r="A244" s="62"/>
      <c r="B244" s="63"/>
      <c r="C244" s="63"/>
      <c r="D244" s="63"/>
      <c r="E244" s="63"/>
      <c r="F244" s="63"/>
      <c r="G244" s="63"/>
      <c r="H244" s="63"/>
      <c r="I244" s="63"/>
      <c r="J244" s="70"/>
      <c r="K244" s="77"/>
      <c r="L244" s="77"/>
      <c r="M244" s="77"/>
    </row>
    <row r="245" spans="1:13" ht="15.75" customHeight="1">
      <c r="A245" s="62"/>
      <c r="B245" s="63"/>
      <c r="C245" s="63"/>
      <c r="D245" s="63"/>
      <c r="E245" s="63"/>
      <c r="F245" s="63"/>
      <c r="G245" s="63"/>
      <c r="H245" s="63"/>
      <c r="I245" s="63"/>
      <c r="J245" s="70"/>
      <c r="K245" s="77"/>
      <c r="L245" s="77"/>
      <c r="M245" s="77"/>
    </row>
    <row r="246" spans="1:13" ht="15.75" customHeight="1">
      <c r="A246" s="62"/>
      <c r="B246" s="63"/>
      <c r="C246" s="63"/>
      <c r="D246" s="63"/>
      <c r="E246" s="63"/>
      <c r="F246" s="63"/>
      <c r="G246" s="63"/>
      <c r="H246" s="63"/>
      <c r="I246" s="63"/>
      <c r="J246" s="70"/>
      <c r="K246" s="77"/>
      <c r="L246" s="77"/>
      <c r="M246" s="77"/>
    </row>
    <row r="247" spans="1:13" ht="15.75" customHeight="1">
      <c r="A247" s="62"/>
      <c r="B247" s="63"/>
      <c r="C247" s="63"/>
      <c r="D247" s="63"/>
      <c r="E247" s="63"/>
      <c r="F247" s="63"/>
      <c r="G247" s="63"/>
      <c r="H247" s="63"/>
      <c r="I247" s="63"/>
      <c r="J247" s="70"/>
      <c r="K247" s="77"/>
      <c r="L247" s="77"/>
      <c r="M247" s="77"/>
    </row>
    <row r="248" spans="1:13" ht="15.75" customHeight="1">
      <c r="A248" s="62"/>
      <c r="B248" s="63"/>
      <c r="C248" s="63"/>
      <c r="D248" s="63"/>
      <c r="E248" s="63"/>
      <c r="F248" s="63"/>
      <c r="G248" s="63"/>
      <c r="H248" s="63"/>
      <c r="I248" s="63"/>
      <c r="J248" s="70"/>
      <c r="K248" s="77"/>
      <c r="L248" s="77"/>
      <c r="M248" s="77"/>
    </row>
    <row r="249" spans="1:13" ht="15.75" customHeight="1">
      <c r="A249" s="62"/>
      <c r="B249" s="63"/>
      <c r="C249" s="63"/>
      <c r="D249" s="63"/>
      <c r="E249" s="63"/>
      <c r="F249" s="63"/>
      <c r="G249" s="63"/>
      <c r="H249" s="63"/>
      <c r="I249" s="63"/>
      <c r="J249" s="70"/>
      <c r="K249" s="77"/>
      <c r="L249" s="77"/>
      <c r="M249" s="77"/>
    </row>
    <row r="250" spans="1:13" ht="15.75" customHeight="1">
      <c r="A250" s="62"/>
      <c r="B250" s="63"/>
      <c r="C250" s="63"/>
      <c r="D250" s="63"/>
      <c r="E250" s="63"/>
      <c r="F250" s="63"/>
      <c r="G250" s="63"/>
      <c r="H250" s="63"/>
      <c r="I250" s="63"/>
      <c r="J250" s="70"/>
      <c r="K250" s="77"/>
      <c r="L250" s="77"/>
      <c r="M250" s="77"/>
    </row>
    <row r="251" spans="1:13" ht="15.75" customHeight="1">
      <c r="A251" s="62"/>
      <c r="B251" s="63"/>
      <c r="C251" s="63"/>
      <c r="D251" s="63"/>
      <c r="E251" s="63"/>
      <c r="F251" s="63"/>
      <c r="G251" s="63"/>
      <c r="H251" s="63"/>
      <c r="I251" s="63"/>
      <c r="J251" s="70"/>
      <c r="K251" s="77"/>
      <c r="L251" s="77"/>
      <c r="M251" s="77"/>
    </row>
    <row r="252" spans="1:13" ht="15.75" customHeight="1">
      <c r="A252" s="62"/>
      <c r="B252" s="63"/>
      <c r="C252" s="63"/>
      <c r="D252" s="63"/>
      <c r="E252" s="63"/>
      <c r="F252" s="63"/>
      <c r="G252" s="63"/>
      <c r="H252" s="63"/>
      <c r="I252" s="63"/>
      <c r="J252" s="70"/>
      <c r="K252" s="77"/>
      <c r="L252" s="77"/>
      <c r="M252" s="77"/>
    </row>
    <row r="253" spans="1:13" ht="15.75" customHeight="1">
      <c r="A253" s="62"/>
      <c r="B253" s="63"/>
      <c r="C253" s="63"/>
      <c r="D253" s="63"/>
      <c r="E253" s="63"/>
      <c r="F253" s="63"/>
      <c r="G253" s="63"/>
      <c r="H253" s="63"/>
      <c r="I253" s="63"/>
      <c r="J253" s="70"/>
      <c r="K253" s="77"/>
      <c r="L253" s="77"/>
      <c r="M253" s="77"/>
    </row>
    <row r="254" spans="1:13" ht="15.75" customHeight="1">
      <c r="A254" s="62"/>
      <c r="B254" s="63"/>
      <c r="C254" s="63"/>
      <c r="D254" s="63"/>
      <c r="E254" s="63"/>
      <c r="F254" s="63"/>
      <c r="G254" s="63"/>
      <c r="H254" s="63"/>
      <c r="I254" s="63"/>
      <c r="J254" s="70"/>
      <c r="K254" s="77"/>
      <c r="L254" s="77"/>
      <c r="M254" s="77"/>
    </row>
    <row r="255" spans="1:13" ht="15.75" customHeight="1">
      <c r="A255" s="62"/>
      <c r="B255" s="63"/>
      <c r="C255" s="63"/>
      <c r="D255" s="63"/>
      <c r="E255" s="63"/>
      <c r="F255" s="63"/>
      <c r="G255" s="63"/>
      <c r="H255" s="63"/>
      <c r="I255" s="63"/>
      <c r="J255" s="70"/>
      <c r="K255" s="77"/>
      <c r="L255" s="77"/>
      <c r="M255" s="77"/>
    </row>
    <row r="256" spans="1:13" ht="15.75" customHeight="1">
      <c r="A256" s="62"/>
      <c r="B256" s="63"/>
      <c r="C256" s="63"/>
      <c r="D256" s="63"/>
      <c r="E256" s="63"/>
      <c r="F256" s="63"/>
      <c r="G256" s="63"/>
      <c r="H256" s="63"/>
      <c r="I256" s="63"/>
      <c r="J256" s="70"/>
      <c r="K256" s="77"/>
      <c r="L256" s="77"/>
      <c r="M256" s="77"/>
    </row>
    <row r="257" spans="1:13" ht="15.75" customHeight="1">
      <c r="A257" s="62"/>
      <c r="B257" s="63"/>
      <c r="C257" s="63"/>
      <c r="D257" s="63"/>
      <c r="E257" s="63"/>
      <c r="F257" s="63"/>
      <c r="G257" s="63"/>
      <c r="H257" s="63"/>
      <c r="I257" s="63"/>
      <c r="J257" s="70"/>
      <c r="K257" s="77"/>
      <c r="L257" s="77"/>
      <c r="M257" s="77"/>
    </row>
    <row r="258" spans="1:13" ht="15.75" customHeight="1">
      <c r="A258" s="62"/>
      <c r="B258" s="63"/>
      <c r="C258" s="63"/>
      <c r="D258" s="63"/>
      <c r="E258" s="63"/>
      <c r="F258" s="63"/>
      <c r="G258" s="63"/>
      <c r="H258" s="63"/>
      <c r="I258" s="63"/>
      <c r="J258" s="70"/>
      <c r="K258" s="77"/>
      <c r="L258" s="77"/>
      <c r="M258" s="77"/>
    </row>
    <row r="259" spans="1:13" ht="15.75" customHeight="1">
      <c r="A259" s="62"/>
      <c r="B259" s="63"/>
      <c r="C259" s="63"/>
      <c r="D259" s="63"/>
      <c r="E259" s="63"/>
      <c r="F259" s="63"/>
      <c r="G259" s="63"/>
      <c r="H259" s="63"/>
      <c r="I259" s="63"/>
      <c r="J259" s="70"/>
      <c r="K259" s="77"/>
      <c r="L259" s="77"/>
      <c r="M259" s="77"/>
    </row>
    <row r="260" spans="1:13" ht="15.75" customHeight="1">
      <c r="A260" s="62"/>
      <c r="B260" s="63"/>
      <c r="C260" s="63"/>
      <c r="D260" s="63"/>
      <c r="E260" s="63"/>
      <c r="F260" s="63"/>
      <c r="G260" s="63"/>
      <c r="H260" s="63"/>
      <c r="I260" s="63"/>
      <c r="J260" s="70"/>
      <c r="K260" s="77"/>
      <c r="L260" s="77"/>
      <c r="M260" s="77"/>
    </row>
    <row r="261" spans="1:13" ht="15.75" customHeight="1">
      <c r="A261" s="62"/>
      <c r="B261" s="63"/>
      <c r="C261" s="63"/>
      <c r="D261" s="63"/>
      <c r="E261" s="63"/>
      <c r="F261" s="63"/>
      <c r="G261" s="63"/>
      <c r="H261" s="63"/>
      <c r="I261" s="63"/>
      <c r="J261" s="70"/>
      <c r="K261" s="77"/>
      <c r="L261" s="77"/>
      <c r="M261" s="77"/>
    </row>
    <row r="262" spans="1:13" ht="15.75" customHeight="1">
      <c r="A262" s="62"/>
      <c r="B262" s="63"/>
      <c r="C262" s="63"/>
      <c r="D262" s="63"/>
      <c r="E262" s="63"/>
      <c r="F262" s="63"/>
      <c r="G262" s="63"/>
      <c r="H262" s="63"/>
      <c r="I262" s="63"/>
      <c r="J262" s="70"/>
      <c r="K262" s="77"/>
      <c r="L262" s="77"/>
      <c r="M262" s="77"/>
    </row>
    <row r="263" spans="1:13" ht="15.75" customHeight="1">
      <c r="A263" s="62"/>
      <c r="B263" s="63"/>
      <c r="C263" s="63"/>
      <c r="D263" s="63"/>
      <c r="E263" s="63"/>
      <c r="F263" s="63"/>
      <c r="G263" s="63"/>
      <c r="H263" s="63"/>
      <c r="I263" s="63"/>
      <c r="J263" s="70"/>
      <c r="K263" s="77"/>
      <c r="L263" s="77"/>
      <c r="M263" s="77"/>
    </row>
    <row r="264" spans="1:13" ht="15.75" customHeight="1">
      <c r="A264" s="62"/>
      <c r="B264" s="63"/>
      <c r="C264" s="63"/>
      <c r="D264" s="63"/>
      <c r="E264" s="63"/>
      <c r="F264" s="63"/>
      <c r="G264" s="63"/>
      <c r="H264" s="63"/>
      <c r="I264" s="63"/>
      <c r="J264" s="70"/>
      <c r="K264" s="77"/>
      <c r="L264" s="77"/>
      <c r="M264" s="77"/>
    </row>
    <row r="265" spans="1:13" ht="15.75" customHeight="1">
      <c r="A265" s="62"/>
      <c r="B265" s="63"/>
      <c r="C265" s="63"/>
      <c r="D265" s="63"/>
      <c r="E265" s="63"/>
      <c r="F265" s="63"/>
      <c r="G265" s="63"/>
      <c r="H265" s="63"/>
      <c r="I265" s="63"/>
      <c r="J265" s="70"/>
      <c r="K265" s="77"/>
      <c r="L265" s="77"/>
      <c r="M265" s="77"/>
    </row>
    <row r="266" spans="1:13" ht="15.75" customHeight="1"/>
    <row r="267" spans="1:13" ht="15.75" customHeight="1"/>
    <row r="268" spans="1:13" ht="15.75" customHeight="1"/>
    <row r="269" spans="1:13" ht="15.75" customHeight="1"/>
    <row r="270" spans="1:13" ht="15.75" customHeight="1"/>
    <row r="271" spans="1:13" ht="15.75" customHeight="1"/>
    <row r="272" spans="1:1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28" xr:uid="{00000000-0009-0000-0000-000004000000}"/>
  <conditionalFormatting sqref="M1:M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1:L1000 M26:M65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K1:K100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1:J1000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CONCENTRATIONCALCULATOR</vt:lpstr>
      <vt:lpstr>NMRTITRATION</vt:lpstr>
      <vt:lpstr>CELLCULTURE</vt:lpstr>
      <vt:lpstr>KINETICS</vt:lpstr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Portlock</dc:creator>
  <cp:lastModifiedBy>Theo</cp:lastModifiedBy>
  <dcterms:created xsi:type="dcterms:W3CDTF">2019-02-27T17:21:30Z</dcterms:created>
  <dcterms:modified xsi:type="dcterms:W3CDTF">2019-02-27T17:21:30Z</dcterms:modified>
</cp:coreProperties>
</file>