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NTRATIONCALCULATOR" sheetId="1" r:id="rId3"/>
    <sheet state="visible" name="NMRTITRATION" sheetId="2" r:id="rId4"/>
    <sheet state="visible" name="CELLCULTURE" sheetId="3" r:id="rId5"/>
    <sheet state="visible" name="NEWCELLCULTURE" sheetId="4" r:id="rId6"/>
    <sheet state="visible" name="Copy of CELLCULTURE" sheetId="5" r:id="rId7"/>
    <sheet state="visible" name="KINETICS" sheetId="6" r:id="rId8"/>
    <sheet state="visible" name="PROTEINS" sheetId="7" r:id="rId9"/>
    <sheet state="visible" name="Sheet1" sheetId="8" r:id="rId10"/>
  </sheets>
  <definedNames>
    <definedName hidden="1" localSheetId="6" name="_xlnm._FilterDatabase">PROTEINS!$A$1:$M$28</definedName>
    <definedName hidden="1" localSheetId="0" name="_xlnm._FilterDatabase">CONCENTRATIONCALCULATOR!$A$6:$M$248</definedName>
  </definedNames>
  <calcPr/>
</workbook>
</file>

<file path=xl/sharedStrings.xml><?xml version="1.0" encoding="utf-8"?>
<sst xmlns="http://schemas.openxmlformats.org/spreadsheetml/2006/main" count="358" uniqueCount="195">
  <si>
    <t>Stock</t>
  </si>
  <si>
    <t>Max OD</t>
  </si>
  <si>
    <t>ENTER HERE</t>
  </si>
  <si>
    <t>15 well PAGE (for 60ng. Make 20ul, load 15ul)</t>
  </si>
  <si>
    <t>For crystal trials (per 98 well plate)</t>
  </si>
  <si>
    <t>Prev Sample</t>
  </si>
  <si>
    <t>Titrant Concentration (mM)</t>
  </si>
  <si>
    <t>Labelled Protein Concentration (mM)</t>
  </si>
  <si>
    <t>Desired conc in mgml</t>
  </si>
  <si>
    <t>Molar excess</t>
  </si>
  <si>
    <t>Sample Volume (ml)</t>
  </si>
  <si>
    <t>Add volume of stock (ml)</t>
  </si>
  <si>
    <t>Desired conc in mM</t>
  </si>
  <si>
    <t xml:space="preserve"> </t>
  </si>
  <si>
    <t>Desired amount in ml</t>
  </si>
  <si>
    <t>y=\left(\frac{1}{1+\frac{1}{\exp \left(\frac{x-b}{a}\right)}}\right)</t>
  </si>
  <si>
    <t>Target OD</t>
  </si>
  <si>
    <t>Start time</t>
  </si>
  <si>
    <t>Protein</t>
  </si>
  <si>
    <t>Or Remove and add volume of stock (ml)</t>
  </si>
  <si>
    <t>OD</t>
  </si>
  <si>
    <t>Extinction coefficient</t>
  </si>
  <si>
    <t>Time 1</t>
  </si>
  <si>
    <t>Time 2</t>
  </si>
  <si>
    <t>Time to wait from Time 2 (mins)</t>
  </si>
  <si>
    <t>MW (Da)</t>
  </si>
  <si>
    <t>Final Conc (mg/ml)</t>
  </si>
  <si>
    <t>Amount (ml)</t>
  </si>
  <si>
    <t>Final Conc (mM)</t>
  </si>
  <si>
    <t>Time to take out</t>
  </si>
  <si>
    <t xml:space="preserve">Graph </t>
  </si>
  <si>
    <t>Amount (mg)</t>
  </si>
  <si>
    <t>Amount (umol)</t>
  </si>
  <si>
    <t>a</t>
  </si>
  <si>
    <t>b</t>
  </si>
  <si>
    <t>Checker:</t>
  </si>
  <si>
    <t>Amount of buffer to add (ml)</t>
  </si>
  <si>
    <t>Amount of protein to add (ml)</t>
  </si>
  <si>
    <t>https://www.desmos.com/calculator</t>
  </si>
  <si>
    <t>Amount of buffer to add (ul)</t>
  </si>
  <si>
    <t>Amount of protein to add (ul)</t>
  </si>
  <si>
    <t>Use concentrator?</t>
  </si>
  <si>
    <t>C</t>
  </si>
  <si>
    <t>NttC</t>
  </si>
  <si>
    <t xml:space="preserve">NttA-A82C </t>
  </si>
  <si>
    <t>NttA-K59C</t>
  </si>
  <si>
    <t>LspC_TMHRHR_TRUNC</t>
  </si>
  <si>
    <t>H</t>
  </si>
  <si>
    <t>NttD</t>
  </si>
  <si>
    <t>D</t>
  </si>
  <si>
    <t>NttE</t>
  </si>
  <si>
    <t>ChiA</t>
  </si>
  <si>
    <t>LapA</t>
  </si>
  <si>
    <t>LspC Per GST</t>
  </si>
  <si>
    <t>LspD N0 GST</t>
  </si>
  <si>
    <t>NttA-K59C spin</t>
  </si>
  <si>
    <t>LspC HR GST</t>
  </si>
  <si>
    <t>C 15N 13C</t>
  </si>
  <si>
    <t>autoinduced lspc6</t>
  </si>
  <si>
    <t>lspc6</t>
  </si>
  <si>
    <t>LspD_N0</t>
  </si>
  <si>
    <t>cd20</t>
  </si>
  <si>
    <t>dd20</t>
  </si>
  <si>
    <t>LspC_TMHRHR-GST</t>
  </si>
  <si>
    <t>LspC_HR-GST</t>
  </si>
  <si>
    <t>LspD_N0-GST</t>
  </si>
  <si>
    <t>13951</t>
  </si>
  <si>
    <t>Vmax</t>
  </si>
  <si>
    <t>Km</t>
  </si>
  <si>
    <t>Equation</t>
  </si>
  <si>
    <t>dMTSL LspC_TMHRHR_TRUNC</t>
  </si>
  <si>
    <t>Late time(min)</t>
  </si>
  <si>
    <t>m</t>
  </si>
  <si>
    <t>Init rate min</t>
  </si>
  <si>
    <t>init rate sec</t>
  </si>
  <si>
    <t>High Concentration (M):</t>
  </si>
  <si>
    <t>N</t>
  </si>
  <si>
    <t>lk</t>
  </si>
  <si>
    <t>Plasmid</t>
  </si>
  <si>
    <t>Plasmid resistance</t>
  </si>
  <si>
    <t>Comp Cell</t>
  </si>
  <si>
    <t>Original Full BP seq</t>
  </si>
  <si>
    <t>Cloned AA seq</t>
  </si>
  <si>
    <t>Cloned AA no</t>
  </si>
  <si>
    <t>Hydrophobicity (+2 = phobic, -2 = philic)</t>
  </si>
  <si>
    <t>Aliphatic index (thermo stability, higher = better)</t>
  </si>
  <si>
    <t>Instability Index (less than 40 = stable)</t>
  </si>
  <si>
    <t>PI</t>
  </si>
  <si>
    <t>02811 (NttE)</t>
  </si>
  <si>
    <t>pET-46</t>
  </si>
  <si>
    <t>AMP</t>
  </si>
  <si>
    <t>Shuffle</t>
  </si>
  <si>
    <t>ATGAAACCAGGTTATTTATTAGGCGCTTTGCTTTTATCTCCCATTCTCGCTTTTGCCAATTCGGATGACAATGCTGATGGCCTTATTTTTTCGCCATTGCCGCAGAATAAAAATACCGTAGTCCGGCACTATAGCAATGAACAGGAAATGCCTAATCTTAGTCAAATGGCTCAAAGAACTATTGATTTTCCAACTCAAATTGTTCGAGTCAGCGGTAATCTTACAGGGTTGGAACTGAGCTGTGATGATGTAGAAAATGAAATAGATCAAGTTTTTTCAAAAAAAATCTCCCCTAATCTGTTTACTTACAACACTTACGTCAGCTGTGGCTATGATGTCAATGATCCGGAACAGCACGCGACAAACTTCTCTATTCAAAGTTATTTCGATCCATTGACAGATAACGCTGTTGATTATTTAAAATCTTATTTGAAAGAATATAATGGATACAATTTATTCAATACGACAACATTACAAATTGAAAATGCCAAAGGCATCATTGTATCGATGAATCTTAATGCCGGTTTAAAAAGTAACCCCGATAAGACACCATTCACGCTTTATCGTCAGGATAGGAACAATTTTTATTTTAAAAGCAATTTTGACGTGAGAAAGGAATTAATTAGCGATATTTATCAACGATTTTATTCTAACGATCCTGATATGATTCTACCCTTTTTCGACAAATGGATTTTCTCCTATGCCGGATCAGTTTATTACTCCATCCTTATGGCATCCAATTACCTTGAATTGCAACCTGAAAGAATTTTCGTAATGGAAAATGAAGGGGATATCTTCGTATCCGATTTACGGTATTACTTTGCCAATCTTTGTATGAAGAGAAATCCTAATAAACATTGTTTGTAA</t>
  </si>
  <si>
    <t>MAHHHHHHVDDDDKMNSDDNADGLIFSPLPQNKNTVVRHYSNEQEMPNLSQMAQRTIDFPTQIVRVSGNLTGLELSCDDVENEIDQVFSKKISPNLFTYNTYVSCGYDVNDPEQHATNFSIQSYFDPLTDNAVDYLKSYLKEYNGYNLFNTTTLQIENAKGIIVSMNLNAGLKSNPDKTPFTLYRQDRNNFYFKSNFDVRKELISDIYQRFYSNDPDMILPFFDKWIFSYAGSVYYSILMASNYLELQPERIFVMENEGDIFVSDLRYYFANLCMKRNPNKHCL</t>
  </si>
  <si>
    <t>10421 (NttD)</t>
  </si>
  <si>
    <t>Bl21</t>
  </si>
  <si>
    <t>ATGAAAACTGCCCACCTTATATGGATATCCGCATTTTGTATTGCCCAAGCTCATGCGTTTACATTACCAAGACAACCAACCAAATCTTATGAATGTGAGAATTGCAGCCAATTATCACGAGAAAATCTGCACGATAAATGGGAAATTACCAATGAACCATTAAACAACAACATCAGTAATGTTCGTAGAAGTTATGGTTACAAAGAACGTATTTCTCTGGAACAATTACAACGCGGAGTTATTATATCAACATTGGCTCCTGGCGCTGTCGTTCGCATTACCCCTTTGCAGAATAAATCCATCCCGGAATTACTTATCAAAACGCCAAAAAACCAACTCTTGCCCCTGAAAGAAGCCTCTTCTCTCTATAATCAGGATGACGAGGTTGGTAATAATCCTTTAGCCATTACAAAACACCAGGCTATGTTACAAATAAAACCTGAACTGGGGTATGGAAAATTTATACTAAAAAGCAAGGACATTACTAACAAATATGCCGATGCTTATATGATCAGTGTTCTTGATAAATTTTCCATCACTTACCTGGAGGTTGAAACCGATTCCCTCCATTACCAGTATGGCGATAAGCTAAAAGCCACCATATCGCTTCACAATGATATCACTGAGTATGACGTCAATGACGTTGATGCTCGACTTGTAGGCCCTAAAGGTCAAGTCATTTCGCTTAATCTGACCAAGTTAAAATCCAATGTATTTGAAGGAACAGCCACTTTGGATTCCGAGTTAAATGATCGCGGCGAAAACTGGTACTTAGAAACTGATGTTCAAACAGAATACGGGCAAGAAATCATTAGACGATCTGGCCATACAGCCTTTTCATACTCCATTCCCTCAGCCAGCCTTATGAATGTAAAAAAATTGTCCTCTAAACCTTTGACTTTTGTTGTCACTGTAGATGTTGCAACTGCAAGCCGATACGCTTTACAAAGTGTGTTGTTCCAAAAAAATGGAAAGGGTGAAGCCAGGCCTATTCAGACCTCGCAAAGAGCGCAGTGGCTTGAACCCGGTAAGCATGTTTTGCAATTTACCTTTGACAATCACAATCAATTATCGGACGATAACCTCTATTTGGGTTATTTACGCTTGATAGACTATGGGCAGTTAAAAACTGTGTATCAATACAACCAACCTGTCAAGCTTAGTCAGTTAGTGGATTAA</t>
  </si>
  <si>
    <t>MAHHHHHHVDDDDKMFTLPRQPTKSYECENCSQLSRENLHDKWEITNEPLNNNISNVRRSYGYKERISLEQLQRGVIISTLAPGAVVRITPLQNKSIPELLIKTPKNQLLPLKEASSLYNQDDEVGNNPLAITKHQAMLQIKPELGYGKFILKSKDITNKYADAYMISVLDKFSITYLEVETDSLHYQYGDKLKATISLHNDITEYDVNDVDARLVGPKGQVISLNLTKLKSNVFEGTATLDSELNDRGENWYLETDVQTEYGQEIIRRSGHTAFSYSIPSASLMNVKKLSSKPLTFVVTVDVATASRYALQSVLFQKNGKGEARPIQTSQRAQWLEPGKHVLQFTFDNHNQLSDDNLYLGYLRLIDYGQLKTVYQYNQPVKLSQLVD</t>
  </si>
  <si>
    <t>13951 (NttA)</t>
  </si>
  <si>
    <t>ATGTCAAGGAAATTACTTATTGCTACCACGCTCGTGCTAAGCACTTCATTATTTCCCTTAATATCCAATGCTGAGGACACAGCAAATCCTAATGAGATGACTAAGGATGCTTGGTTAAACTCTATGACTCCCTTATTACCAGATCTTATCTGCAAAGGATTTATTCAAGATCCGGATCTCAAAAAACGATTTGATGAAATTAAAATGACTTATGAACAATGTGTGACTTTAATTCCTGAAAGCACCAAAAAATGCCAAGATGAACTGTATGCCAGCATGCCAGATAAAATCAATAGCGAAACAGCTGGCACATGGGGAAGATCATTAGGAGAATGTATCGGAAAAGATTTTGCTGAAAAACATCTAATTCCCAAATAG</t>
  </si>
  <si>
    <t>MAHHHHHHVDDDDKMEDTANPNEMTKDAWLNSMTPLLPDLICKGFIQDPDLKKRFDEIKMTYEQCVTLIPESTKKCQDELYASMPDKINSETAGTWGRSLGECIGKDFAEKHLIPK</t>
  </si>
  <si>
    <t>18401 (NttC)</t>
  </si>
  <si>
    <t>ATGAATTTAATGCTTAAAGGTTTATCGGCCTTAGCAATTAGTCTCGGTGCTGCAACAACTTTTGCAGCTCCAGCTTATTTAACAACCCATAACAGAACTGGTGAAGAATCCAATGCCTACATAGCAGGCAGCATCCCCTCTCTTTACCCAACAGCAGCTTACTCTACCAATCAAGTGTATTGGAATTTAGTGAGATTGGCTTGCTATGGACATACAACTAATGGTCAATGCCCTGCCTTAATTAAAATGGCAACCAATACAGCTAACCCAATTGATATCGGATACGTTACCATGGATCTGAATACTGGCGATATTACTCCCAAGACGCTATCGGCTAAAGGCTATTCGCTGAGAGTAATAGGACCTGGAGAGGCTGAAATTACTAAAAACTAG</t>
  </si>
  <si>
    <t>MAHHHHHHVDDDDKMAPAYLTTHNRTGEESNAYIAGSIPSLYPTAAYSTNQVYWNLVRLACYGHTTNGQCPALIKMATNTANPIDIGYVTMDLNTGDITPKTLSAKGYSLRVIGPGEAEITKN</t>
  </si>
  <si>
    <t>18641</t>
  </si>
  <si>
    <t>ATGAAAAAGATGTTTTTAGCAGTTTTTACCTTGTGCTCATTCACAGCGCAGGCAGCAGTAGAATTAAAAACTTTTCAAAATATAGTAGACGCCATAGCTGAAGGAAAGCGAATCAGTTTTGTAATTAACTTAAAAAAATGTACTTCGGAAATGCCATTGAACTCTGCAATAGTTTCAGTTACTCCGAATGCAGTTATGGTAGTCGGTGATAGCCGTGTTACAGCCTCAGATAGGCATTTTACTCTTGATGATCCGGTGGCTCGCGGTACACCTATGTTTGATTACAGTAAGTTTAATTTAGATTCTGAGGGTGATGCTTCAATTAAAACCACTGTGCTGAATGCAAGTAGTTATGAGCGATTAGGAAGTTATCAAATGAATTGTAAATTAGGGGATGGTTTTAAAGTATTCGGGTAA</t>
  </si>
  <si>
    <t>MAHHHHHHVDDDDKMAVELKTFQNIVDAIAEGKRISFVINLKKCTSEMPLNSAIVSVTPNAVMVVGDSRVTASDRHFTLDDPVARGTPMFDYSKFNLDSEGDASIKTTVLNASSYERLGSYQMNCKLGDGFKVFG</t>
  </si>
  <si>
    <t>BSA</t>
  </si>
  <si>
    <t>-</t>
  </si>
  <si>
    <t>MKWVTFISLLLLFSSAYSRGVFRRDTHKSEIAHRFKDLGEEHFKGLVLIAFSQYLQQCPFDEHVKLVNELTEFAKTCVADESHAGCEKSLHTLFGDELCKVASLRETYGDMADCCEKQEPERNECFLSHKDDSPDLPKLKPDPNTLCDEFKADEKKFWGKYLYEIARRHPYFYAPELLYYANKYNGVFQECCQAEDKGACLLPKIETMREKVLASSARQRLRCASIQKFGERALKAWSVARLSQKFPKAEFVEVTKLVTDLTKVHKECCHGDLLECADDRADLAKYICDNQDTISSKLKECCDKPLLEKSHCIAEVEKDAIPENLPPLTADFAEDKDVCKNYQEAKDAFLGSFLYEYSRRHPEYAVSVLLRLAKEYEATLEECCAKDDPHACYSTVFDKLKHLVDEPQNLIKQNCDQFEKLGEYGFQNALIVRYTRKVPQVSTPTLVEVSRSLGKVGTRCCTKPESERMPCTEDYLSLILNRLCVLHEKTPVSEKVTKCCTESLVNRRPCFSALTPDETYVPKAFDEKLFTFHADICTLPDTEKQIKKQTALVELLKHKPKATEEQLKTVMENFVAFVDKCCAADDKEACFAVEGPKLVVSTQTALA</t>
  </si>
  <si>
    <t>C1QBP</t>
  </si>
  <si>
    <t>MAHHHHHHVDDDDKMLPLLRCVPRVLGSSVAGLRAAAPASPFRQLLQPAPRLCTRPFGLLSVRAGSERRPGLLRPRGPCACGCGCGSLHTDGDKAFVDFLSDEIKEERKIQKHKTLPKMSGGWELELNGTESKLVRKVAGEKITVTFNINNSIPPTFDGEEEPSQGQKVEEQEPELTSTPNFVVEVIKNDDGKKALVLDCHYPEDEVGQEDEAESDIFSIREVSFQSTGESEWKDTNYTLNTYSLDWALYDHLMDFLADRGVDNTFADELVELSTALEAPGAHYFS</t>
  </si>
  <si>
    <t>C1QBP-GST</t>
  </si>
  <si>
    <t>pANT7_cGST</t>
  </si>
  <si>
    <t>ATGCTGCCTCTGCTGCGCTGCGTGCCCCGTGTGCTGGGCTCCTCCGTCGCCGGCCTCCGCGCTGCCGCGCCCGCCTCGCCTTTCCGGCAGCTCCTGCAGCCGGCACCCCGGCTGTGCACCCGGCCCTTCGGGCTGCTCAGCGTGCGCGCAGGTTCCGAGCGGCGGCCGGGCCTCCTGCGGCCTCGCGGACCCTGCGCCTGTGGCTGTGGCTGCGGCTCGCTGCACACCGACGGAGACAAAGCTTTTGTTGATTTCCTGAGTGATGAAATTAAGGAGGAAAGAAAAATTCAGAAGCATAAAACCCTCCCTAAGATGTCTGGAGGTTGGGAGCTGGAACTGAATGGGACAGAAGCGAAATTAGTGCGGAAAGTTGCCGGGGAAAAAATCACGGTCACTTTCAACATTAACAACAGCATCCCACCAACATTTGATGGTGAGGAGGAACCCTCGCAAGGGCAGAAGGTTGAAGAACAGGAGCCTGAACTGACATCAACTCCCAATTTCGTGGTTGAAGTTATAAAGAATGATGATGGCAAGAAGGCCCTTGTGTTGGACTGTCATTATCCAGAGGATGAGGTTGGACAAGAAGACGAGGCTGAGAGTGACATCTTCTCTATCAGGGAAGTTAGCTTTCAGTCCACTGGCGAGTCTGAATGGAAGGATACTAATTATACACTCAACACAGATTCCTTGGACTGGGCCTTATATGACCACCTAATGGATTTCCTTGCCGACCGAGGGGTGGACAACACTTTTGCAGATGAGCTGGTGGAGCTCAGCACAGCCCTGGAGCACCAGGAGTACATTACTTTTCTTGAAGACCTCAAGAGTTTTGTCAAGAGCCAG</t>
  </si>
  <si>
    <t>MLPLLRCVPRVLGSSVAGLRAAAPASPFRQLLQPAPRLCTRPFGLLSVRAGSERRPGLLRPRGPCACGCGCGSLHTDGDKAFVDFLSDEIKEERKIQKHKTLPKMSGGWELELNGTEAKLVRKVAGEKITVTFNINNSIPPTFDGEEEPSQGQKVEEQEPELTSTPNFVVEVIKNDDGKKALVLDCHYPEDEVGQEDEAESDIFSIREVSFQSTGESEWKDTNYTLNTDSLDWALYDHLMDFLADRGVDNTFADELVELSTALEHQEYITFLEDLKSFVKSQ</t>
  </si>
  <si>
    <t>ChiA_Full</t>
  </si>
  <si>
    <t>MAHHHHHHVDDDDKMNTSLKPSIAQPTACVNSLFTATGNQHWKSIVLKLTNNCNQAVDFQNSTVSFQTTAALNTSFWGDFSPLSYPDNALNISSQPQSGGNYLATLNLHFPSYPGANSKLPVGSSISIKYGAVTDSHIEGTANVYLSTTVESGSIQLINAAAKPTNVSQGYALVHVTMNGQSVSDVQLPWETSKTLSGFAAGNYAISAETVTDSNGNLYLGQANPSMVNVIANQTTSSTINYARVQETGKIKIHVQNLPGELSNYNENPTVLITQSQSGNSRSQHAVWGNTTTVAELKEGSSYQFSTPAIQYNDYNCWPTFTPSSLVASAANVPTTNLTYQCAQIVKDNVTINVSGAPSSLASLKIILTPNDGSQTVEQTIDLANGVGSSAISLTDGVIYTLSSEGVPGYTVQFSPQPLTATENATVNITLSPVTAAKGRIIGYVPGWKTPPAAQELASAGYTHVMIAFGVFSTNTPGVIVPAFETITKEYIQSLHQAGIKVILSLGGALTSIPNTTVDFHQVLVASSSPEAFKQTFINSLKELISQYGFDGFDTDIEHGINASGSFSQPQGDIAVLASIINTMYSQNSSLLITLTPQVANIAATSGFDQTWGNYASLIMQTHQSLAWVGIQLYNTGCAFGIDQVCYGPTPTDTPDFSVAMATDLLENWPATVNGRPTGFQPYISYLRPSQIVIGYPSPNASGGSDGSPVTPTTTIKRAIQCLKTAIAGNTSCGVYVPPRAYGNIGGVFNWEVTYDKNNQFKFAKELKNCAINGVCE</t>
  </si>
  <si>
    <t>ChiA_N1</t>
  </si>
  <si>
    <t>MAHHHHHHVDDDDKMNTSLKPSIAQPTACVNSLFTATGNQHWKSIVLKLTNNCNQAVDFQNSTVSFQTTAALNTSFWGDFSPLSYPDNALNISSQPQSGGNYLATLNLHFPSYPGANSKLPVGSSISIKYGAVTDSHIEGTANVYLSTTVESGSI</t>
  </si>
  <si>
    <t>ChiA_N2</t>
  </si>
  <si>
    <t>MAHHHHHHVDDDDKMGSIQLINAAAKPTNVSQGYALVHVTMNGQSVSDVQLPWETSKTLSGFAAGNYAISAETVTDSNGNLYLGQANPSMVNVIANQTTSSTINYARVQETGKIKIHVQNLPGELSNYNENPTVLITQSQSGNSRSQHAVWGNTTTVAELKEGSSYQFSTPAIQYND</t>
  </si>
  <si>
    <t>ChiA_N3</t>
  </si>
  <si>
    <t>MAHHHHHHVDDDDKMGSSYQFSTPAIQYNDYNCWPTFTPSSLVASAANVPTTNLTYQCAQIVKDNVTINVSGAPSSLASLKIILTPNDGSQTVEQTIDLANGVGSSAISLTDGVIYTLSSEGVPGYTVQFSPQPLTATENATVNITLS</t>
  </si>
  <si>
    <t>cd93lec</t>
  </si>
  <si>
    <t>LCL full</t>
  </si>
  <si>
    <t>MAHHHHHHVDDDDKMKSNPASQAYVDGKVSELKNELTNKINSIPSGPQGPRGDKGEAGPKGDRGEAGPQGLPGPKGDRGEAGPQGLPGPKGDRGEAGPQGLPGPKGDRGEAGPQGLPGPKGDRGEAGPQGLPGPQGLPGPKGDKGEAGPQGLPGPKGDKGEAGPQGLPGPKGDKGEAGAVGPQGMPGPKGDKEAGPQGLPGPKGDRGEAGPQGLPGPKGDRGEAGPQGLPGPKGDRGEAGPQGLPGPKGDRGEAGPQGLPGPKGDRGEAGPQGLPGPKGDRGEAGPQGLPGPKGDRGEAGPQGLPGPKGDRGEAGPQGLPGPKGDRGEAGPQGLPGPKGDRGEAGPQGLPGPKGDRGEAGPQGLPGPKGDRGEAGPQGLPGPKGDKGETGAVGPQGMPGPKGEAGDDGQGVPAGGETGQVLAKSNDLDFNTMWVDPANSGIRRQLGDKALGGTVIYVNALGTHGLVVANSDQVNSNTWWDAQDSITNPAHFDNEGKLYSDWRLPTRFELNLIYMMRNELGNFLAGNYWSSIEKSSANSWVFNSKTGEIKDIAKSKTAAVRAVRAF</t>
  </si>
  <si>
    <t>Lcl-C</t>
  </si>
  <si>
    <t>GAAACGGGACAAGTCCTTGCCAAATCAAATGACCTCGATTTCAATACCATGTGGGTTGACCCGGCAAATTCCGGCATTAGGCGGCAATTAGGCGATAAAGCTCTTGGCGGTACAGTGATTTATGTTAATGCGCTAGGTACCCATGGGCTTGTAGTAGCAAATTCAGATCAAGTTAATTCAAACACATGGTGGGATGCTCAAGATTCCATAACAAATCCTGCCCACTTTGACAATGAAGGTAAATTATATTCTGACTGGAGGCTCCCTACCCGTTTTGAATTGAATTTAATTTATATGATGCGAAATGAGCTGGGAAATTTTTTGGCAGGTAATTACTGGAGTTCGATTGAAAAATCATCGGCAAACAGCTGGGTATTTAATTCTAAAACAGGGGAAATTAAAGACATTGCCAAAAGTAAAACGGCTGCTGTACGTGCTGTAAGAGCCTTTTAA</t>
  </si>
  <si>
    <t>MAHHHHHHVDDDDKMETGQVLAKSNDLDFNTMWVDPANSGIRRQLGDKALGGTVIYVNALGTHGLVVANSDQVNSNTWWDAQDSITNPAHFDNEGKLYSDWRLPTRFELNLIYMMRNELGNFLAGNYWSSIEKSSANSWVFNSKTGEIKDIAKSKTAAVRAVRAF</t>
  </si>
  <si>
    <t>LspC Peptide</t>
  </si>
  <si>
    <t>GMREENLNYIFNTSLFGVYVPADLNEDD</t>
  </si>
  <si>
    <t>LspC_HR</t>
  </si>
  <si>
    <t>pRSF</t>
  </si>
  <si>
    <t>KAN</t>
  </si>
  <si>
    <t>GAGGATAATGTAAAACAATCAATGCTGAATGTTACTTTGGTCGGTATTCTTTTTGCGGACAAGATAGAAGAGTCTCAAGTGATTATACGATCTGCCAGTGGGGAAGAAAAAACCTATAATGTAGGAGATAAGATACCTGGTGGTGCAACAATTAAACGTATTATGCCAGGAGGAGTGCTTGTGGAAAGAGATGGCACTTTAGAAAGTTTAAGTCTTCCGAAAAATGATTTAACCTTTGAACCTGTCGCTAAGCCTTTAAAAGAGGAA</t>
  </si>
  <si>
    <t>MAHHHHHHVDDDDKMEDNVKQSMLNVTLVGILFADKIEESQVIIRSASGEEKTYNVGDKIPGGATIKRIMPGGVLVERDGTLESLSLPKNDLTFEPVAKPLKEE</t>
  </si>
  <si>
    <t>LspC_TMHRHR</t>
  </si>
  <si>
    <t>ACTTATGTTAGGGCTATCCCTGTTTCAAATACAAAATCTATTGCTGGAATGAGAGAAGAGAATCTCAATTATATTTTCAATACGTCCTTATTTGGAGTTTATGTTCCTGCAGACTTAAATGAGGATAATGTAAAACAATCAATGCTGAATGTTACTTTGGTCGGTATTCTTTTTGCGGACAAGATAGAAGAGTCTCAAGTGATTATACGATCTGCCAGTGGGGAAGAAAAAACCTATAATGTAGGAGATAAGATACCTGGTGGTGCAACAATTAAACGTATTATGCCAGGAGGAGTGCTTGTGGAAAGAGATGGCACTTTAGAAAGTTTAAGTCTTCCGAAAAATGATTTAACCTTTGAACCTGTCGCTAAGCCTTTAAAAGAGGAA</t>
  </si>
  <si>
    <t>MAHHHHHHVDDDDKMTYVRAIPVSNTKSIAGMREENLNYIFNTSLFGVYVPADLNEDNVKQSMLNVTLVGILFADKIEESQVIIRSASGEEKTYNVGDKIPGGATIKRIMPGGVLVERDGTLESLSLPKNDLTFEPVAKPLKEE</t>
  </si>
  <si>
    <t>MAHHHHHHVDDDDKMAGMREENLNYIFNTSLFGVYVPADLNEDNVKQSMLNVTLVGILFADKIEESQVIIRSASGEEKTYNVGDKIPGGATIKRIMPGGVLVERDGTLESLSL</t>
  </si>
  <si>
    <t>LspD N0STAG</t>
  </si>
  <si>
    <t>MAHHHHHHVDDDDKMGSKLWNLRNADIRAVIAEVSRITGKNFVIDPRVQGKVSIVSSTPLSSRELYQVFLSVLQVSGYAAIPNGEIIKIIPNIDAKTQSPDLLSGMKSPPR</t>
  </si>
  <si>
    <t>LspM-PER</t>
  </si>
  <si>
    <t>pET-28b</t>
  </si>
  <si>
    <t>ATGAAAACCTATTTAAACACGCTGAATGATCGAGAAAAGTGGATGGTTATAGTAGCTGGTGTATCACTTTTTATTTATGGCTACTATTTATTACTTTACACCCCTCTGAGCAACCAGGTAAATCAAAAATCCACTCAATTAATTGAGAAAACTGAAACATTGGAATGGATGAAGCAAGTAAGAATGCAAAAACGCTCTGCCAAAAGAAAGGAATCTGTAGATAACAGCCAATTGTTAACTATTCTTGCTTCCCAACTTAAAAATAATAAAACACTCAAATTCCCCTATCAATTACAACAAACAGGCTCGGGGGATGTTCAATTAACCTTTGACGCAGTCCCTTTTCAAAACTTTATACAATGGCTTGCAAAAATCAACGAAGTCTATTCTATCAATATAAAACAATTTGATGTGGAGAAAACCTCAACACCGGGAGTAACCCGACTGATGATCATACTCTCTGCAAGTTAG</t>
  </si>
  <si>
    <t>MEPLSNQVNQKSTQLIEKTETLEWMKQVRMQKRSAKRKESVDNSQLLTILASQLKNNKTLKFPYQLQQTGSGDVQLTFDAVPFQNFIQWLAKINEVYSINIKQFDVEKTSTPGVTRLMIILSASMKDDDDLEHHHHHH</t>
  </si>
  <si>
    <t>LspL-PER</t>
  </si>
  <si>
    <t>MEVGGLCGFWLISILFVNWLSLHWLNRQIDEIDRQTAVIYREFFPDAKQVISPKFRISQLLGGSTAENQTRFWFILNQLSKAIKDSGITVEQLRYQNKTISITLVSSDFESLQKIENKLKQSQLKVKQTQASTKDQQVVATLELTMKDDDDLEHHHHHH</t>
  </si>
  <si>
    <r>
      <t>MVHHHHHHVDDDDKMEDTANPNEMTKDAWLNSMTPLLPDLICKGFIQDPDLKKRFDEI</t>
    </r>
    <r>
      <rPr>
        <rFont val="Calibri"/>
        <b/>
        <sz val="11.0"/>
      </rPr>
      <t>C</t>
    </r>
    <r>
      <rPr>
        <rFont val="Calibri"/>
        <color rgb="FF000000"/>
        <sz val="11.0"/>
      </rPr>
      <t>MTYEQCVTLIPESTKKCQDELYASMPDKINSETAGTWGRSLGECIGKDFAEKHLIPK</t>
    </r>
  </si>
  <si>
    <t>NttA-A82C</t>
  </si>
  <si>
    <t>Bl23</t>
  </si>
  <si>
    <r>
      <t>MVHHHHHHVDDDDKMEDTANPNEMTKDAWLNSMTPLLPDLICKGFIQDPDLKKRFDEIKMTYEQCVTLIPESTKKCQDELY</t>
    </r>
    <r>
      <rPr>
        <rFont val="Calibri"/>
        <b/>
        <sz val="11.0"/>
      </rPr>
      <t>C</t>
    </r>
    <r>
      <rPr>
        <rFont val="Calibri"/>
        <color rgb="FF000000"/>
        <sz val="11.0"/>
      </rPr>
      <t>SMPDKINSETAGTWGRSLGECIGKDFAEKHLIPK</t>
    </r>
  </si>
  <si>
    <t>LspL-CTD</t>
  </si>
  <si>
    <t>MGSSHHHHHHSSGLVPRGSHMAENQTRFWFILNQLSKAIKDSGITVEQLRYQNKTISITLVSSDFESLQKIENKLKQSQLKVKQTQASTKDQQVVATLELT</t>
  </si>
  <si>
    <t>LspM-CTD</t>
  </si>
  <si>
    <t>MGSSHHHHHHSSGLVPRGSHMSQLLTILASQLKNNKTLKFPYQLQQTGSGDVQLTFDAVPFQNFIQWLAKINEVYSINIKQFDVEKTSTPGVTRLMIILSAS</t>
  </si>
  <si>
    <t>LapA_dN</t>
  </si>
  <si>
    <t>LapB</t>
  </si>
  <si>
    <t>PopinJ</t>
  </si>
  <si>
    <t>MAHHHHHHMSPILGYWKIKGLVQPTRLLLEYLEEKYEEHLYERDEGDKWRNKKFELGLEFPNLPYYIDGDVKLTQSMAIIRYIADKHNMLGGCPKERAEISMLEGAVLDIRYGVSRIAYSKDFETLKVDFLSKLPEMLKMFEDRLCHKTYLNGDHVTHPDFMLYDALDVVLYMDPMCLDAFPKLVCFKKRIEAIPQIDKYLKSSKYIAWPLQGWQATFGGGDHPPKSDLSSGLEVLFQGPTYVRAIRLSNTKSIAGMREENLNYIFNTSLFGVYVPADLNEDNVKQSMLNVTLVGILFADKIEESQVIIRSASGEEKTYNVGDKIPGGATIKRIMPGGVLVERDGTLESLSLPKNDLTFEPVAKPLKEE</t>
  </si>
  <si>
    <t>MAHHHHHHMSPILGYWKIKGLVQPTRLLLEYLEEKYEEHLYERDEGDKWRNKKFELGLEFPNLPYYIDGDVKLTQSMAIIRYIADKHNMLGGCPKERAEISMLEGAVLDIRYGVSRIAYSKDFETLKVDFLSKLPEMLKMFEDRLCHKTYLNGDHVTHPDFMLYDALDVVLYMDPMCLDAFPKLVCFKKRIEAIPQIDKYLKSSKYIAWPLQGWQATFGGGDHPPKSDLSSGLEVLFQGPEDNVKQSMLNVTLVGILFADKIEESQVIIRSASGEEKTYNVGDKIPGGATIKRIMPGGVLVERDGTLESLSLPKNDLTFEPVAKPLKEE</t>
  </si>
  <si>
    <t>MAHHHHHHMSPILGYWKIKGLVQPTRLLLEYLEEKYEEHLYERDEGDKWRNKKFELGLEFPNLPYYIDGDVKLTQSMAIIRYIADKHNMLGGCPKERAEISMLEGAVLDIRYGVSRIAYSKDFETLKVDFLSKLPEMLKMFEDRLCHKTYLNGDHVTHPDFMLYDALDVVLYMDPMCLDAFPKLVCFKKRIEAIPQIDKYLKSSKYIAWPLQGWQATFGGGDHPPKSDLSSGLEVLFQGPGSKLWNLRNADIRAVIAEVSRITGKNFVIDPRVQGKVSIVSSTPLSSRELYQVFLSVLQVSGYAAIPNGEIIKIIPNIDAKTQSPDLLSGMKSPPR</t>
  </si>
  <si>
    <t>ChiA 1</t>
  </si>
  <si>
    <t>ChiA 2</t>
  </si>
  <si>
    <t>13951 gly less yellow</t>
  </si>
  <si>
    <t>ChiA 3</t>
  </si>
  <si>
    <t>ChiA 4</t>
  </si>
  <si>
    <t xml:space="preserve">ChiA 5 </t>
  </si>
  <si>
    <t>ChiA 6</t>
  </si>
  <si>
    <t>ChiA 7</t>
  </si>
  <si>
    <t>ChiA 8</t>
  </si>
  <si>
    <t>LCL K155A</t>
  </si>
  <si>
    <t>LCL H90A</t>
  </si>
  <si>
    <t>LCL K144A</t>
  </si>
  <si>
    <t>LCL R106A</t>
  </si>
  <si>
    <t>LCL K149A</t>
  </si>
  <si>
    <t>LCL K133A</t>
  </si>
  <si>
    <t>LCL R116</t>
  </si>
  <si>
    <t>Rab1bI-177wt</t>
  </si>
  <si>
    <t>Rab1bI-177q70l</t>
  </si>
  <si>
    <t>Rab1bI-177s25n</t>
  </si>
  <si>
    <t>EcpB</t>
  </si>
  <si>
    <t>RNase</t>
  </si>
  <si>
    <t>HtrA- PDZ</t>
  </si>
  <si>
    <t>lcl peptide</t>
  </si>
  <si>
    <t>ChiA-E543M</t>
  </si>
  <si>
    <t>ChiA- D541L/E543M</t>
  </si>
  <si>
    <t>LCL-C E132A</t>
  </si>
  <si>
    <t>LCL-C D150A</t>
  </si>
  <si>
    <t>PlaC</t>
  </si>
  <si>
    <t>pTIFA</t>
  </si>
  <si>
    <t>c</t>
  </si>
  <si>
    <t>h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</si>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</sst>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0.000"/>
    <numFmt numFmtId="166" formatCode="h:mm am/pm"/>
    <numFmt numFmtId="167" formatCode="yyyy\-m"/>
  </numFmts>
  <fonts count="10">
    <font>
      <sz val="11.0"/>
      <color rgb="FF000000"/>
      <name val="Calibri"/>
    </font>
    <font>
      <sz val="11.0"/>
      <name val="Calibri"/>
    </font>
    <font>
      <b/>
      <sz val="11.0"/>
      <name val="Calibri"/>
    </font>
    <font>
      <sz val="11.0"/>
      <color rgb="FFFF0000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sz val="18.0"/>
      <color rgb="FF000000"/>
      <name val="Calibri"/>
    </font>
    <font/>
    <font>
      <u/>
      <sz val="11.0"/>
      <color rgb="FF000000"/>
      <name val="Inconsolata"/>
    </font>
    <font>
      <color rgb="FF626262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29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5" fillId="0" fontId="5" numFmtId="0" xfId="0" applyAlignment="1" applyBorder="1" applyFont="1">
      <alignment horizontal="center" shrinkToFit="0" vertical="bottom" wrapText="1"/>
    </xf>
    <xf borderId="6" fillId="2" fontId="5" numFmtId="165" xfId="0" applyAlignment="1" applyBorder="1" applyFill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6" fillId="3" fontId="5" numFmtId="165" xfId="0" applyAlignment="1" applyBorder="1" applyFill="1" applyFont="1" applyNumberFormat="1">
      <alignment readingOrder="0" shrinkToFit="0" vertical="bottom" wrapText="1"/>
    </xf>
    <xf borderId="7" fillId="0" fontId="0" numFmtId="0" xfId="0" applyAlignment="1" applyBorder="1" applyFont="1">
      <alignment shrinkToFit="0" vertical="bottom" wrapText="1"/>
    </xf>
    <xf borderId="0" fillId="0" fontId="3" numFmtId="165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2" numFmtId="165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0" fillId="0" fontId="1" numFmtId="165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center" wrapText="1"/>
    </xf>
    <xf borderId="8" fillId="4" fontId="5" numFmtId="165" xfId="0" applyAlignment="1" applyBorder="1" applyFill="1" applyFont="1" applyNumberFormat="1">
      <alignment shrinkToFit="0" vertical="bottom" wrapText="1"/>
    </xf>
    <xf borderId="9" fillId="2" fontId="1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horizontal="center" readingOrder="0" shrinkToFit="0" vertical="center" wrapText="0"/>
    </xf>
    <xf borderId="0" fillId="0" fontId="2" numFmtId="1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10" fillId="0" fontId="2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shrinkToFit="0" vertical="center" wrapText="1"/>
    </xf>
    <xf borderId="14" fillId="2" fontId="1" numFmtId="18" xfId="0" applyAlignment="1" applyBorder="1" applyFont="1" applyNumberFormat="1">
      <alignment readingOrder="0" shrinkToFit="0" vertical="bottom" wrapText="0"/>
    </xf>
    <xf borderId="0" fillId="0" fontId="1" numFmtId="20" xfId="0" applyAlignment="1" applyFont="1" applyNumberFormat="1">
      <alignment shrinkToFit="0" vertical="bottom" wrapText="0"/>
    </xf>
    <xf borderId="6" fillId="5" fontId="5" numFmtId="165" xfId="0" applyAlignment="1" applyBorder="1" applyFill="1" applyFont="1" applyNumberFormat="1">
      <alignment shrinkToFit="0" vertical="bottom" wrapText="1"/>
    </xf>
    <xf borderId="0" fillId="0" fontId="1" numFmtId="19" xfId="0" applyAlignment="1" applyFont="1" applyNumberFormat="1">
      <alignment shrinkToFit="0" vertical="bottom" wrapText="0"/>
    </xf>
    <xf borderId="15" fillId="2" fontId="5" numFmtId="49" xfId="0" applyAlignment="1" applyBorder="1" applyFont="1" applyNumberForma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shrinkToFit="0" vertical="bottom" wrapText="1"/>
    </xf>
    <xf borderId="15" fillId="2" fontId="5" numFmtId="0" xfId="0" applyAlignment="1" applyBorder="1" applyFont="1">
      <alignment shrinkToFit="0" vertical="bottom" wrapText="1"/>
    </xf>
    <xf borderId="16" fillId="6" fontId="2" numFmtId="1" xfId="0" applyAlignment="1" applyBorder="1" applyFill="1" applyFont="1" applyNumberFormat="1">
      <alignment shrinkToFit="0" vertical="bottom" wrapText="1"/>
    </xf>
    <xf borderId="17" fillId="3" fontId="5" numFmtId="0" xfId="0" applyAlignment="1" applyBorder="1" applyFont="1">
      <alignment shrinkToFit="0" vertical="bottom" wrapText="1"/>
    </xf>
    <xf borderId="18" fillId="3" fontId="5" numFmtId="0" xfId="0" applyAlignment="1" applyBorder="1" applyFont="1">
      <alignment shrinkToFit="0" vertical="bottom" wrapText="1"/>
    </xf>
    <xf borderId="19" fillId="6" fontId="2" numFmtId="1" xfId="0" applyAlignment="1" applyBorder="1" applyFont="1" applyNumberFormat="1">
      <alignment shrinkToFit="0" vertical="bottom" wrapText="1"/>
    </xf>
    <xf borderId="18" fillId="3" fontId="5" numFmtId="0" xfId="0" applyAlignment="1" applyBorder="1" applyFont="1">
      <alignment readingOrder="0" shrinkToFit="0" vertical="bottom" wrapText="1"/>
    </xf>
    <xf borderId="6" fillId="2" fontId="1" numFmtId="166" xfId="0" applyAlignment="1" applyBorder="1" applyFont="1" applyNumberFormat="1">
      <alignment readingOrder="0" shrinkToFit="0" vertical="bottom" wrapText="0"/>
    </xf>
    <xf borderId="18" fillId="7" fontId="5" numFmtId="0" xfId="0" applyAlignment="1" applyBorder="1" applyFill="1" applyFont="1">
      <alignment shrinkToFit="0" vertical="bottom" wrapText="1"/>
    </xf>
    <xf borderId="6" fillId="2" fontId="1" numFmtId="20" xfId="0" applyAlignment="1" applyBorder="1" applyFont="1" applyNumberFormat="1">
      <alignment readingOrder="0" shrinkToFit="0" vertical="bottom" wrapText="0"/>
    </xf>
    <xf borderId="20" fillId="0" fontId="7" numFmtId="0" xfId="0" applyBorder="1" applyFont="1"/>
    <xf borderId="6" fillId="0" fontId="2" numFmtId="0" xfId="0" applyAlignment="1" applyBorder="1" applyFont="1">
      <alignment readingOrder="0" shrinkToFit="0" vertical="bottom" wrapText="0"/>
    </xf>
    <xf borderId="21" fillId="7" fontId="5" numFmtId="0" xfId="0" applyAlignment="1" applyBorder="1" applyFont="1">
      <alignment shrinkToFit="0" vertical="bottom" wrapText="1"/>
    </xf>
    <xf borderId="21" fillId="8" fontId="5" numFmtId="0" xfId="0" applyAlignment="1" applyBorder="1" applyFill="1" applyFont="1">
      <alignment shrinkToFit="0" vertical="bottom" wrapText="1"/>
    </xf>
    <xf borderId="22" fillId="6" fontId="8" numFmtId="1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5" fillId="6" fontId="1" numFmtId="0" xfId="0" applyAlignment="1" applyBorder="1" applyFont="1">
      <alignment readingOrder="0" shrinkToFit="0" vertical="bottom" wrapText="0"/>
    </xf>
    <xf borderId="21" fillId="9" fontId="5" numFmtId="0" xfId="0" applyAlignment="1" applyBorder="1" applyFill="1" applyFont="1">
      <alignment shrinkToFit="0" vertical="bottom" wrapText="1"/>
    </xf>
    <xf borderId="5" fillId="2" fontId="1" numFmtId="166" xfId="0" applyAlignment="1" applyBorder="1" applyFont="1" applyNumberFormat="1">
      <alignment readingOrder="0" shrinkToFit="0" vertical="bottom" wrapText="0"/>
    </xf>
    <xf borderId="23" fillId="2" fontId="0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23" fillId="2" fontId="0" numFmtId="1" xfId="0" applyAlignment="1" applyBorder="1" applyFont="1" applyNumberFormat="1">
      <alignment shrinkToFit="0" vertical="bottom" wrapText="0"/>
    </xf>
    <xf borderId="24" fillId="2" fontId="1" numFmtId="0" xfId="0" applyAlignment="1" applyBorder="1" applyFont="1">
      <alignment readingOrder="0" shrinkToFit="0" vertical="bottom" wrapText="0"/>
    </xf>
    <xf borderId="5" fillId="2" fontId="0" numFmtId="0" xfId="0" applyAlignment="1" applyBorder="1" applyFont="1">
      <alignment readingOrder="0" shrinkToFit="0" vertical="bottom" wrapText="0"/>
    </xf>
    <xf borderId="23" fillId="2" fontId="1" numFmtId="0" xfId="0" applyAlignment="1" applyBorder="1" applyFont="1">
      <alignment readingOrder="0" shrinkToFit="0" vertical="bottom" wrapText="0"/>
    </xf>
    <xf borderId="23" fillId="2" fontId="1" numFmtId="20" xfId="0" applyAlignment="1" applyBorder="1" applyFont="1" applyNumberFormat="1">
      <alignment readingOrder="0" shrinkToFit="0" vertical="bottom" wrapText="0"/>
    </xf>
    <xf borderId="7" fillId="0" fontId="0" numFmtId="2" xfId="0" applyAlignment="1" applyBorder="1" applyFont="1" applyNumberFormat="1">
      <alignment shrinkToFit="0" vertical="bottom" wrapText="0"/>
    </xf>
    <xf borderId="5" fillId="3" fontId="2" numFmtId="1" xfId="0" applyAlignment="1" applyBorder="1" applyFont="1" applyNumberForma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5" fillId="3" fontId="2" numFmtId="18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23" fillId="2" fontId="0" numFmtId="0" xfId="0" applyAlignment="1" applyBorder="1" applyFont="1">
      <alignment shrinkToFit="0" vertical="bottom" wrapText="0"/>
    </xf>
    <xf borderId="5" fillId="2" fontId="0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5" fillId="6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5" fillId="6" fontId="1" numFmtId="167" xfId="0" applyAlignment="1" applyBorder="1" applyFont="1" applyNumberFormat="1">
      <alignment shrinkToFit="0" vertical="bottom" wrapText="0"/>
    </xf>
    <xf borderId="23" fillId="2" fontId="1" numFmtId="166" xfId="0" applyAlignment="1" applyBorder="1" applyFont="1" applyNumberFormat="1">
      <alignment readingOrder="0" shrinkToFit="0" vertical="bottom" wrapText="0"/>
    </xf>
    <xf borderId="5" fillId="2" fontId="0" numFmtId="49" xfId="0" applyAlignment="1" applyBorder="1" applyFont="1" applyNumberFormat="1">
      <alignment readingOrder="0" vertical="bottom"/>
    </xf>
    <xf borderId="5" fillId="3" fontId="2" numFmtId="0" xfId="0" applyAlignment="1" applyBorder="1" applyFont="1">
      <alignment shrinkToFit="0" vertical="bottom" wrapText="0"/>
    </xf>
    <xf borderId="25" fillId="2" fontId="0" numFmtId="1" xfId="0" applyAlignment="1" applyBorder="1" applyFont="1" applyNumberFormat="1">
      <alignment horizontal="right" vertical="bottom"/>
    </xf>
    <xf borderId="21" fillId="6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2" fontId="0" numFmtId="49" xfId="0" applyAlignment="1" applyBorder="1" applyFont="1" applyNumberFormat="1">
      <alignment horizontal="left" shrinkToFit="0" vertical="bottom" wrapText="0"/>
    </xf>
    <xf borderId="5" fillId="2" fontId="0" numFmtId="49" xfId="0" applyAlignment="1" applyBorder="1" applyFont="1" applyNumberFormat="1">
      <alignment horizontal="left" readingOrder="0"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2" numFmtId="1" xfId="0" applyAlignment="1" applyBorder="1" applyFont="1" applyNumberFormat="1">
      <alignment shrinkToFit="0" vertical="bottom" wrapText="0"/>
    </xf>
    <xf borderId="23" fillId="2" fontId="0" numFmtId="1" xfId="0" applyAlignment="1" applyBorder="1" applyFont="1" applyNumberFormat="1">
      <alignment readingOrder="0" shrinkToFit="0" vertical="bottom" wrapText="0"/>
    </xf>
    <xf borderId="6" fillId="3" fontId="5" numFmtId="165" xfId="0" applyAlignment="1" applyBorder="1" applyFont="1" applyNumberFormat="1">
      <alignment shrinkToFit="0" vertical="bottom" wrapText="1"/>
    </xf>
    <xf borderId="21" fillId="2" fontId="5" numFmtId="165" xfId="0" applyAlignment="1" applyBorder="1" applyFont="1" applyNumberFormat="1">
      <alignment horizontal="left" shrinkToFit="0" vertical="bottom" wrapText="1"/>
    </xf>
    <xf borderId="15" fillId="2" fontId="5" numFmtId="165" xfId="0" applyAlignment="1" applyBorder="1" applyFont="1" applyNumberFormat="1">
      <alignment horizontal="left" shrinkToFit="0" vertical="bottom" wrapText="1"/>
    </xf>
    <xf borderId="28" fillId="2" fontId="5" numFmtId="165" xfId="0" applyAlignment="1" applyBorder="1" applyFont="1" applyNumberFormat="1">
      <alignment shrinkToFit="0" vertical="bottom" wrapText="1"/>
    </xf>
    <xf borderId="21" fillId="2" fontId="0" numFmtId="165" xfId="0" applyAlignment="1" applyBorder="1" applyFont="1" applyNumberFormat="1">
      <alignment shrinkToFit="0" vertical="bottom" wrapText="0"/>
    </xf>
    <xf borderId="21" fillId="2" fontId="0" numFmtId="164" xfId="0" applyAlignment="1" applyBorder="1" applyFont="1" applyNumberFormat="1">
      <alignment shrinkToFit="0" vertical="bottom" wrapText="0"/>
    </xf>
    <xf borderId="23" fillId="2" fontId="0" numFmtId="0" xfId="0" applyAlignment="1" applyBorder="1" applyFont="1">
      <alignment shrinkToFit="0" vertical="bottom" wrapText="1"/>
    </xf>
    <xf borderId="23" fillId="2" fontId="0" numFmtId="1" xfId="0" applyAlignment="1" applyBorder="1" applyFont="1" applyNumberFormat="1">
      <alignment shrinkToFit="0" vertical="bottom" wrapText="1"/>
    </xf>
    <xf borderId="23" fillId="2" fontId="0" numFmtId="165" xfId="0" applyAlignment="1" applyBorder="1" applyFont="1" applyNumberFormat="1">
      <alignment shrinkToFit="0" vertical="bottom" wrapText="1"/>
    </xf>
    <xf borderId="23" fillId="2" fontId="0" numFmtId="2" xfId="0" applyAlignment="1" applyBorder="1" applyFont="1" applyNumberFormat="1">
      <alignment shrinkToFit="0" vertical="bottom" wrapText="1"/>
    </xf>
    <xf borderId="23" fillId="2" fontId="0" numFmtId="165" xfId="0" applyAlignment="1" applyBorder="1" applyFont="1" applyNumberFormat="1">
      <alignment shrinkToFit="0" vertical="bottom" wrapText="0"/>
    </xf>
    <xf borderId="23" fillId="2" fontId="0" numFmtId="2" xfId="0" applyAlignment="1" applyBorder="1" applyFont="1" applyNumberFormat="1">
      <alignment shrinkToFit="0" vertical="bottom" wrapText="0"/>
    </xf>
    <xf borderId="0" fillId="6" fontId="9" numFmtId="1" xfId="0" applyAlignment="1" applyFont="1" applyNumberFormat="1">
      <alignment readingOrder="0"/>
    </xf>
    <xf borderId="23" fillId="2" fontId="0" numFmtId="165" xfId="0" applyAlignment="1" applyBorder="1" applyFont="1" applyNumberFormat="1">
      <alignment readingOrder="0" shrinkToFit="0" vertical="bottom" wrapText="0"/>
    </xf>
    <xf borderId="23" fillId="2" fontId="0" numFmtId="2" xfId="0" applyAlignment="1" applyBorder="1" applyFont="1" applyNumberForma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7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smos.com/calculator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5.71"/>
    <col customWidth="1" min="2" max="2" width="13.29"/>
    <col customWidth="1" min="3" max="3" width="8.86"/>
    <col customWidth="1" min="4" max="5" width="11.14"/>
    <col customWidth="1" min="6" max="6" width="15.14"/>
    <col customWidth="1" min="7" max="7" width="10.86"/>
    <col customWidth="1" min="8" max="8" width="11.14"/>
    <col customWidth="1" min="9" max="9" width="14.71"/>
    <col customWidth="1" min="10" max="10" width="14.57"/>
    <col customWidth="1" min="11" max="11" width="13.71"/>
    <col customWidth="1" min="12" max="12" width="16.71"/>
    <col customWidth="1" min="13" max="13" width="18.14"/>
  </cols>
  <sheetData>
    <row r="1" ht="21.75" customHeight="1">
      <c r="A1" s="1"/>
      <c r="B1" s="3"/>
      <c r="C1" s="3"/>
      <c r="D1" s="4"/>
      <c r="E1" s="5"/>
      <c r="F1" s="6"/>
      <c r="G1" s="7"/>
      <c r="H1" s="8"/>
      <c r="I1" s="9" t="s">
        <v>2</v>
      </c>
      <c r="J1" s="10"/>
      <c r="K1" s="11"/>
      <c r="L1" s="12" t="s">
        <v>3</v>
      </c>
      <c r="M1" s="12" t="s">
        <v>4</v>
      </c>
    </row>
    <row r="2" ht="30.0" customHeight="1">
      <c r="A2" s="7"/>
      <c r="B2" s="3"/>
      <c r="C2" s="7"/>
      <c r="D2" s="14"/>
      <c r="E2" s="4"/>
      <c r="F2" s="16"/>
      <c r="G2" s="16"/>
      <c r="H2" s="16"/>
      <c r="I2" s="18"/>
      <c r="J2" s="12" t="s">
        <v>8</v>
      </c>
      <c r="K2" s="7"/>
      <c r="L2" s="20">
        <v>0.0625</v>
      </c>
      <c r="M2" s="22">
        <v>10.0</v>
      </c>
    </row>
    <row r="3" ht="30.0" customHeight="1">
      <c r="A3" s="7"/>
      <c r="B3" s="3"/>
      <c r="C3" s="7"/>
      <c r="D3" s="7"/>
      <c r="E3" s="14"/>
      <c r="F3" s="16"/>
      <c r="G3" s="16"/>
      <c r="H3" s="16"/>
      <c r="I3" s="18">
        <v>0.8</v>
      </c>
      <c r="J3" s="12" t="s">
        <v>12</v>
      </c>
      <c r="K3" s="7"/>
      <c r="L3" s="22"/>
      <c r="M3" s="22"/>
    </row>
    <row r="4" ht="30.0" customHeight="1">
      <c r="A4" s="7"/>
      <c r="B4" s="7"/>
      <c r="C4" s="7"/>
      <c r="D4" s="3" t="s">
        <v>13</v>
      </c>
      <c r="E4" s="4"/>
      <c r="F4" s="25"/>
      <c r="G4" s="25"/>
      <c r="H4" s="25"/>
      <c r="I4" s="27">
        <v>0.1</v>
      </c>
      <c r="J4" s="12" t="s">
        <v>14</v>
      </c>
      <c r="K4" s="7"/>
      <c r="L4" s="20">
        <v>0.02</v>
      </c>
      <c r="M4" s="20">
        <v>0.012</v>
      </c>
    </row>
    <row r="5" ht="12.75" customHeight="1">
      <c r="A5" s="29"/>
      <c r="B5" s="4"/>
      <c r="C5" s="4"/>
      <c r="D5" s="4"/>
      <c r="E5" s="4"/>
      <c r="F5" s="31"/>
      <c r="G5" s="33"/>
      <c r="H5" s="33"/>
      <c r="I5" s="33"/>
      <c r="J5" s="34"/>
      <c r="K5" s="36"/>
      <c r="L5" s="36"/>
      <c r="M5" s="36"/>
    </row>
    <row r="6" ht="61.5" customHeight="1">
      <c r="A6" s="41" t="s">
        <v>18</v>
      </c>
      <c r="B6" s="44" t="s">
        <v>21</v>
      </c>
      <c r="C6" s="44" t="s">
        <v>25</v>
      </c>
      <c r="D6" s="44" t="s">
        <v>26</v>
      </c>
      <c r="E6" s="45" t="s">
        <v>27</v>
      </c>
      <c r="F6" s="47" t="s">
        <v>28</v>
      </c>
      <c r="G6" s="48" t="s">
        <v>31</v>
      </c>
      <c r="H6" s="50" t="s">
        <v>32</v>
      </c>
      <c r="I6" s="52" t="s">
        <v>36</v>
      </c>
      <c r="J6" s="56" t="s">
        <v>37</v>
      </c>
      <c r="K6" s="57" t="s">
        <v>39</v>
      </c>
      <c r="L6" s="57" t="s">
        <v>40</v>
      </c>
      <c r="M6" s="61" t="s">
        <v>41</v>
      </c>
    </row>
    <row r="7" ht="15.75" customHeight="1">
      <c r="A7" s="63" t="s">
        <v>44</v>
      </c>
      <c r="B7" s="65">
        <v>14230.0</v>
      </c>
      <c r="C7" s="65">
        <v>13372.2</v>
      </c>
      <c r="D7" s="67">
        <v>114.0</v>
      </c>
      <c r="E7" s="63">
        <v>0.275</v>
      </c>
      <c r="F7" s="70">
        <f t="shared" ref="F7:F221" si="2">IF(D7="","",IF(C7="","",1000*D7/C7))</f>
        <v>8.52514919</v>
      </c>
      <c r="G7" s="72">
        <f t="shared" ref="G7:G111" si="3">IF(D7="","",IF(E7="","",D7*E7))</f>
        <v>31.35</v>
      </c>
      <c r="H7" s="72">
        <f t="shared" ref="H7:H76" si="4">IF(G7="","",IF(C7="","",1000*G7/C7))</f>
        <v>2.344416027</v>
      </c>
      <c r="I7" s="72">
        <f t="shared" ref="I7:I232" si="5">IF(J7="not enough protein","not enough protein",IF(D7="","",IF(E7="","",IF($I$2="",IF($I$3="","",IF($I$4="",((F7*E7)/$I$3)-E7,$I$4-J7)),IF($I$3="",IF($I$4="",((D7*E7)/$I$2)-E7,$I$4-J7),"")))))</f>
        <v>0.090616</v>
      </c>
      <c r="J7" s="74">
        <f t="shared" ref="J7:J248" si="6">IF(F7="","",IF($I$4="","",IF($I$2="",IF($I$3="","",IF((F7*E7)&lt;($I$3*$I$4),"not enough protein",(($I$3*$I$4)/F7))),IF($I$3="",IF((D7*E7)&lt;($I$2*$I$4),"not enough protein",(($I$2*$I$4)/D7)),""))))</f>
        <v>0.009384</v>
      </c>
      <c r="K7" s="74">
        <f t="shared" ref="K7:L7" si="1">IF(I7="","",IF(I7="not enough protein","not enough protein",I7*1000))</f>
        <v>90.616</v>
      </c>
      <c r="L7" s="74">
        <f t="shared" si="1"/>
        <v>9.384</v>
      </c>
      <c r="M7" s="7" t="str">
        <f t="shared" ref="M7:M218" si="8">IF(I7&lt;0,IF(C7&lt;3000,"too small",IF(C7&lt;5000,"3000",IF(C7&lt;10000,"5000",IF(C7&lt;30000,"10000","30000")))),"")</f>
        <v/>
      </c>
    </row>
    <row r="8" ht="15.75" customHeight="1">
      <c r="A8" s="75" t="s">
        <v>45</v>
      </c>
      <c r="B8" s="65">
        <v>14105.0</v>
      </c>
      <c r="C8" s="65">
        <v>13315.1</v>
      </c>
      <c r="D8" s="76"/>
      <c r="E8" s="75"/>
      <c r="F8" s="70" t="str">
        <f t="shared" si="2"/>
        <v/>
      </c>
      <c r="G8" s="72" t="str">
        <f t="shared" si="3"/>
        <v/>
      </c>
      <c r="H8" s="72" t="str">
        <f t="shared" si="4"/>
        <v/>
      </c>
      <c r="I8" s="72" t="str">
        <f t="shared" si="5"/>
        <v/>
      </c>
      <c r="J8" s="74" t="str">
        <f t="shared" si="6"/>
        <v/>
      </c>
      <c r="K8" s="74" t="str">
        <f t="shared" ref="K8:L8" si="7">IF(I8="","",IF(I8="not enough protein","not enough protein",I8*1000))</f>
        <v/>
      </c>
      <c r="L8" s="74" t="str">
        <f t="shared" si="7"/>
        <v/>
      </c>
      <c r="M8" s="7" t="str">
        <f t="shared" si="8"/>
        <v/>
      </c>
    </row>
    <row r="9" ht="15.75" customHeight="1">
      <c r="A9" s="75" t="s">
        <v>46</v>
      </c>
      <c r="B9" s="65">
        <v>4470.0</v>
      </c>
      <c r="C9" s="65">
        <v>12506.11</v>
      </c>
      <c r="D9" s="67">
        <v>25.0</v>
      </c>
      <c r="E9" s="63">
        <v>0.19</v>
      </c>
      <c r="F9" s="70">
        <f t="shared" si="2"/>
        <v>1.999022878</v>
      </c>
      <c r="G9" s="72">
        <f t="shared" si="3"/>
        <v>4.75</v>
      </c>
      <c r="H9" s="72">
        <f t="shared" si="4"/>
        <v>0.3798143467</v>
      </c>
      <c r="I9" s="72">
        <f t="shared" si="5"/>
        <v>0.059980448</v>
      </c>
      <c r="J9" s="74">
        <f t="shared" si="6"/>
        <v>0.040019552</v>
      </c>
      <c r="K9" s="74">
        <f t="shared" ref="K9:L9" si="9">IF(I9="","",IF(I9="not enough protein","not enough protein",I9*1000))</f>
        <v>59.980448</v>
      </c>
      <c r="L9" s="74">
        <f t="shared" si="9"/>
        <v>40.019552</v>
      </c>
      <c r="M9" s="7" t="str">
        <f t="shared" si="8"/>
        <v/>
      </c>
    </row>
    <row r="10" ht="15.75" customHeight="1">
      <c r="A10" s="63" t="s">
        <v>44</v>
      </c>
      <c r="B10" s="65">
        <v>14230.0</v>
      </c>
      <c r="C10" s="65">
        <v>13372.2</v>
      </c>
      <c r="D10" s="67">
        <v>74.0</v>
      </c>
      <c r="E10" s="63">
        <v>0.22</v>
      </c>
      <c r="F10" s="70">
        <f t="shared" si="2"/>
        <v>5.533868773</v>
      </c>
      <c r="G10" s="72">
        <f t="shared" si="3"/>
        <v>16.28</v>
      </c>
      <c r="H10" s="72">
        <f t="shared" si="4"/>
        <v>1.21745113</v>
      </c>
      <c r="I10" s="72">
        <f t="shared" si="5"/>
        <v>0.08554356757</v>
      </c>
      <c r="J10" s="74">
        <f t="shared" si="6"/>
        <v>0.01445643243</v>
      </c>
      <c r="K10" s="74">
        <f t="shared" ref="K10:L10" si="10">IF(I10="","",IF(I10="not enough protein","not enough protein",I10*1000))</f>
        <v>85.54356757</v>
      </c>
      <c r="L10" s="74">
        <f t="shared" si="10"/>
        <v>14.45643243</v>
      </c>
      <c r="M10" s="7" t="str">
        <f t="shared" si="8"/>
        <v/>
      </c>
    </row>
    <row r="11" ht="15.75" customHeight="1">
      <c r="A11" s="75" t="s">
        <v>45</v>
      </c>
      <c r="B11" s="65">
        <v>14105.0</v>
      </c>
      <c r="C11" s="65">
        <v>13315.1</v>
      </c>
      <c r="D11" s="67">
        <v>41.5</v>
      </c>
      <c r="E11" s="63">
        <v>0.4</v>
      </c>
      <c r="F11" s="70">
        <f t="shared" si="2"/>
        <v>3.116762172</v>
      </c>
      <c r="G11" s="72">
        <f t="shared" si="3"/>
        <v>16.6</v>
      </c>
      <c r="H11" s="72">
        <f t="shared" si="4"/>
        <v>1.246704869</v>
      </c>
      <c r="I11" s="72">
        <f t="shared" si="5"/>
        <v>0.07433233735</v>
      </c>
      <c r="J11" s="74">
        <f t="shared" si="6"/>
        <v>0.02566766265</v>
      </c>
      <c r="K11" s="74">
        <f t="shared" ref="K11:L11" si="11">IF(I11="","",IF(I11="not enough protein","not enough protein",I11*1000))</f>
        <v>74.33233735</v>
      </c>
      <c r="L11" s="74">
        <f t="shared" si="11"/>
        <v>25.66766265</v>
      </c>
      <c r="M11" s="7" t="str">
        <f t="shared" si="8"/>
        <v/>
      </c>
    </row>
    <row r="12" ht="15.75" customHeight="1">
      <c r="A12" s="75" t="s">
        <v>45</v>
      </c>
      <c r="B12" s="65">
        <v>14105.0</v>
      </c>
      <c r="C12" s="65">
        <v>13315.1</v>
      </c>
      <c r="D12" s="67">
        <v>83.0</v>
      </c>
      <c r="E12" s="63">
        <v>0.2</v>
      </c>
      <c r="F12" s="70">
        <f t="shared" si="2"/>
        <v>6.233524345</v>
      </c>
      <c r="G12" s="72">
        <f t="shared" si="3"/>
        <v>16.6</v>
      </c>
      <c r="H12" s="72">
        <f t="shared" si="4"/>
        <v>1.246704869</v>
      </c>
      <c r="I12" s="72">
        <f t="shared" si="5"/>
        <v>0.08716616867</v>
      </c>
      <c r="J12" s="74">
        <f t="shared" si="6"/>
        <v>0.01283383133</v>
      </c>
      <c r="K12" s="74">
        <f t="shared" ref="K12:L12" si="12">IF(I12="","",IF(I12="not enough protein","not enough protein",I12*1000))</f>
        <v>87.16616867</v>
      </c>
      <c r="L12" s="74">
        <f t="shared" si="12"/>
        <v>12.83383133</v>
      </c>
      <c r="M12" s="7" t="str">
        <f t="shared" si="8"/>
        <v/>
      </c>
    </row>
    <row r="13" ht="15.75" customHeight="1">
      <c r="A13" s="75" t="s">
        <v>46</v>
      </c>
      <c r="B13" s="65">
        <v>4470.0</v>
      </c>
      <c r="C13" s="65">
        <v>12506.11</v>
      </c>
      <c r="D13" s="67">
        <v>10.17</v>
      </c>
      <c r="E13" s="63">
        <v>0.28</v>
      </c>
      <c r="F13" s="70">
        <f t="shared" si="2"/>
        <v>0.8132025066</v>
      </c>
      <c r="G13" s="72">
        <f t="shared" si="3"/>
        <v>2.8476</v>
      </c>
      <c r="H13" s="72">
        <f t="shared" si="4"/>
        <v>0.2276967019</v>
      </c>
      <c r="I13" s="72">
        <f t="shared" si="5"/>
        <v>0.001623520157</v>
      </c>
      <c r="J13" s="74">
        <f t="shared" si="6"/>
        <v>0.09837647984</v>
      </c>
      <c r="K13" s="74">
        <f t="shared" ref="K13:L13" si="13">IF(I13="","",IF(I13="not enough protein","not enough protein",I13*1000))</f>
        <v>1.623520157</v>
      </c>
      <c r="L13" s="74">
        <f t="shared" si="13"/>
        <v>98.37647984</v>
      </c>
      <c r="M13" s="7" t="str">
        <f t="shared" si="8"/>
        <v/>
      </c>
    </row>
    <row r="14" ht="15.75" customHeight="1">
      <c r="A14" s="63" t="s">
        <v>55</v>
      </c>
      <c r="B14" s="65">
        <v>14105.0</v>
      </c>
      <c r="C14" s="65">
        <v>13315.1</v>
      </c>
      <c r="D14" s="67">
        <v>87.3</v>
      </c>
      <c r="E14" s="63">
        <v>0.2</v>
      </c>
      <c r="F14" s="70">
        <f t="shared" si="2"/>
        <v>6.556465967</v>
      </c>
      <c r="G14" s="72">
        <f t="shared" si="3"/>
        <v>17.46</v>
      </c>
      <c r="H14" s="72">
        <f t="shared" si="4"/>
        <v>1.311293193</v>
      </c>
      <c r="I14" s="72">
        <f t="shared" si="5"/>
        <v>0.0877983047</v>
      </c>
      <c r="J14" s="74">
        <f t="shared" si="6"/>
        <v>0.0122016953</v>
      </c>
      <c r="K14" s="74">
        <f t="shared" ref="K14:L14" si="14">IF(I14="","",IF(I14="not enough protein","not enough protein",I14*1000))</f>
        <v>87.7983047</v>
      </c>
      <c r="L14" s="74">
        <f t="shared" si="14"/>
        <v>12.2016953</v>
      </c>
      <c r="M14" s="7" t="str">
        <f t="shared" si="8"/>
        <v/>
      </c>
    </row>
    <row r="15" ht="15.75" customHeight="1">
      <c r="A15" s="84" t="s">
        <v>57</v>
      </c>
      <c r="B15" s="86">
        <v>5960.0</v>
      </c>
      <c r="C15" s="86">
        <v>15974.1</v>
      </c>
      <c r="D15" s="67">
        <v>98.64</v>
      </c>
      <c r="E15" s="63">
        <v>0.733</v>
      </c>
      <c r="F15" s="70">
        <f t="shared" si="2"/>
        <v>6.174995774</v>
      </c>
      <c r="G15" s="72">
        <f t="shared" si="3"/>
        <v>72.30312</v>
      </c>
      <c r="H15" s="72">
        <f t="shared" si="4"/>
        <v>4.526271903</v>
      </c>
      <c r="I15" s="72">
        <f t="shared" si="5"/>
        <v>0.08704452555</v>
      </c>
      <c r="J15" s="74">
        <f t="shared" si="6"/>
        <v>0.01295547445</v>
      </c>
      <c r="K15" s="74">
        <f t="shared" ref="K15:L15" si="15">IF(I15="","",IF(I15="not enough protein","not enough protein",I15*1000))</f>
        <v>87.04452555</v>
      </c>
      <c r="L15" s="74">
        <f t="shared" si="15"/>
        <v>12.95547445</v>
      </c>
      <c r="M15" s="7" t="str">
        <f t="shared" si="8"/>
        <v/>
      </c>
    </row>
    <row r="16" ht="15.75" customHeight="1">
      <c r="A16" s="91"/>
      <c r="B16" s="76"/>
      <c r="C16" s="76"/>
      <c r="D16" s="76"/>
      <c r="E16" s="75"/>
      <c r="F16" s="70" t="str">
        <f t="shared" si="2"/>
        <v/>
      </c>
      <c r="G16" s="72" t="str">
        <f t="shared" si="3"/>
        <v/>
      </c>
      <c r="H16" s="72" t="str">
        <f t="shared" si="4"/>
        <v/>
      </c>
      <c r="I16" s="72" t="str">
        <f t="shared" si="5"/>
        <v/>
      </c>
      <c r="J16" s="74" t="str">
        <f t="shared" si="6"/>
        <v/>
      </c>
      <c r="K16" s="74" t="str">
        <f t="shared" ref="K16:L16" si="16">IF(I16="","",IF(I16="not enough protein","not enough protein",I16*1000))</f>
        <v/>
      </c>
      <c r="L16" s="74" t="str">
        <f t="shared" si="16"/>
        <v/>
      </c>
      <c r="M16" s="7" t="str">
        <f t="shared" si="8"/>
        <v/>
      </c>
    </row>
    <row r="17" ht="15.75" customHeight="1">
      <c r="A17" s="92" t="s">
        <v>58</v>
      </c>
      <c r="B17" s="65">
        <v>4470.0</v>
      </c>
      <c r="C17" s="65">
        <v>12506.11</v>
      </c>
      <c r="D17" s="67">
        <v>1.26</v>
      </c>
      <c r="E17" s="63">
        <v>10.0</v>
      </c>
      <c r="F17" s="70">
        <f t="shared" si="2"/>
        <v>0.100750753</v>
      </c>
      <c r="G17" s="72">
        <f t="shared" si="3"/>
        <v>12.6</v>
      </c>
      <c r="H17" s="72">
        <f t="shared" si="4"/>
        <v>1.00750753</v>
      </c>
      <c r="I17" s="72">
        <f t="shared" si="5"/>
        <v>-0.6940387302</v>
      </c>
      <c r="J17" s="74">
        <f t="shared" si="6"/>
        <v>0.7940387302</v>
      </c>
      <c r="K17" s="74">
        <f t="shared" ref="K17:L17" si="17">IF(I17="","",IF(I17="not enough protein","not enough protein",I17*1000))</f>
        <v>-694.0387302</v>
      </c>
      <c r="L17" s="74">
        <f t="shared" si="17"/>
        <v>794.0387302</v>
      </c>
      <c r="M17" s="7" t="str">
        <f t="shared" si="8"/>
        <v>10000</v>
      </c>
    </row>
    <row r="18" ht="15.75" customHeight="1">
      <c r="A18" s="92" t="s">
        <v>59</v>
      </c>
      <c r="B18" s="65">
        <v>4470.0</v>
      </c>
      <c r="C18" s="65">
        <v>12506.11</v>
      </c>
      <c r="D18" s="67">
        <v>3.86</v>
      </c>
      <c r="E18" s="63">
        <v>10.0</v>
      </c>
      <c r="F18" s="70">
        <f t="shared" si="2"/>
        <v>0.3086491323</v>
      </c>
      <c r="G18" s="72">
        <f t="shared" si="3"/>
        <v>38.6</v>
      </c>
      <c r="H18" s="72">
        <f t="shared" si="4"/>
        <v>3.086491323</v>
      </c>
      <c r="I18" s="72">
        <f t="shared" si="5"/>
        <v>-0.1591939896</v>
      </c>
      <c r="J18" s="74">
        <f t="shared" si="6"/>
        <v>0.2591939896</v>
      </c>
      <c r="K18" s="74">
        <f t="shared" ref="K18:L18" si="18">IF(I18="","",IF(I18="not enough protein","not enough protein",I18*1000))</f>
        <v>-159.1939896</v>
      </c>
      <c r="L18" s="74">
        <f t="shared" si="18"/>
        <v>259.1939896</v>
      </c>
      <c r="M18" s="7" t="str">
        <f t="shared" si="8"/>
        <v>10000</v>
      </c>
    </row>
    <row r="19" ht="15.75" customHeight="1">
      <c r="A19" s="91"/>
      <c r="B19" s="76"/>
      <c r="C19" s="76"/>
      <c r="D19" s="76"/>
      <c r="E19" s="75"/>
      <c r="F19" s="70" t="str">
        <f t="shared" si="2"/>
        <v/>
      </c>
      <c r="G19" s="72" t="str">
        <f t="shared" si="3"/>
        <v/>
      </c>
      <c r="H19" s="72" t="str">
        <f t="shared" si="4"/>
        <v/>
      </c>
      <c r="I19" s="72" t="str">
        <f t="shared" si="5"/>
        <v/>
      </c>
      <c r="J19" s="74" t="str">
        <f t="shared" si="6"/>
        <v/>
      </c>
      <c r="K19" s="74" t="str">
        <f t="shared" ref="K19:L19" si="19">IF(I19="","",IF(I19="not enough protein","not enough protein",I19*1000))</f>
        <v/>
      </c>
      <c r="L19" s="74" t="str">
        <f t="shared" si="19"/>
        <v/>
      </c>
      <c r="M19" s="7" t="str">
        <f t="shared" si="8"/>
        <v/>
      </c>
    </row>
    <row r="20" ht="15.75" customHeight="1">
      <c r="A20" s="75" t="s">
        <v>46</v>
      </c>
      <c r="B20" s="65">
        <v>4470.0</v>
      </c>
      <c r="C20" s="65">
        <v>12506.11</v>
      </c>
      <c r="D20" s="67">
        <v>26.89</v>
      </c>
      <c r="E20" s="63">
        <v>0.2</v>
      </c>
      <c r="F20" s="70">
        <f t="shared" si="2"/>
        <v>2.150149007</v>
      </c>
      <c r="G20" s="72">
        <f t="shared" si="3"/>
        <v>5.378</v>
      </c>
      <c r="H20" s="72">
        <f t="shared" si="4"/>
        <v>0.4300298014</v>
      </c>
      <c r="I20" s="72">
        <f t="shared" si="5"/>
        <v>0.06279327631</v>
      </c>
      <c r="J20" s="74">
        <f t="shared" si="6"/>
        <v>0.03720672369</v>
      </c>
      <c r="K20" s="74">
        <f t="shared" ref="K20:L20" si="20">IF(I20="","",IF(I20="not enough protein","not enough protein",I20*1000))</f>
        <v>62.79327631</v>
      </c>
      <c r="L20" s="74">
        <f t="shared" si="20"/>
        <v>37.20672369</v>
      </c>
      <c r="M20" s="7" t="str">
        <f t="shared" si="8"/>
        <v/>
      </c>
    </row>
    <row r="21" ht="15.75" customHeight="1">
      <c r="A21" s="75" t="s">
        <v>60</v>
      </c>
      <c r="B21" s="65">
        <v>8480.0</v>
      </c>
      <c r="C21" s="65">
        <v>11276.1</v>
      </c>
      <c r="D21" s="67">
        <v>67.66</v>
      </c>
      <c r="E21" s="63">
        <v>0.2</v>
      </c>
      <c r="F21" s="70">
        <f t="shared" si="2"/>
        <v>6.000301523</v>
      </c>
      <c r="G21" s="72">
        <f t="shared" si="3"/>
        <v>13.532</v>
      </c>
      <c r="H21" s="72">
        <f t="shared" si="4"/>
        <v>1.200060305</v>
      </c>
      <c r="I21" s="72">
        <f t="shared" si="5"/>
        <v>0.08666733668</v>
      </c>
      <c r="J21" s="74">
        <f t="shared" si="6"/>
        <v>0.01333266332</v>
      </c>
      <c r="K21" s="74">
        <f t="shared" ref="K21:L21" si="21">IF(I21="","",IF(I21="not enough protein","not enough protein",I21*1000))</f>
        <v>86.66733668</v>
      </c>
      <c r="L21" s="74">
        <f t="shared" si="21"/>
        <v>13.33266332</v>
      </c>
      <c r="M21" s="7" t="str">
        <f t="shared" si="8"/>
        <v/>
      </c>
    </row>
    <row r="22" ht="15.75" customHeight="1">
      <c r="A22" s="92" t="s">
        <v>61</v>
      </c>
      <c r="B22" s="65">
        <v>4470.0</v>
      </c>
      <c r="C22" s="65">
        <v>12506.11</v>
      </c>
      <c r="D22" s="76">
        <f t="shared" ref="D22:D23" si="23">D20*0.9</f>
        <v>24.201</v>
      </c>
      <c r="E22" s="76">
        <f t="shared" ref="E22:E23" si="24">E20*1.1</f>
        <v>0.22</v>
      </c>
      <c r="F22" s="70">
        <f t="shared" si="2"/>
        <v>1.935134106</v>
      </c>
      <c r="G22" s="72">
        <f t="shared" si="3"/>
        <v>5.32422</v>
      </c>
      <c r="H22" s="72">
        <f t="shared" si="4"/>
        <v>0.4257295034</v>
      </c>
      <c r="I22" s="72">
        <f t="shared" si="5"/>
        <v>0.0586591959</v>
      </c>
      <c r="J22" s="74">
        <f t="shared" si="6"/>
        <v>0.0413408041</v>
      </c>
      <c r="K22" s="74">
        <f t="shared" ref="K22:L22" si="22">IF(I22="","",IF(I22="not enough protein","not enough protein",I22*1000))</f>
        <v>58.6591959</v>
      </c>
      <c r="L22" s="74">
        <f t="shared" si="22"/>
        <v>41.3408041</v>
      </c>
      <c r="M22" s="7" t="str">
        <f t="shared" si="8"/>
        <v/>
      </c>
    </row>
    <row r="23" ht="15.75" customHeight="1">
      <c r="A23" s="92" t="s">
        <v>62</v>
      </c>
      <c r="B23" s="65">
        <v>8480.0</v>
      </c>
      <c r="C23" s="65">
        <v>11276.1</v>
      </c>
      <c r="D23" s="76">
        <f t="shared" si="23"/>
        <v>60.894</v>
      </c>
      <c r="E23" s="76">
        <f t="shared" si="24"/>
        <v>0.22</v>
      </c>
      <c r="F23" s="70">
        <f t="shared" si="2"/>
        <v>5.40027137</v>
      </c>
      <c r="G23" s="72">
        <f t="shared" si="3"/>
        <v>13.39668</v>
      </c>
      <c r="H23" s="72">
        <f t="shared" si="4"/>
        <v>1.188059701</v>
      </c>
      <c r="I23" s="72">
        <f t="shared" si="5"/>
        <v>0.08518592965</v>
      </c>
      <c r="J23" s="74">
        <f t="shared" si="6"/>
        <v>0.01481407035</v>
      </c>
      <c r="K23" s="74">
        <f t="shared" ref="K23:L23" si="25">IF(I23="","",IF(I23="not enough protein","not enough protein",I23*1000))</f>
        <v>85.18592965</v>
      </c>
      <c r="L23" s="74">
        <f t="shared" si="25"/>
        <v>14.81407035</v>
      </c>
      <c r="M23" s="7" t="str">
        <f t="shared" si="8"/>
        <v/>
      </c>
    </row>
    <row r="24" ht="15.75" customHeight="1">
      <c r="A24" s="91"/>
      <c r="B24" s="76"/>
      <c r="C24" s="76"/>
      <c r="D24" s="76"/>
      <c r="E24" s="75"/>
      <c r="F24" s="70" t="str">
        <f t="shared" si="2"/>
        <v/>
      </c>
      <c r="G24" s="72" t="str">
        <f t="shared" si="3"/>
        <v/>
      </c>
      <c r="H24" s="72" t="str">
        <f t="shared" si="4"/>
        <v/>
      </c>
      <c r="I24" s="72" t="str">
        <f t="shared" si="5"/>
        <v/>
      </c>
      <c r="J24" s="74" t="str">
        <f t="shared" si="6"/>
        <v/>
      </c>
      <c r="K24" s="74" t="str">
        <f t="shared" ref="K24:L24" si="26">IF(I24="","",IF(I24="not enough protein","not enough protein",I24*1000))</f>
        <v/>
      </c>
      <c r="L24" s="74" t="str">
        <f t="shared" si="26"/>
        <v/>
      </c>
      <c r="M24" s="7" t="str">
        <f t="shared" si="8"/>
        <v/>
      </c>
    </row>
    <row r="25" ht="15.75" customHeight="1">
      <c r="A25" s="63" t="s">
        <v>63</v>
      </c>
      <c r="B25" s="95">
        <v>49070.0</v>
      </c>
      <c r="C25" s="95">
        <v>42139.61</v>
      </c>
      <c r="D25" s="67">
        <v>6.5</v>
      </c>
      <c r="E25" s="63">
        <v>0.75</v>
      </c>
      <c r="F25" s="70">
        <f t="shared" si="2"/>
        <v>0.1542491732</v>
      </c>
      <c r="G25" s="72">
        <f t="shared" si="3"/>
        <v>4.875</v>
      </c>
      <c r="H25" s="72">
        <f t="shared" si="4"/>
        <v>0.1156868799</v>
      </c>
      <c r="I25" s="72">
        <f t="shared" si="5"/>
        <v>-0.4186413538</v>
      </c>
      <c r="J25" s="74">
        <f t="shared" si="6"/>
        <v>0.5186413538</v>
      </c>
      <c r="K25" s="74">
        <f t="shared" ref="K25:L25" si="27">IF(I25="","",IF(I25="not enough protein","not enough protein",I25*1000))</f>
        <v>-418.6413538</v>
      </c>
      <c r="L25" s="74">
        <f t="shared" si="27"/>
        <v>518.6413538</v>
      </c>
      <c r="M25" s="7" t="str">
        <f t="shared" si="8"/>
        <v>30000</v>
      </c>
    </row>
    <row r="26" ht="15.75" customHeight="1">
      <c r="A26" s="63" t="s">
        <v>64</v>
      </c>
      <c r="B26" s="95">
        <v>44600.0</v>
      </c>
      <c r="C26" s="95">
        <v>37605.44</v>
      </c>
      <c r="D26" s="67">
        <v>33.07</v>
      </c>
      <c r="E26" s="63">
        <v>0.3</v>
      </c>
      <c r="F26" s="70">
        <f t="shared" si="2"/>
        <v>0.8793940451</v>
      </c>
      <c r="G26" s="72">
        <f t="shared" si="3"/>
        <v>9.921</v>
      </c>
      <c r="H26" s="72">
        <f t="shared" si="4"/>
        <v>0.2638182135</v>
      </c>
      <c r="I26" s="72">
        <f t="shared" si="5"/>
        <v>0.009028267312</v>
      </c>
      <c r="J26" s="74">
        <f t="shared" si="6"/>
        <v>0.09097173269</v>
      </c>
      <c r="K26" s="74">
        <f t="shared" ref="K26:L26" si="28">IF(I26="","",IF(I26="not enough protein","not enough protein",I26*1000))</f>
        <v>9.028267312</v>
      </c>
      <c r="L26" s="74">
        <f t="shared" si="28"/>
        <v>90.97173269</v>
      </c>
      <c r="M26" s="7" t="str">
        <f t="shared" si="8"/>
        <v/>
      </c>
    </row>
    <row r="27" ht="15.75" customHeight="1">
      <c r="A27" s="63" t="s">
        <v>65</v>
      </c>
      <c r="B27" s="95">
        <v>51590.0</v>
      </c>
      <c r="C27" s="95">
        <v>38368.48</v>
      </c>
      <c r="D27" s="67">
        <v>76.3</v>
      </c>
      <c r="E27" s="63">
        <v>0.3</v>
      </c>
      <c r="F27" s="70">
        <f t="shared" si="2"/>
        <v>1.988611485</v>
      </c>
      <c r="G27" s="72">
        <f t="shared" si="3"/>
        <v>22.89</v>
      </c>
      <c r="H27" s="72">
        <f t="shared" si="4"/>
        <v>0.5965834456</v>
      </c>
      <c r="I27" s="72">
        <f t="shared" si="5"/>
        <v>0.05977092529</v>
      </c>
      <c r="J27" s="74">
        <f t="shared" si="6"/>
        <v>0.04022907471</v>
      </c>
      <c r="K27" s="74">
        <f t="shared" ref="K27:L27" si="29">IF(I27="","",IF(I27="not enough protein","not enough protein",I27*1000))</f>
        <v>59.77092529</v>
      </c>
      <c r="L27" s="74">
        <f t="shared" si="29"/>
        <v>40.22907471</v>
      </c>
      <c r="M27" s="7" t="str">
        <f t="shared" si="8"/>
        <v/>
      </c>
    </row>
    <row r="28" ht="15.75" customHeight="1">
      <c r="A28" s="75" t="s">
        <v>66</v>
      </c>
      <c r="B28" s="65">
        <v>14105.0</v>
      </c>
      <c r="C28" s="65">
        <v>13312.0</v>
      </c>
      <c r="D28" s="67">
        <v>33.12</v>
      </c>
      <c r="E28" s="63">
        <v>0.2</v>
      </c>
      <c r="F28" s="70">
        <f t="shared" si="2"/>
        <v>2.487980769</v>
      </c>
      <c r="G28" s="72">
        <f t="shared" si="3"/>
        <v>6.624</v>
      </c>
      <c r="H28" s="72">
        <f t="shared" si="4"/>
        <v>0.4975961538</v>
      </c>
      <c r="I28" s="72">
        <f t="shared" si="5"/>
        <v>0.06784541063</v>
      </c>
      <c r="J28" s="74">
        <f t="shared" si="6"/>
        <v>0.03215458937</v>
      </c>
      <c r="K28" s="74">
        <f t="shared" ref="K28:L28" si="30">IF(I28="","",IF(I28="not enough protein","not enough protein",I28*1000))</f>
        <v>67.84541063</v>
      </c>
      <c r="L28" s="74">
        <f t="shared" si="30"/>
        <v>32.15458937</v>
      </c>
      <c r="M28" s="7" t="str">
        <f t="shared" si="8"/>
        <v/>
      </c>
    </row>
    <row r="29" ht="15.75" customHeight="1">
      <c r="A29" s="91"/>
      <c r="B29" s="76"/>
      <c r="C29" s="76"/>
      <c r="D29" s="76"/>
      <c r="E29" s="75"/>
      <c r="F29" s="70" t="str">
        <f t="shared" si="2"/>
        <v/>
      </c>
      <c r="G29" s="72" t="str">
        <f t="shared" si="3"/>
        <v/>
      </c>
      <c r="H29" s="72" t="str">
        <f t="shared" si="4"/>
        <v/>
      </c>
      <c r="I29" s="72" t="str">
        <f t="shared" si="5"/>
        <v/>
      </c>
      <c r="J29" s="74" t="str">
        <f t="shared" si="6"/>
        <v/>
      </c>
      <c r="K29" s="74" t="str">
        <f t="shared" ref="K29:L29" si="31">IF(I29="","",IF(I29="not enough protein","not enough protein",I29*1000))</f>
        <v/>
      </c>
      <c r="L29" s="74" t="str">
        <f t="shared" si="31"/>
        <v/>
      </c>
      <c r="M29" s="7" t="str">
        <f t="shared" si="8"/>
        <v/>
      </c>
    </row>
    <row r="30" ht="15.75" customHeight="1">
      <c r="A30" s="75" t="s">
        <v>46</v>
      </c>
      <c r="B30" s="95">
        <v>5960.0</v>
      </c>
      <c r="C30" s="95">
        <v>15991.0</v>
      </c>
      <c r="D30" s="67">
        <v>90.0</v>
      </c>
      <c r="E30" s="63">
        <v>0.3</v>
      </c>
      <c r="F30" s="70">
        <f t="shared" si="2"/>
        <v>5.628165843</v>
      </c>
      <c r="G30" s="72">
        <f t="shared" si="3"/>
        <v>27</v>
      </c>
      <c r="H30" s="72">
        <f t="shared" si="4"/>
        <v>1.688449753</v>
      </c>
      <c r="I30" s="72">
        <f t="shared" si="5"/>
        <v>0.08578577778</v>
      </c>
      <c r="J30" s="74">
        <f t="shared" si="6"/>
        <v>0.01421422222</v>
      </c>
      <c r="K30" s="74">
        <f t="shared" ref="K30:L30" si="32">IF(I30="","",IF(I30="not enough protein","not enough protein",I30*1000))</f>
        <v>85.78577778</v>
      </c>
      <c r="L30" s="74">
        <f t="shared" si="32"/>
        <v>14.21422222</v>
      </c>
      <c r="M30" s="7" t="str">
        <f t="shared" si="8"/>
        <v/>
      </c>
    </row>
    <row r="31" ht="15.75" customHeight="1">
      <c r="A31" s="91"/>
      <c r="B31" s="76"/>
      <c r="C31" s="76"/>
      <c r="D31" s="76"/>
      <c r="E31" s="75"/>
      <c r="F31" s="70" t="str">
        <f t="shared" si="2"/>
        <v/>
      </c>
      <c r="G31" s="72" t="str">
        <f t="shared" si="3"/>
        <v/>
      </c>
      <c r="H31" s="72" t="str">
        <f t="shared" si="4"/>
        <v/>
      </c>
      <c r="I31" s="72" t="str">
        <f t="shared" si="5"/>
        <v/>
      </c>
      <c r="J31" s="74" t="str">
        <f t="shared" si="6"/>
        <v/>
      </c>
      <c r="K31" s="74" t="str">
        <f t="shared" ref="K31:L31" si="33">IF(I31="","",IF(I31="not enough protein","not enough protein",I31*1000))</f>
        <v/>
      </c>
      <c r="L31" s="74" t="str">
        <f t="shared" si="33"/>
        <v/>
      </c>
      <c r="M31" s="7" t="str">
        <f t="shared" si="8"/>
        <v/>
      </c>
    </row>
    <row r="32" ht="15.75" customHeight="1">
      <c r="A32" s="75" t="s">
        <v>46</v>
      </c>
      <c r="B32" s="95">
        <v>5960.0</v>
      </c>
      <c r="C32" s="95">
        <v>15991.0</v>
      </c>
      <c r="D32" s="67">
        <v>1.34</v>
      </c>
      <c r="E32" s="63">
        <v>14.0</v>
      </c>
      <c r="F32" s="70">
        <f t="shared" si="2"/>
        <v>0.08379713589</v>
      </c>
      <c r="G32" s="72">
        <f t="shared" si="3"/>
        <v>18.76</v>
      </c>
      <c r="H32" s="72">
        <f t="shared" si="4"/>
        <v>1.173159902</v>
      </c>
      <c r="I32" s="72">
        <f t="shared" si="5"/>
        <v>-0.8546865672</v>
      </c>
      <c r="J32" s="74">
        <f t="shared" si="6"/>
        <v>0.9546865672</v>
      </c>
      <c r="K32" s="74">
        <f t="shared" ref="K32:L32" si="34">IF(I32="","",IF(I32="not enough protein","not enough protein",I32*1000))</f>
        <v>-854.6865672</v>
      </c>
      <c r="L32" s="74">
        <f t="shared" si="34"/>
        <v>954.6865672</v>
      </c>
      <c r="M32" s="7" t="str">
        <f t="shared" si="8"/>
        <v>10000</v>
      </c>
    </row>
    <row r="33" ht="15.75" customHeight="1">
      <c r="A33" s="75" t="s">
        <v>46</v>
      </c>
      <c r="B33" s="95">
        <v>5960.0</v>
      </c>
      <c r="C33" s="95">
        <v>15991.0</v>
      </c>
      <c r="D33" s="67">
        <v>134.0</v>
      </c>
      <c r="E33" s="63">
        <v>0.14</v>
      </c>
      <c r="F33" s="70">
        <f t="shared" si="2"/>
        <v>8.379713589</v>
      </c>
      <c r="G33" s="72">
        <f t="shared" si="3"/>
        <v>18.76</v>
      </c>
      <c r="H33" s="72">
        <f t="shared" si="4"/>
        <v>1.173159902</v>
      </c>
      <c r="I33" s="72">
        <f t="shared" si="5"/>
        <v>0.09045313433</v>
      </c>
      <c r="J33" s="74">
        <f t="shared" si="6"/>
        <v>0.009546865672</v>
      </c>
      <c r="K33" s="74">
        <f t="shared" ref="K33:L33" si="35">IF(I33="","",IF(I33="not enough protein","not enough protein",I33*1000))</f>
        <v>90.45313433</v>
      </c>
      <c r="L33" s="74">
        <f t="shared" si="35"/>
        <v>9.546865672</v>
      </c>
      <c r="M33" s="7" t="str">
        <f t="shared" si="8"/>
        <v/>
      </c>
    </row>
    <row r="34" ht="15.75" customHeight="1">
      <c r="A34" s="75"/>
      <c r="B34" s="65"/>
      <c r="C34" s="65"/>
      <c r="D34" s="76"/>
      <c r="E34" s="75"/>
      <c r="F34" s="70" t="str">
        <f t="shared" si="2"/>
        <v/>
      </c>
      <c r="G34" s="72" t="str">
        <f t="shared" si="3"/>
        <v/>
      </c>
      <c r="H34" s="72" t="str">
        <f t="shared" si="4"/>
        <v/>
      </c>
      <c r="I34" s="72" t="str">
        <f t="shared" si="5"/>
        <v/>
      </c>
      <c r="J34" s="74" t="str">
        <f t="shared" si="6"/>
        <v/>
      </c>
      <c r="K34" s="74" t="str">
        <f t="shared" ref="K34:L34" si="36">IF(I34="","",IF(I34="not enough protein","not enough protein",I34*1000))</f>
        <v/>
      </c>
      <c r="L34" s="74" t="str">
        <f t="shared" si="36"/>
        <v/>
      </c>
      <c r="M34" s="7" t="str">
        <f t="shared" si="8"/>
        <v/>
      </c>
    </row>
    <row r="35" ht="15.75" customHeight="1">
      <c r="A35" s="63" t="s">
        <v>70</v>
      </c>
      <c r="B35" s="95">
        <v>5960.0</v>
      </c>
      <c r="C35" s="95">
        <v>15991.0</v>
      </c>
      <c r="D35" s="67">
        <v>102.0</v>
      </c>
      <c r="E35" s="75">
        <f>150+16.666</f>
        <v>166.666</v>
      </c>
      <c r="F35" s="70">
        <f t="shared" si="2"/>
        <v>6.378587956</v>
      </c>
      <c r="G35" s="72">
        <f t="shared" si="3"/>
        <v>16999.932</v>
      </c>
      <c r="H35" s="72">
        <f t="shared" si="4"/>
        <v>1063.09374</v>
      </c>
      <c r="I35" s="72">
        <f t="shared" si="5"/>
        <v>0.08745803922</v>
      </c>
      <c r="J35" s="74">
        <f t="shared" si="6"/>
        <v>0.01254196078</v>
      </c>
      <c r="K35" s="74">
        <f t="shared" ref="K35:L35" si="37">IF(I35="","",IF(I35="not enough protein","not enough protein",I35*1000))</f>
        <v>87.45803922</v>
      </c>
      <c r="L35" s="74">
        <f t="shared" si="37"/>
        <v>12.54196078</v>
      </c>
      <c r="M35" s="7" t="str">
        <f t="shared" si="8"/>
        <v/>
      </c>
    </row>
    <row r="36" ht="15.75" customHeight="1">
      <c r="A36" s="75" t="s">
        <v>46</v>
      </c>
      <c r="B36" s="95">
        <v>5960.0</v>
      </c>
      <c r="C36" s="95">
        <v>15991.0</v>
      </c>
      <c r="D36" s="67">
        <v>61.29</v>
      </c>
      <c r="E36" s="63">
        <v>0.233333</v>
      </c>
      <c r="F36" s="70">
        <f t="shared" si="2"/>
        <v>3.832780939</v>
      </c>
      <c r="G36" s="72">
        <f t="shared" si="3"/>
        <v>14.30097957</v>
      </c>
      <c r="H36" s="72">
        <f t="shared" si="4"/>
        <v>0.8943142749</v>
      </c>
      <c r="I36" s="72">
        <f t="shared" si="5"/>
        <v>0.07912742699</v>
      </c>
      <c r="J36" s="74">
        <f t="shared" si="6"/>
        <v>0.02087257301</v>
      </c>
      <c r="K36" s="74">
        <f t="shared" ref="K36:L36" si="38">IF(I36="","",IF(I36="not enough protein","not enough protein",I36*1000))</f>
        <v>79.12742699</v>
      </c>
      <c r="L36" s="74">
        <f t="shared" si="38"/>
        <v>20.87257301</v>
      </c>
      <c r="M36" s="7" t="str">
        <f t="shared" si="8"/>
        <v/>
      </c>
    </row>
    <row r="37" ht="15.75" customHeight="1">
      <c r="A37" s="75" t="s">
        <v>66</v>
      </c>
      <c r="B37" s="65">
        <v>14105.0</v>
      </c>
      <c r="C37" s="65">
        <v>13312.0</v>
      </c>
      <c r="D37" s="67">
        <v>28.59</v>
      </c>
      <c r="E37" s="63">
        <v>0.4444</v>
      </c>
      <c r="F37" s="70">
        <f t="shared" si="2"/>
        <v>2.147686298</v>
      </c>
      <c r="G37" s="72">
        <f t="shared" si="3"/>
        <v>12.705396</v>
      </c>
      <c r="H37" s="72">
        <f t="shared" si="4"/>
        <v>0.9544317909</v>
      </c>
      <c r="I37" s="72">
        <f t="shared" si="5"/>
        <v>0.0627506121</v>
      </c>
      <c r="J37" s="74">
        <f t="shared" si="6"/>
        <v>0.0372493879</v>
      </c>
      <c r="K37" s="74">
        <f t="shared" ref="K37:L37" si="39">IF(I37="","",IF(I37="not enough protein","not enough protein",I37*1000))</f>
        <v>62.7506121</v>
      </c>
      <c r="L37" s="74">
        <f t="shared" si="39"/>
        <v>37.2493879</v>
      </c>
      <c r="M37" s="7" t="str">
        <f t="shared" si="8"/>
        <v/>
      </c>
    </row>
    <row r="38" ht="15.75" customHeight="1">
      <c r="A38" s="91"/>
      <c r="B38" s="76"/>
      <c r="C38" s="76"/>
      <c r="D38" s="76"/>
      <c r="E38" s="75"/>
      <c r="F38" s="70" t="str">
        <f t="shared" si="2"/>
        <v/>
      </c>
      <c r="G38" s="72" t="str">
        <f t="shared" si="3"/>
        <v/>
      </c>
      <c r="H38" s="72" t="str">
        <f t="shared" si="4"/>
        <v/>
      </c>
      <c r="I38" s="72" t="str">
        <f t="shared" si="5"/>
        <v/>
      </c>
      <c r="J38" s="74" t="str">
        <f t="shared" si="6"/>
        <v/>
      </c>
      <c r="K38" s="74" t="str">
        <f t="shared" ref="K38:L38" si="40">IF(I38="","",IF(I38="not enough protein","not enough protein",I38*1000))</f>
        <v/>
      </c>
      <c r="L38" s="74" t="str">
        <f t="shared" si="40"/>
        <v/>
      </c>
      <c r="M38" s="7" t="str">
        <f t="shared" si="8"/>
        <v/>
      </c>
    </row>
    <row r="39" ht="15.75" customHeight="1">
      <c r="A39" s="75"/>
      <c r="B39" s="65"/>
      <c r="C39" s="65"/>
      <c r="D39" s="76"/>
      <c r="E39" s="75"/>
      <c r="F39" s="70" t="str">
        <f t="shared" si="2"/>
        <v/>
      </c>
      <c r="G39" s="72" t="str">
        <f t="shared" si="3"/>
        <v/>
      </c>
      <c r="H39" s="72" t="str">
        <f t="shared" si="4"/>
        <v/>
      </c>
      <c r="I39" s="72" t="str">
        <f t="shared" si="5"/>
        <v/>
      </c>
      <c r="J39" s="74" t="str">
        <f t="shared" si="6"/>
        <v/>
      </c>
      <c r="K39" s="74" t="str">
        <f t="shared" ref="K39:L39" si="41">IF(I39="","",IF(I39="not enough protein","not enough protein",I39*1000))</f>
        <v/>
      </c>
      <c r="L39" s="74" t="str">
        <f t="shared" si="41"/>
        <v/>
      </c>
      <c r="M39" s="7" t="str">
        <f t="shared" si="8"/>
        <v/>
      </c>
    </row>
    <row r="40" ht="15.75" customHeight="1">
      <c r="A40" s="63" t="s">
        <v>70</v>
      </c>
      <c r="B40" s="95">
        <v>5960.0</v>
      </c>
      <c r="C40" s="95">
        <v>15991.0</v>
      </c>
      <c r="D40" s="67">
        <v>212.5</v>
      </c>
      <c r="E40" s="63">
        <v>0.08</v>
      </c>
      <c r="F40" s="70">
        <f t="shared" si="2"/>
        <v>13.28872491</v>
      </c>
      <c r="G40" s="72">
        <f t="shared" si="3"/>
        <v>17</v>
      </c>
      <c r="H40" s="72">
        <f t="shared" si="4"/>
        <v>1.063097993</v>
      </c>
      <c r="I40" s="72">
        <f t="shared" si="5"/>
        <v>0.09397985882</v>
      </c>
      <c r="J40" s="74">
        <f t="shared" si="6"/>
        <v>0.006020141176</v>
      </c>
      <c r="K40" s="74">
        <f t="shared" ref="K40:L40" si="42">IF(I40="","",IF(I40="not enough protein","not enough protein",I40*1000))</f>
        <v>93.97985882</v>
      </c>
      <c r="L40" s="74">
        <f t="shared" si="42"/>
        <v>6.020141176</v>
      </c>
      <c r="M40" s="7" t="str">
        <f t="shared" si="8"/>
        <v/>
      </c>
    </row>
    <row r="41" ht="15.75" customHeight="1">
      <c r="A41" s="75" t="s">
        <v>46</v>
      </c>
      <c r="B41" s="95">
        <v>5960.0</v>
      </c>
      <c r="C41" s="95">
        <v>15991.0</v>
      </c>
      <c r="D41" s="67">
        <v>178.76</v>
      </c>
      <c r="E41" s="63">
        <v>0.08</v>
      </c>
      <c r="F41" s="70">
        <f t="shared" si="2"/>
        <v>11.17878807</v>
      </c>
      <c r="G41" s="72">
        <f t="shared" si="3"/>
        <v>14.3008</v>
      </c>
      <c r="H41" s="72">
        <f t="shared" si="4"/>
        <v>0.8943030455</v>
      </c>
      <c r="I41" s="72">
        <f t="shared" si="5"/>
        <v>0.09284358917</v>
      </c>
      <c r="J41" s="74">
        <f t="shared" si="6"/>
        <v>0.00715641083</v>
      </c>
      <c r="K41" s="74">
        <f t="shared" ref="K41:L41" si="43">IF(I41="","",IF(I41="not enough protein","not enough protein",I41*1000))</f>
        <v>92.84358917</v>
      </c>
      <c r="L41" s="74">
        <f t="shared" si="43"/>
        <v>7.15641083</v>
      </c>
      <c r="M41" s="7" t="str">
        <f t="shared" si="8"/>
        <v/>
      </c>
    </row>
    <row r="42" ht="15.75" customHeight="1">
      <c r="A42" s="75" t="s">
        <v>66</v>
      </c>
      <c r="B42" s="65">
        <v>14105.0</v>
      </c>
      <c r="C42" s="65">
        <v>13312.0</v>
      </c>
      <c r="D42" s="67">
        <v>1.0</v>
      </c>
      <c r="E42" s="63">
        <v>0.4444</v>
      </c>
      <c r="F42" s="70">
        <f t="shared" si="2"/>
        <v>0.07512019231</v>
      </c>
      <c r="G42" s="72">
        <f t="shared" si="3"/>
        <v>0.4444</v>
      </c>
      <c r="H42" s="72">
        <f t="shared" si="4"/>
        <v>0.03338341346</v>
      </c>
      <c r="I42" s="72" t="str">
        <f t="shared" si="5"/>
        <v>not enough protein</v>
      </c>
      <c r="J42" s="74" t="str">
        <f t="shared" si="6"/>
        <v>not enough protein</v>
      </c>
      <c r="K42" s="74" t="str">
        <f t="shared" ref="K42:L42" si="44">IF(I42="","",IF(I42="not enough protein","not enough protein",I42*1000))</f>
        <v>not enough protein</v>
      </c>
      <c r="L42" s="74" t="str">
        <f t="shared" si="44"/>
        <v>not enough protein</v>
      </c>
      <c r="M42" s="7" t="str">
        <f t="shared" si="8"/>
        <v/>
      </c>
    </row>
    <row r="43" ht="15.75" customHeight="1">
      <c r="A43" s="91"/>
      <c r="B43" s="76"/>
      <c r="C43" s="76"/>
      <c r="D43" s="76"/>
      <c r="E43" s="75"/>
      <c r="F43" s="70" t="str">
        <f t="shared" si="2"/>
        <v/>
      </c>
      <c r="G43" s="72" t="str">
        <f t="shared" si="3"/>
        <v/>
      </c>
      <c r="H43" s="72" t="str">
        <f t="shared" si="4"/>
        <v/>
      </c>
      <c r="I43" s="72" t="str">
        <f t="shared" si="5"/>
        <v/>
      </c>
      <c r="J43" s="74" t="str">
        <f t="shared" si="6"/>
        <v/>
      </c>
      <c r="K43" s="74" t="str">
        <f t="shared" ref="K43:L43" si="45">IF(I43="","",IF(I43="not enough protein","not enough protein",I43*1000))</f>
        <v/>
      </c>
      <c r="L43" s="74" t="str">
        <f t="shared" si="45"/>
        <v/>
      </c>
      <c r="M43" s="7" t="str">
        <f t="shared" si="8"/>
        <v/>
      </c>
    </row>
    <row r="44" ht="15.75" customHeight="1">
      <c r="A44" s="75" t="s">
        <v>124</v>
      </c>
      <c r="B44" s="108">
        <v>4470.0</v>
      </c>
      <c r="C44" s="108">
        <v>10026.99</v>
      </c>
      <c r="D44" s="67">
        <v>1.63</v>
      </c>
      <c r="E44" s="63">
        <v>3.5</v>
      </c>
      <c r="F44" s="70">
        <f t="shared" si="2"/>
        <v>0.1625612472</v>
      </c>
      <c r="G44" s="72">
        <f t="shared" si="3"/>
        <v>5.705</v>
      </c>
      <c r="H44" s="72">
        <f t="shared" si="4"/>
        <v>0.5689643652</v>
      </c>
      <c r="I44" s="72">
        <f t="shared" si="5"/>
        <v>-0.3921222086</v>
      </c>
      <c r="J44" s="74">
        <f t="shared" si="6"/>
        <v>0.4921222086</v>
      </c>
      <c r="K44" s="74">
        <f t="shared" ref="K44:L44" si="46">IF(I44="","",IF(I44="not enough protein","not enough protein",I44*1000))</f>
        <v>-392.1222086</v>
      </c>
      <c r="L44" s="74">
        <f t="shared" si="46"/>
        <v>492.1222086</v>
      </c>
      <c r="M44" s="7" t="str">
        <f t="shared" si="8"/>
        <v>10000</v>
      </c>
    </row>
    <row r="45" ht="15.75" customHeight="1">
      <c r="A45" s="91"/>
      <c r="B45" s="76"/>
      <c r="C45" s="76"/>
      <c r="D45" s="76"/>
      <c r="E45" s="75"/>
      <c r="F45" s="70" t="str">
        <f t="shared" si="2"/>
        <v/>
      </c>
      <c r="G45" s="72" t="str">
        <f t="shared" si="3"/>
        <v/>
      </c>
      <c r="H45" s="72" t="str">
        <f t="shared" si="4"/>
        <v/>
      </c>
      <c r="I45" s="72" t="str">
        <f t="shared" si="5"/>
        <v/>
      </c>
      <c r="J45" s="74" t="str">
        <f t="shared" si="6"/>
        <v/>
      </c>
      <c r="K45" s="74" t="str">
        <f t="shared" ref="K45:L45" si="47">IF(I45="","",IF(I45="not enough protein","not enough protein",I45*1000))</f>
        <v/>
      </c>
      <c r="L45" s="74" t="str">
        <f t="shared" si="47"/>
        <v/>
      </c>
      <c r="M45" s="7" t="str">
        <f t="shared" si="8"/>
        <v/>
      </c>
    </row>
    <row r="46" ht="15.75" customHeight="1">
      <c r="A46" s="75" t="s">
        <v>66</v>
      </c>
      <c r="B46" s="65">
        <v>14105.0</v>
      </c>
      <c r="C46" s="65">
        <v>13312.0</v>
      </c>
      <c r="D46" s="67">
        <v>5.57</v>
      </c>
      <c r="E46" s="63">
        <v>5.0</v>
      </c>
      <c r="F46" s="70">
        <f t="shared" si="2"/>
        <v>0.4184194712</v>
      </c>
      <c r="G46" s="72">
        <f t="shared" si="3"/>
        <v>27.85</v>
      </c>
      <c r="H46" s="72">
        <f t="shared" si="4"/>
        <v>2.092097356</v>
      </c>
      <c r="I46" s="72">
        <f t="shared" si="5"/>
        <v>-0.0911956912</v>
      </c>
      <c r="J46" s="74">
        <f t="shared" si="6"/>
        <v>0.1911956912</v>
      </c>
      <c r="K46" s="74">
        <f t="shared" ref="K46:L46" si="48">IF(I46="","",IF(I46="not enough protein","not enough protein",I46*1000))</f>
        <v>-91.1956912</v>
      </c>
      <c r="L46" s="74">
        <f t="shared" si="48"/>
        <v>191.1956912</v>
      </c>
      <c r="M46" s="7" t="str">
        <f t="shared" si="8"/>
        <v>10000</v>
      </c>
    </row>
    <row r="47" ht="15.75" customHeight="1">
      <c r="A47" s="63" t="s">
        <v>165</v>
      </c>
      <c r="B47" s="65">
        <v>14105.0</v>
      </c>
      <c r="C47" s="65">
        <v>13312.0</v>
      </c>
      <c r="D47" s="67">
        <v>2.05</v>
      </c>
      <c r="E47" s="63">
        <v>5.0</v>
      </c>
      <c r="F47" s="70">
        <f t="shared" si="2"/>
        <v>0.1539963942</v>
      </c>
      <c r="G47" s="72">
        <f t="shared" si="3"/>
        <v>10.25</v>
      </c>
      <c r="H47" s="72">
        <f t="shared" si="4"/>
        <v>0.7699819712</v>
      </c>
      <c r="I47" s="72">
        <f t="shared" si="5"/>
        <v>-0.4194926829</v>
      </c>
      <c r="J47" s="74">
        <f t="shared" si="6"/>
        <v>0.5194926829</v>
      </c>
      <c r="K47" s="74">
        <f t="shared" ref="K47:L47" si="49">IF(I47="","",IF(I47="not enough protein","not enough protein",I47*1000))</f>
        <v>-419.4926829</v>
      </c>
      <c r="L47" s="74">
        <f t="shared" si="49"/>
        <v>519.4926829</v>
      </c>
      <c r="M47" s="7" t="str">
        <f t="shared" si="8"/>
        <v>10000</v>
      </c>
    </row>
    <row r="48" ht="15.75" customHeight="1">
      <c r="A48" s="91"/>
      <c r="B48" s="76"/>
      <c r="C48" s="76"/>
      <c r="D48" s="76"/>
      <c r="E48" s="75"/>
      <c r="F48" s="70" t="str">
        <f t="shared" si="2"/>
        <v/>
      </c>
      <c r="G48" s="72" t="str">
        <f t="shared" si="3"/>
        <v/>
      </c>
      <c r="H48" s="72" t="str">
        <f t="shared" si="4"/>
        <v/>
      </c>
      <c r="I48" s="72" t="str">
        <f t="shared" si="5"/>
        <v/>
      </c>
      <c r="J48" s="74" t="str">
        <f t="shared" si="6"/>
        <v/>
      </c>
      <c r="K48" s="74" t="str">
        <f t="shared" ref="K48:L48" si="50">IF(I48="","",IF(I48="not enough protein","not enough protein",I48*1000))</f>
        <v/>
      </c>
      <c r="L48" s="74" t="str">
        <f t="shared" si="50"/>
        <v/>
      </c>
      <c r="M48" s="7" t="str">
        <f t="shared" si="8"/>
        <v/>
      </c>
    </row>
    <row r="49" ht="15.75" customHeight="1">
      <c r="A49" s="92" t="s">
        <v>185</v>
      </c>
      <c r="B49" s="67">
        <v>3686.06</v>
      </c>
      <c r="C49" s="67">
        <v>2980.0</v>
      </c>
      <c r="D49" s="67">
        <v>0.26</v>
      </c>
      <c r="E49" s="63">
        <v>3.5</v>
      </c>
      <c r="F49" s="70">
        <f t="shared" si="2"/>
        <v>0.08724832215</v>
      </c>
      <c r="G49" s="72">
        <f t="shared" si="3"/>
        <v>0.91</v>
      </c>
      <c r="H49" s="72">
        <f t="shared" si="4"/>
        <v>0.3053691275</v>
      </c>
      <c r="I49" s="72">
        <f t="shared" si="5"/>
        <v>-0.8169230769</v>
      </c>
      <c r="J49" s="74">
        <f t="shared" si="6"/>
        <v>0.9169230769</v>
      </c>
      <c r="K49" s="74">
        <f t="shared" ref="K49:L49" si="51">IF(I49="","",IF(I49="not enough protein","not enough protein",I49*1000))</f>
        <v>-816.9230769</v>
      </c>
      <c r="L49" s="74">
        <f t="shared" si="51"/>
        <v>916.9230769</v>
      </c>
      <c r="M49" s="7" t="str">
        <f t="shared" si="8"/>
        <v>too small</v>
      </c>
    </row>
    <row r="50" ht="15.75" customHeight="1">
      <c r="A50" s="92" t="s">
        <v>185</v>
      </c>
      <c r="B50" s="67">
        <v>3686.06</v>
      </c>
      <c r="C50" s="67">
        <v>2980.0</v>
      </c>
      <c r="D50" s="67">
        <v>1.0</v>
      </c>
      <c r="E50" s="63">
        <v>0.3</v>
      </c>
      <c r="F50" s="70">
        <f t="shared" si="2"/>
        <v>0.3355704698</v>
      </c>
      <c r="G50" s="72">
        <f t="shared" si="3"/>
        <v>0.3</v>
      </c>
      <c r="H50" s="72">
        <f t="shared" si="4"/>
        <v>0.1006711409</v>
      </c>
      <c r="I50" s="72">
        <f t="shared" si="5"/>
        <v>-0.1384</v>
      </c>
      <c r="J50" s="74">
        <f t="shared" si="6"/>
        <v>0.2384</v>
      </c>
      <c r="K50" s="74">
        <f t="shared" ref="K50:L50" si="52">IF(I50="","",IF(I50="not enough protein","not enough protein",I50*1000))</f>
        <v>-138.4</v>
      </c>
      <c r="L50" s="74">
        <f t="shared" si="52"/>
        <v>238.4</v>
      </c>
      <c r="M50" s="7" t="str">
        <f t="shared" si="8"/>
        <v>too small</v>
      </c>
    </row>
    <row r="51" ht="15.75" customHeight="1">
      <c r="A51" s="75"/>
      <c r="B51" s="65"/>
      <c r="C51" s="65"/>
      <c r="D51" s="76"/>
      <c r="E51" s="75"/>
      <c r="F51" s="70" t="str">
        <f t="shared" si="2"/>
        <v/>
      </c>
      <c r="G51" s="72" t="str">
        <f t="shared" si="3"/>
        <v/>
      </c>
      <c r="H51" s="72" t="str">
        <f t="shared" si="4"/>
        <v/>
      </c>
      <c r="I51" s="72" t="str">
        <f t="shared" si="5"/>
        <v/>
      </c>
      <c r="J51" s="74" t="str">
        <f t="shared" si="6"/>
        <v/>
      </c>
      <c r="K51" s="74" t="str">
        <f t="shared" ref="K51:L51" si="53">IF(I51="","",IF(I51="not enough protein","not enough protein",I51*1000))</f>
        <v/>
      </c>
      <c r="L51" s="74" t="str">
        <f t="shared" si="53"/>
        <v/>
      </c>
      <c r="M51" s="7" t="str">
        <f t="shared" si="8"/>
        <v/>
      </c>
    </row>
    <row r="52" ht="15.75" customHeight="1">
      <c r="A52" s="63" t="s">
        <v>63</v>
      </c>
      <c r="B52" s="95">
        <v>49070.0</v>
      </c>
      <c r="C52" s="95">
        <v>42139.61</v>
      </c>
      <c r="D52" s="67">
        <v>15.0</v>
      </c>
      <c r="E52" s="63">
        <v>0.5</v>
      </c>
      <c r="F52" s="70">
        <f t="shared" si="2"/>
        <v>0.3559596304</v>
      </c>
      <c r="G52" s="72">
        <f t="shared" si="3"/>
        <v>7.5</v>
      </c>
      <c r="H52" s="72">
        <f t="shared" si="4"/>
        <v>0.1779798152</v>
      </c>
      <c r="I52" s="72">
        <f t="shared" si="5"/>
        <v>-0.1247445867</v>
      </c>
      <c r="J52" s="74">
        <f t="shared" si="6"/>
        <v>0.2247445867</v>
      </c>
      <c r="K52" s="74">
        <f t="shared" ref="K52:L52" si="54">IF(I52="","",IF(I52="not enough protein","not enough protein",I52*1000))</f>
        <v>-124.7445867</v>
      </c>
      <c r="L52" s="74">
        <f t="shared" si="54"/>
        <v>224.7445867</v>
      </c>
      <c r="M52" s="7" t="str">
        <f t="shared" si="8"/>
        <v>30000</v>
      </c>
    </row>
    <row r="53" ht="15.75" customHeight="1">
      <c r="A53" s="63" t="s">
        <v>64</v>
      </c>
      <c r="B53" s="95">
        <v>44600.0</v>
      </c>
      <c r="C53" s="95">
        <v>37605.44</v>
      </c>
      <c r="D53" s="67">
        <v>34.0</v>
      </c>
      <c r="E53" s="63">
        <v>0.75</v>
      </c>
      <c r="F53" s="70">
        <f t="shared" si="2"/>
        <v>0.9041245096</v>
      </c>
      <c r="G53" s="72">
        <f t="shared" si="3"/>
        <v>25.5</v>
      </c>
      <c r="H53" s="72">
        <f t="shared" si="4"/>
        <v>0.6780933822</v>
      </c>
      <c r="I53" s="72">
        <f t="shared" si="5"/>
        <v>0.01151661176</v>
      </c>
      <c r="J53" s="74">
        <f t="shared" si="6"/>
        <v>0.08848338824</v>
      </c>
      <c r="K53" s="74">
        <f t="shared" ref="K53:L53" si="55">IF(I53="","",IF(I53="not enough protein","not enough protein",I53*1000))</f>
        <v>11.51661176</v>
      </c>
      <c r="L53" s="74">
        <f t="shared" si="55"/>
        <v>88.48338824</v>
      </c>
      <c r="M53" s="7" t="str">
        <f t="shared" si="8"/>
        <v/>
      </c>
    </row>
    <row r="54" ht="15.75" customHeight="1">
      <c r="A54" s="63" t="s">
        <v>65</v>
      </c>
      <c r="B54" s="95">
        <v>51590.0</v>
      </c>
      <c r="C54" s="95">
        <v>38368.48</v>
      </c>
      <c r="D54" s="67">
        <v>7.31</v>
      </c>
      <c r="E54" s="63">
        <v>3.0</v>
      </c>
      <c r="F54" s="70">
        <f t="shared" si="2"/>
        <v>0.1905209693</v>
      </c>
      <c r="G54" s="72">
        <f t="shared" si="3"/>
        <v>21.93</v>
      </c>
      <c r="H54" s="72">
        <f t="shared" si="4"/>
        <v>0.5715629079</v>
      </c>
      <c r="I54" s="72">
        <f t="shared" si="5"/>
        <v>-0.3199012859</v>
      </c>
      <c r="J54" s="74">
        <f t="shared" si="6"/>
        <v>0.4199012859</v>
      </c>
      <c r="K54" s="74">
        <f t="shared" ref="K54:L54" si="56">IF(I54="","",IF(I54="not enough protein","not enough protein",I54*1000))</f>
        <v>-319.9012859</v>
      </c>
      <c r="L54" s="74">
        <f t="shared" si="56"/>
        <v>419.9012859</v>
      </c>
      <c r="M54" s="7" t="str">
        <f t="shared" si="8"/>
        <v>30000</v>
      </c>
    </row>
    <row r="55" ht="15.75" customHeight="1">
      <c r="A55" s="63" t="s">
        <v>101</v>
      </c>
      <c r="B55" s="65">
        <v>17437.0</v>
      </c>
      <c r="C55" s="65">
        <v>13413.9</v>
      </c>
      <c r="D55" s="67">
        <v>44.8</v>
      </c>
      <c r="E55" s="63">
        <v>0.7</v>
      </c>
      <c r="F55" s="70">
        <f t="shared" si="2"/>
        <v>3.339819143</v>
      </c>
      <c r="G55" s="72">
        <f t="shared" si="3"/>
        <v>31.36</v>
      </c>
      <c r="H55" s="72">
        <f t="shared" si="4"/>
        <v>2.3378734</v>
      </c>
      <c r="I55" s="72">
        <f t="shared" si="5"/>
        <v>0.07604660714</v>
      </c>
      <c r="J55" s="74">
        <f t="shared" si="6"/>
        <v>0.02395339286</v>
      </c>
      <c r="K55" s="74">
        <f t="shared" ref="K55:L55" si="57">IF(I55="","",IF(I55="not enough protein","not enough protein",I55*1000))</f>
        <v>76.04660714</v>
      </c>
      <c r="L55" s="74">
        <f t="shared" si="57"/>
        <v>23.95339286</v>
      </c>
      <c r="M55" s="7" t="str">
        <f t="shared" si="8"/>
        <v/>
      </c>
    </row>
    <row r="56" ht="15.75" customHeight="1">
      <c r="A56" s="75" t="s">
        <v>116</v>
      </c>
      <c r="B56" s="65">
        <v>100325.0</v>
      </c>
      <c r="C56" s="65">
        <v>82603.0</v>
      </c>
      <c r="D56" s="67">
        <v>20.0</v>
      </c>
      <c r="E56" s="63">
        <v>0.5</v>
      </c>
      <c r="F56" s="70">
        <f t="shared" si="2"/>
        <v>0.2421219568</v>
      </c>
      <c r="G56" s="72">
        <f t="shared" si="3"/>
        <v>10</v>
      </c>
      <c r="H56" s="72">
        <f t="shared" si="4"/>
        <v>0.1210609784</v>
      </c>
      <c r="I56" s="72">
        <f t="shared" si="5"/>
        <v>-0.230412</v>
      </c>
      <c r="J56" s="74">
        <f t="shared" si="6"/>
        <v>0.330412</v>
      </c>
      <c r="K56" s="74">
        <f t="shared" ref="K56:L56" si="58">IF(I56="","",IF(I56="not enough protein","not enough protein",I56*1000))</f>
        <v>-230.412</v>
      </c>
      <c r="L56" s="74">
        <f t="shared" si="58"/>
        <v>330.412</v>
      </c>
      <c r="M56" s="7" t="str">
        <f t="shared" si="8"/>
        <v>30000</v>
      </c>
    </row>
    <row r="57" ht="15.75" customHeight="1">
      <c r="A57" s="63" t="s">
        <v>88</v>
      </c>
      <c r="B57" s="65">
        <v>33935.0</v>
      </c>
      <c r="C57" s="65">
        <v>33156.9</v>
      </c>
      <c r="D57" s="67">
        <v>105.0</v>
      </c>
      <c r="E57" s="63">
        <v>0.3</v>
      </c>
      <c r="F57" s="70">
        <f t="shared" si="2"/>
        <v>3.16676167</v>
      </c>
      <c r="G57" s="72">
        <f t="shared" si="3"/>
        <v>31.5</v>
      </c>
      <c r="H57" s="72">
        <f t="shared" si="4"/>
        <v>0.9500285009</v>
      </c>
      <c r="I57" s="72">
        <f t="shared" si="5"/>
        <v>0.0747376</v>
      </c>
      <c r="J57" s="74">
        <f t="shared" si="6"/>
        <v>0.0252624</v>
      </c>
      <c r="K57" s="74">
        <f t="shared" ref="K57:L57" si="59">IF(I57="","",IF(I57="not enough protein","not enough protein",I57*1000))</f>
        <v>74.7376</v>
      </c>
      <c r="L57" s="74">
        <f t="shared" si="59"/>
        <v>25.2624</v>
      </c>
      <c r="M57" s="7" t="str">
        <f t="shared" si="8"/>
        <v/>
      </c>
    </row>
    <row r="58" ht="15.75" customHeight="1">
      <c r="A58" s="63" t="s">
        <v>94</v>
      </c>
      <c r="B58" s="65">
        <v>46388.0</v>
      </c>
      <c r="C58" s="65">
        <v>44246.9</v>
      </c>
      <c r="D58" s="67">
        <v>23.0</v>
      </c>
      <c r="E58" s="63">
        <v>3.0</v>
      </c>
      <c r="F58" s="70">
        <f t="shared" si="2"/>
        <v>0.5198104274</v>
      </c>
      <c r="G58" s="72">
        <f t="shared" si="3"/>
        <v>69</v>
      </c>
      <c r="H58" s="72">
        <f t="shared" si="4"/>
        <v>1.559431282</v>
      </c>
      <c r="I58" s="72">
        <f t="shared" si="5"/>
        <v>-0.05390226087</v>
      </c>
      <c r="J58" s="74">
        <f t="shared" si="6"/>
        <v>0.1539022609</v>
      </c>
      <c r="K58" s="74">
        <f t="shared" ref="K58:L58" si="60">IF(I58="","",IF(I58="not enough protein","not enough protein",I58*1000))</f>
        <v>-53.90226087</v>
      </c>
      <c r="L58" s="74">
        <f t="shared" si="60"/>
        <v>153.9022609</v>
      </c>
      <c r="M58" s="7" t="str">
        <f t="shared" si="8"/>
        <v>30000</v>
      </c>
    </row>
    <row r="59" ht="15.75" customHeight="1">
      <c r="A59" s="75" t="s">
        <v>157</v>
      </c>
      <c r="B59" s="65">
        <v>7575.0</v>
      </c>
      <c r="C59" s="65">
        <v>12991.58</v>
      </c>
      <c r="D59" s="67">
        <v>182.0</v>
      </c>
      <c r="E59" s="63">
        <v>0.5</v>
      </c>
      <c r="F59" s="70">
        <f t="shared" si="2"/>
        <v>14.00907357</v>
      </c>
      <c r="G59" s="72">
        <f t="shared" si="3"/>
        <v>91</v>
      </c>
      <c r="H59" s="72">
        <f t="shared" si="4"/>
        <v>7.004536785</v>
      </c>
      <c r="I59" s="72">
        <f t="shared" si="5"/>
        <v>0.09428941538</v>
      </c>
      <c r="J59" s="74">
        <f t="shared" si="6"/>
        <v>0.005710584615</v>
      </c>
      <c r="K59" s="74">
        <f t="shared" ref="K59:L59" si="61">IF(I59="","",IF(I59="not enough protein","not enough protein",I59*1000))</f>
        <v>94.28941538</v>
      </c>
      <c r="L59" s="74">
        <f t="shared" si="61"/>
        <v>5.710584615</v>
      </c>
      <c r="M59" s="7" t="str">
        <f t="shared" si="8"/>
        <v/>
      </c>
    </row>
    <row r="60" ht="15.75" customHeight="1">
      <c r="A60" s="91"/>
      <c r="B60" s="76"/>
      <c r="C60" s="76"/>
      <c r="D60" s="76"/>
      <c r="E60" s="75"/>
      <c r="F60" s="70" t="str">
        <f t="shared" si="2"/>
        <v/>
      </c>
      <c r="G60" s="72" t="str">
        <f t="shared" si="3"/>
        <v/>
      </c>
      <c r="H60" s="72" t="str">
        <f t="shared" si="4"/>
        <v/>
      </c>
      <c r="I60" s="72" t="str">
        <f t="shared" si="5"/>
        <v/>
      </c>
      <c r="J60" s="74" t="str">
        <f t="shared" si="6"/>
        <v/>
      </c>
      <c r="K60" s="74" t="str">
        <f t="shared" ref="K60:L60" si="62">IF(I60="","",IF(I60="not enough protein","not enough protein",I60*1000))</f>
        <v/>
      </c>
      <c r="L60" s="74" t="str">
        <f t="shared" si="62"/>
        <v/>
      </c>
      <c r="M60" s="7" t="str">
        <f t="shared" si="8"/>
        <v/>
      </c>
    </row>
    <row r="61" ht="15.75" customHeight="1">
      <c r="A61" s="63" t="s">
        <v>63</v>
      </c>
      <c r="B61" s="95">
        <v>49070.0</v>
      </c>
      <c r="C61" s="95">
        <v>42139.61</v>
      </c>
      <c r="D61" s="67">
        <v>15.0</v>
      </c>
      <c r="E61" s="63">
        <v>0.5</v>
      </c>
      <c r="F61" s="70">
        <f t="shared" si="2"/>
        <v>0.3559596304</v>
      </c>
      <c r="G61" s="72">
        <f t="shared" si="3"/>
        <v>7.5</v>
      </c>
      <c r="H61" s="72">
        <f t="shared" si="4"/>
        <v>0.1779798152</v>
      </c>
      <c r="I61" s="72">
        <f t="shared" si="5"/>
        <v>-0.1247445867</v>
      </c>
      <c r="J61" s="74">
        <f t="shared" si="6"/>
        <v>0.2247445867</v>
      </c>
      <c r="K61" s="74">
        <f t="shared" ref="K61:L61" si="63">IF(I61="","",IF(I61="not enough protein","not enough protein",I61*1000))</f>
        <v>-124.7445867</v>
      </c>
      <c r="L61" s="74">
        <f t="shared" si="63"/>
        <v>224.7445867</v>
      </c>
      <c r="M61" s="7" t="str">
        <f t="shared" si="8"/>
        <v>30000</v>
      </c>
    </row>
    <row r="62" ht="15.75" customHeight="1">
      <c r="A62" s="63" t="s">
        <v>64</v>
      </c>
      <c r="B62" s="95">
        <v>44600.0</v>
      </c>
      <c r="C62" s="95">
        <v>37605.44</v>
      </c>
      <c r="D62" s="67">
        <v>46.7</v>
      </c>
      <c r="E62" s="63">
        <v>0.5</v>
      </c>
      <c r="F62" s="70">
        <f t="shared" si="2"/>
        <v>1.241841606</v>
      </c>
      <c r="G62" s="72">
        <f t="shared" si="3"/>
        <v>23.35</v>
      </c>
      <c r="H62" s="72">
        <f t="shared" si="4"/>
        <v>0.6209208029</v>
      </c>
      <c r="I62" s="72">
        <f t="shared" si="5"/>
        <v>0.03557954604</v>
      </c>
      <c r="J62" s="74">
        <f t="shared" si="6"/>
        <v>0.06442045396</v>
      </c>
      <c r="K62" s="74">
        <f t="shared" ref="K62:L62" si="64">IF(I62="","",IF(I62="not enough protein","not enough protein",I62*1000))</f>
        <v>35.57954604</v>
      </c>
      <c r="L62" s="74">
        <f t="shared" si="64"/>
        <v>64.42045396</v>
      </c>
      <c r="M62" s="7" t="str">
        <f t="shared" si="8"/>
        <v/>
      </c>
    </row>
    <row r="63" ht="15.75" customHeight="1">
      <c r="A63" s="63" t="s">
        <v>65</v>
      </c>
      <c r="B63" s="95">
        <v>51590.0</v>
      </c>
      <c r="C63" s="95">
        <v>38368.48</v>
      </c>
      <c r="D63" s="67">
        <v>33.7</v>
      </c>
      <c r="E63" s="63">
        <v>0.5</v>
      </c>
      <c r="F63" s="70">
        <f t="shared" si="2"/>
        <v>0.8783251252</v>
      </c>
      <c r="G63" s="72">
        <f t="shared" si="3"/>
        <v>16.85</v>
      </c>
      <c r="H63" s="72">
        <f t="shared" si="4"/>
        <v>0.4391625626</v>
      </c>
      <c r="I63" s="72">
        <f t="shared" si="5"/>
        <v>0.008917554896</v>
      </c>
      <c r="J63" s="74">
        <f t="shared" si="6"/>
        <v>0.0910824451</v>
      </c>
      <c r="K63" s="74">
        <f t="shared" ref="K63:L63" si="65">IF(I63="","",IF(I63="not enough protein","not enough protein",I63*1000))</f>
        <v>8.917554896</v>
      </c>
      <c r="L63" s="74">
        <f t="shared" si="65"/>
        <v>91.0824451</v>
      </c>
      <c r="M63" s="7" t="str">
        <f t="shared" si="8"/>
        <v/>
      </c>
    </row>
    <row r="64" ht="15.75" customHeight="1">
      <c r="A64" s="63" t="s">
        <v>101</v>
      </c>
      <c r="B64" s="65">
        <v>17437.0</v>
      </c>
      <c r="C64" s="65">
        <v>13413.9</v>
      </c>
      <c r="D64" s="76">
        <f t="shared" ref="D64:D68" si="67">G55/2</f>
        <v>15.68</v>
      </c>
      <c r="E64" s="63">
        <v>0.5</v>
      </c>
      <c r="F64" s="70">
        <f t="shared" si="2"/>
        <v>1.1689367</v>
      </c>
      <c r="G64" s="72">
        <f t="shared" si="3"/>
        <v>7.84</v>
      </c>
      <c r="H64" s="72">
        <f t="shared" si="4"/>
        <v>0.58446835</v>
      </c>
      <c r="I64" s="72">
        <f t="shared" si="5"/>
        <v>0.03156173469</v>
      </c>
      <c r="J64" s="74">
        <f t="shared" si="6"/>
        <v>0.06843826531</v>
      </c>
      <c r="K64" s="74">
        <f t="shared" ref="K64:L64" si="66">IF(I64="","",IF(I64="not enough protein","not enough protein",I64*1000))</f>
        <v>31.56173469</v>
      </c>
      <c r="L64" s="74">
        <f t="shared" si="66"/>
        <v>68.43826531</v>
      </c>
      <c r="M64" s="7" t="str">
        <f t="shared" si="8"/>
        <v/>
      </c>
    </row>
    <row r="65" ht="15.75" customHeight="1">
      <c r="A65" s="75" t="s">
        <v>116</v>
      </c>
      <c r="B65" s="65">
        <v>100325.0</v>
      </c>
      <c r="C65" s="65">
        <v>82603.0</v>
      </c>
      <c r="D65" s="76">
        <f t="shared" si="67"/>
        <v>5</v>
      </c>
      <c r="E65" s="63">
        <v>0.5</v>
      </c>
      <c r="F65" s="70">
        <f t="shared" si="2"/>
        <v>0.06053048921</v>
      </c>
      <c r="G65" s="72">
        <f t="shared" si="3"/>
        <v>2.5</v>
      </c>
      <c r="H65" s="72">
        <f t="shared" si="4"/>
        <v>0.0302652446</v>
      </c>
      <c r="I65" s="72" t="str">
        <f t="shared" si="5"/>
        <v>not enough protein</v>
      </c>
      <c r="J65" s="74" t="str">
        <f t="shared" si="6"/>
        <v>not enough protein</v>
      </c>
      <c r="K65" s="74" t="str">
        <f t="shared" ref="K65:L65" si="68">IF(I65="","",IF(I65="not enough protein","not enough protein",I65*1000))</f>
        <v>not enough protein</v>
      </c>
      <c r="L65" s="74" t="str">
        <f t="shared" si="68"/>
        <v>not enough protein</v>
      </c>
      <c r="M65" s="7" t="str">
        <f t="shared" si="8"/>
        <v/>
      </c>
    </row>
    <row r="66" ht="15.75" customHeight="1">
      <c r="A66" s="63" t="s">
        <v>88</v>
      </c>
      <c r="B66" s="65">
        <v>33935.0</v>
      </c>
      <c r="C66" s="65">
        <v>33156.9</v>
      </c>
      <c r="D66" s="76">
        <f t="shared" si="67"/>
        <v>15.75</v>
      </c>
      <c r="E66" s="63">
        <v>0.5</v>
      </c>
      <c r="F66" s="70">
        <f t="shared" si="2"/>
        <v>0.4750142504</v>
      </c>
      <c r="G66" s="72">
        <f t="shared" si="3"/>
        <v>7.875</v>
      </c>
      <c r="H66" s="72">
        <f t="shared" si="4"/>
        <v>0.2375071252</v>
      </c>
      <c r="I66" s="72">
        <f t="shared" si="5"/>
        <v>-0.068416</v>
      </c>
      <c r="J66" s="74">
        <f t="shared" si="6"/>
        <v>0.168416</v>
      </c>
      <c r="K66" s="74">
        <f t="shared" ref="K66:L66" si="69">IF(I66="","",IF(I66="not enough protein","not enough protein",I66*1000))</f>
        <v>-68.416</v>
      </c>
      <c r="L66" s="74">
        <f t="shared" si="69"/>
        <v>168.416</v>
      </c>
      <c r="M66" s="7" t="str">
        <f t="shared" si="8"/>
        <v>30000</v>
      </c>
    </row>
    <row r="67" ht="15.75" customHeight="1">
      <c r="A67" s="63" t="s">
        <v>94</v>
      </c>
      <c r="B67" s="65">
        <v>46388.0</v>
      </c>
      <c r="C67" s="65">
        <v>44246.9</v>
      </c>
      <c r="D67" s="76">
        <f t="shared" si="67"/>
        <v>34.5</v>
      </c>
      <c r="E67" s="63">
        <v>0.5</v>
      </c>
      <c r="F67" s="70">
        <f t="shared" si="2"/>
        <v>0.7797156411</v>
      </c>
      <c r="G67" s="72">
        <f t="shared" si="3"/>
        <v>17.25</v>
      </c>
      <c r="H67" s="72">
        <f t="shared" si="4"/>
        <v>0.3898578205</v>
      </c>
      <c r="I67" s="72">
        <f t="shared" si="5"/>
        <v>-0.002601507246</v>
      </c>
      <c r="J67" s="74">
        <f t="shared" si="6"/>
        <v>0.1026015072</v>
      </c>
      <c r="K67" s="74">
        <f t="shared" ref="K67:L67" si="70">IF(I67="","",IF(I67="not enough protein","not enough protein",I67*1000))</f>
        <v>-2.601507246</v>
      </c>
      <c r="L67" s="74">
        <f t="shared" si="70"/>
        <v>102.6015072</v>
      </c>
      <c r="M67" s="7" t="str">
        <f t="shared" si="8"/>
        <v>30000</v>
      </c>
    </row>
    <row r="68" ht="15.75" customHeight="1">
      <c r="A68" s="75" t="s">
        <v>157</v>
      </c>
      <c r="B68" s="65">
        <v>7575.0</v>
      </c>
      <c r="C68" s="65">
        <v>12991.58</v>
      </c>
      <c r="D68" s="76">
        <f t="shared" si="67"/>
        <v>45.5</v>
      </c>
      <c r="E68" s="63">
        <v>0.5</v>
      </c>
      <c r="F68" s="70">
        <f t="shared" si="2"/>
        <v>3.502268392</v>
      </c>
      <c r="G68" s="72">
        <f t="shared" si="3"/>
        <v>22.75</v>
      </c>
      <c r="H68" s="72">
        <f t="shared" si="4"/>
        <v>1.751134196</v>
      </c>
      <c r="I68" s="72">
        <f t="shared" si="5"/>
        <v>0.07715766154</v>
      </c>
      <c r="J68" s="74">
        <f t="shared" si="6"/>
        <v>0.02284233846</v>
      </c>
      <c r="K68" s="74">
        <f t="shared" ref="K68:L68" si="71">IF(I68="","",IF(I68="not enough protein","not enough protein",I68*1000))</f>
        <v>77.15766154</v>
      </c>
      <c r="L68" s="74">
        <f t="shared" si="71"/>
        <v>22.84233846</v>
      </c>
      <c r="M68" s="7" t="str">
        <f t="shared" si="8"/>
        <v/>
      </c>
    </row>
    <row r="69" ht="15.75" customHeight="1">
      <c r="A69" s="75" t="s">
        <v>66</v>
      </c>
      <c r="B69" s="65">
        <v>14105.0</v>
      </c>
      <c r="C69" s="65">
        <v>13312.0</v>
      </c>
      <c r="D69" s="67">
        <v>17.0</v>
      </c>
      <c r="E69" s="63">
        <v>0.5</v>
      </c>
      <c r="F69" s="70">
        <f t="shared" si="2"/>
        <v>1.277043269</v>
      </c>
      <c r="G69" s="72">
        <f t="shared" si="3"/>
        <v>8.5</v>
      </c>
      <c r="H69" s="72">
        <f t="shared" si="4"/>
        <v>0.6385216346</v>
      </c>
      <c r="I69" s="72">
        <f t="shared" si="5"/>
        <v>0.03735529412</v>
      </c>
      <c r="J69" s="74">
        <f t="shared" si="6"/>
        <v>0.06264470588</v>
      </c>
      <c r="K69" s="74">
        <f t="shared" ref="K69:L69" si="72">IF(I69="","",IF(I69="not enough protein","not enough protein",I69*1000))</f>
        <v>37.35529412</v>
      </c>
      <c r="L69" s="74">
        <f t="shared" si="72"/>
        <v>62.64470588</v>
      </c>
      <c r="M69" s="7" t="str">
        <f t="shared" si="8"/>
        <v/>
      </c>
    </row>
    <row r="70" ht="15.75" customHeight="1">
      <c r="A70" s="91"/>
      <c r="B70" s="76"/>
      <c r="C70" s="76"/>
      <c r="D70" s="76"/>
      <c r="E70" s="75"/>
      <c r="F70" s="70" t="str">
        <f t="shared" si="2"/>
        <v/>
      </c>
      <c r="G70" s="72" t="str">
        <f t="shared" si="3"/>
        <v/>
      </c>
      <c r="H70" s="72" t="str">
        <f t="shared" si="4"/>
        <v/>
      </c>
      <c r="I70" s="72" t="str">
        <f t="shared" si="5"/>
        <v/>
      </c>
      <c r="J70" s="74" t="str">
        <f t="shared" si="6"/>
        <v/>
      </c>
      <c r="K70" s="74" t="str">
        <f t="shared" ref="K70:L70" si="73">IF(I70="","",IF(I70="not enough protein","not enough protein",I70*1000))</f>
        <v/>
      </c>
      <c r="L70" s="74" t="str">
        <f t="shared" si="73"/>
        <v/>
      </c>
      <c r="M70" s="7" t="str">
        <f t="shared" si="8"/>
        <v/>
      </c>
    </row>
    <row r="71" ht="15.75" customHeight="1">
      <c r="A71" s="91"/>
      <c r="B71" s="76"/>
      <c r="C71" s="76"/>
      <c r="D71" s="76"/>
      <c r="E71" s="75"/>
      <c r="F71" s="70" t="str">
        <f t="shared" si="2"/>
        <v/>
      </c>
      <c r="G71" s="72" t="str">
        <f t="shared" si="3"/>
        <v/>
      </c>
      <c r="H71" s="72" t="str">
        <f t="shared" si="4"/>
        <v/>
      </c>
      <c r="I71" s="72" t="str">
        <f t="shared" si="5"/>
        <v/>
      </c>
      <c r="J71" s="74" t="str">
        <f t="shared" si="6"/>
        <v/>
      </c>
      <c r="K71" s="74" t="str">
        <f t="shared" ref="K71:L71" si="74">IF(I71="","",IF(I71="not enough protein","not enough protein",I71*1000))</f>
        <v/>
      </c>
      <c r="L71" s="74" t="str">
        <f t="shared" si="74"/>
        <v/>
      </c>
      <c r="M71" s="7" t="str">
        <f t="shared" si="8"/>
        <v/>
      </c>
    </row>
    <row r="72" ht="15.75" customHeight="1">
      <c r="A72" s="91"/>
      <c r="B72" s="76"/>
      <c r="C72" s="76"/>
      <c r="D72" s="76"/>
      <c r="E72" s="75"/>
      <c r="F72" s="70" t="str">
        <f t="shared" si="2"/>
        <v/>
      </c>
      <c r="G72" s="72" t="str">
        <f t="shared" si="3"/>
        <v/>
      </c>
      <c r="H72" s="72" t="str">
        <f t="shared" si="4"/>
        <v/>
      </c>
      <c r="I72" s="72" t="str">
        <f t="shared" si="5"/>
        <v/>
      </c>
      <c r="J72" s="74" t="str">
        <f t="shared" si="6"/>
        <v/>
      </c>
      <c r="K72" s="74" t="str">
        <f t="shared" ref="K72:L72" si="75">IF(I72="","",IF(I72="not enough protein","not enough protein",I72*1000))</f>
        <v/>
      </c>
      <c r="L72" s="74" t="str">
        <f t="shared" si="75"/>
        <v/>
      </c>
      <c r="M72" s="7" t="str">
        <f t="shared" si="8"/>
        <v/>
      </c>
    </row>
    <row r="73" ht="15.75" customHeight="1">
      <c r="A73" s="91"/>
      <c r="B73" s="76"/>
      <c r="C73" s="76"/>
      <c r="D73" s="76"/>
      <c r="E73" s="75"/>
      <c r="F73" s="70" t="str">
        <f t="shared" si="2"/>
        <v/>
      </c>
      <c r="G73" s="72" t="str">
        <f t="shared" si="3"/>
        <v/>
      </c>
      <c r="H73" s="72" t="str">
        <f t="shared" si="4"/>
        <v/>
      </c>
      <c r="I73" s="72" t="str">
        <f t="shared" si="5"/>
        <v/>
      </c>
      <c r="J73" s="74" t="str">
        <f t="shared" si="6"/>
        <v/>
      </c>
      <c r="K73" s="74" t="str">
        <f t="shared" ref="K73:L73" si="76">IF(I73="","",IF(I73="not enough protein","not enough protein",I73*1000))</f>
        <v/>
      </c>
      <c r="L73" s="74" t="str">
        <f t="shared" si="76"/>
        <v/>
      </c>
      <c r="M73" s="7" t="str">
        <f t="shared" si="8"/>
        <v/>
      </c>
    </row>
    <row r="74" ht="15.75" customHeight="1">
      <c r="A74" s="91"/>
      <c r="B74" s="76"/>
      <c r="C74" s="76"/>
      <c r="D74" s="76"/>
      <c r="E74" s="75"/>
      <c r="F74" s="70" t="str">
        <f t="shared" si="2"/>
        <v/>
      </c>
      <c r="G74" s="72" t="str">
        <f t="shared" si="3"/>
        <v/>
      </c>
      <c r="H74" s="72" t="str">
        <f t="shared" si="4"/>
        <v/>
      </c>
      <c r="I74" s="72" t="str">
        <f t="shared" si="5"/>
        <v/>
      </c>
      <c r="J74" s="74" t="str">
        <f t="shared" si="6"/>
        <v/>
      </c>
      <c r="K74" s="74" t="str">
        <f t="shared" ref="K74:L74" si="77">IF(I74="","",IF(I74="not enough protein","not enough protein",I74*1000))</f>
        <v/>
      </c>
      <c r="L74" s="74" t="str">
        <f t="shared" si="77"/>
        <v/>
      </c>
      <c r="M74" s="7" t="str">
        <f t="shared" si="8"/>
        <v/>
      </c>
    </row>
    <row r="75" ht="15.75" customHeight="1">
      <c r="A75" s="91"/>
      <c r="B75" s="76"/>
      <c r="C75" s="76"/>
      <c r="D75" s="76"/>
      <c r="E75" s="75"/>
      <c r="F75" s="70" t="str">
        <f t="shared" si="2"/>
        <v/>
      </c>
      <c r="G75" s="72" t="str">
        <f t="shared" si="3"/>
        <v/>
      </c>
      <c r="H75" s="72" t="str">
        <f t="shared" si="4"/>
        <v/>
      </c>
      <c r="I75" s="72" t="str">
        <f t="shared" si="5"/>
        <v/>
      </c>
      <c r="J75" s="74" t="str">
        <f t="shared" si="6"/>
        <v/>
      </c>
      <c r="K75" s="74" t="str">
        <f t="shared" ref="K75:L75" si="78">IF(I75="","",IF(I75="not enough protein","not enough protein",I75*1000))</f>
        <v/>
      </c>
      <c r="L75" s="74" t="str">
        <f t="shared" si="78"/>
        <v/>
      </c>
      <c r="M75" s="7" t="str">
        <f t="shared" si="8"/>
        <v/>
      </c>
    </row>
    <row r="76" ht="15.75" customHeight="1">
      <c r="A76" s="91"/>
      <c r="B76" s="76"/>
      <c r="C76" s="76"/>
      <c r="D76" s="76"/>
      <c r="E76" s="75"/>
      <c r="F76" s="70" t="str">
        <f t="shared" si="2"/>
        <v/>
      </c>
      <c r="G76" s="72" t="str">
        <f t="shared" si="3"/>
        <v/>
      </c>
      <c r="H76" s="72" t="str">
        <f t="shared" si="4"/>
        <v/>
      </c>
      <c r="I76" s="72" t="str">
        <f t="shared" si="5"/>
        <v/>
      </c>
      <c r="J76" s="74" t="str">
        <f t="shared" si="6"/>
        <v/>
      </c>
      <c r="K76" s="74" t="str">
        <f t="shared" ref="K76:L76" si="79">IF(I76="","",IF(I76="not enough protein","not enough protein",I76*1000))</f>
        <v/>
      </c>
      <c r="L76" s="74" t="str">
        <f t="shared" si="79"/>
        <v/>
      </c>
      <c r="M76" s="7" t="str">
        <f t="shared" si="8"/>
        <v/>
      </c>
    </row>
    <row r="77" ht="15.75" customHeight="1">
      <c r="A77" s="91"/>
      <c r="B77" s="76"/>
      <c r="C77" s="76"/>
      <c r="D77" s="76"/>
      <c r="E77" s="75"/>
      <c r="F77" s="70" t="str">
        <f t="shared" si="2"/>
        <v/>
      </c>
      <c r="G77" s="72" t="str">
        <f t="shared" si="3"/>
        <v/>
      </c>
      <c r="H77" s="72"/>
      <c r="I77" s="72" t="str">
        <f t="shared" si="5"/>
        <v/>
      </c>
      <c r="J77" s="74" t="str">
        <f t="shared" si="6"/>
        <v/>
      </c>
      <c r="K77" s="74" t="str">
        <f t="shared" ref="K77:L77" si="80">IF(I77="","",IF(I77="not enough protein","not enough protein",I77*1000))</f>
        <v/>
      </c>
      <c r="L77" s="74" t="str">
        <f t="shared" si="80"/>
        <v/>
      </c>
      <c r="M77" s="7" t="str">
        <f t="shared" si="8"/>
        <v/>
      </c>
    </row>
    <row r="78" ht="15.75" customHeight="1">
      <c r="A78" s="91"/>
      <c r="B78" s="76"/>
      <c r="C78" s="76"/>
      <c r="D78" s="76"/>
      <c r="E78" s="75"/>
      <c r="F78" s="70" t="str">
        <f t="shared" si="2"/>
        <v/>
      </c>
      <c r="G78" s="72" t="str">
        <f t="shared" si="3"/>
        <v/>
      </c>
      <c r="H78" s="72"/>
      <c r="I78" s="72" t="str">
        <f t="shared" si="5"/>
        <v/>
      </c>
      <c r="J78" s="74" t="str">
        <f t="shared" si="6"/>
        <v/>
      </c>
      <c r="K78" s="74" t="str">
        <f t="shared" ref="K78:L78" si="81">IF(I78="","",IF(I78="not enough protein","not enough protein",I78*1000))</f>
        <v/>
      </c>
      <c r="L78" s="74" t="str">
        <f t="shared" si="81"/>
        <v/>
      </c>
      <c r="M78" s="7" t="str">
        <f t="shared" si="8"/>
        <v/>
      </c>
    </row>
    <row r="79" ht="15.75" customHeight="1">
      <c r="A79" s="91"/>
      <c r="B79" s="76"/>
      <c r="C79" s="76"/>
      <c r="D79" s="76"/>
      <c r="E79" s="75"/>
      <c r="F79" s="70" t="str">
        <f t="shared" si="2"/>
        <v/>
      </c>
      <c r="G79" s="72" t="str">
        <f t="shared" si="3"/>
        <v/>
      </c>
      <c r="H79" s="72"/>
      <c r="I79" s="72" t="str">
        <f t="shared" si="5"/>
        <v/>
      </c>
      <c r="J79" s="74" t="str">
        <f t="shared" si="6"/>
        <v/>
      </c>
      <c r="K79" s="74" t="str">
        <f t="shared" ref="K79:L79" si="82">IF(I79="","",IF(I79="not enough protein","not enough protein",I79*1000))</f>
        <v/>
      </c>
      <c r="L79" s="74" t="str">
        <f t="shared" si="82"/>
        <v/>
      </c>
      <c r="M79" s="7" t="str">
        <f t="shared" si="8"/>
        <v/>
      </c>
    </row>
    <row r="80" ht="15.75" customHeight="1">
      <c r="A80" s="91"/>
      <c r="B80" s="76"/>
      <c r="C80" s="76"/>
      <c r="D80" s="76"/>
      <c r="E80" s="75"/>
      <c r="F80" s="70" t="str">
        <f t="shared" si="2"/>
        <v/>
      </c>
      <c r="G80" s="72" t="str">
        <f t="shared" si="3"/>
        <v/>
      </c>
      <c r="H80" s="72"/>
      <c r="I80" s="72" t="str">
        <f t="shared" si="5"/>
        <v/>
      </c>
      <c r="J80" s="74" t="str">
        <f t="shared" si="6"/>
        <v/>
      </c>
      <c r="K80" s="74" t="str">
        <f t="shared" ref="K80:L80" si="83">IF(I80="","",IF(I80="not enough protein","not enough protein",I80*1000))</f>
        <v/>
      </c>
      <c r="L80" s="74" t="str">
        <f t="shared" si="83"/>
        <v/>
      </c>
      <c r="M80" s="7" t="str">
        <f t="shared" si="8"/>
        <v/>
      </c>
    </row>
    <row r="81" ht="15.75" customHeight="1">
      <c r="A81" s="91"/>
      <c r="B81" s="76"/>
      <c r="C81" s="76"/>
      <c r="D81" s="76"/>
      <c r="E81" s="75"/>
      <c r="F81" s="70" t="str">
        <f t="shared" si="2"/>
        <v/>
      </c>
      <c r="G81" s="72" t="str">
        <f t="shared" si="3"/>
        <v/>
      </c>
      <c r="H81" s="72"/>
      <c r="I81" s="72" t="str">
        <f t="shared" si="5"/>
        <v/>
      </c>
      <c r="J81" s="74" t="str">
        <f t="shared" si="6"/>
        <v/>
      </c>
      <c r="K81" s="74" t="str">
        <f t="shared" ref="K81:L81" si="84">IF(I81="","",IF(I81="not enough protein","not enough protein",I81*1000))</f>
        <v/>
      </c>
      <c r="L81" s="74" t="str">
        <f t="shared" si="84"/>
        <v/>
      </c>
      <c r="M81" s="7" t="str">
        <f t="shared" si="8"/>
        <v/>
      </c>
    </row>
    <row r="82" ht="15.75" customHeight="1">
      <c r="A82" s="91"/>
      <c r="B82" s="76"/>
      <c r="C82" s="76"/>
      <c r="D82" s="76"/>
      <c r="E82" s="75"/>
      <c r="F82" s="70" t="str">
        <f t="shared" si="2"/>
        <v/>
      </c>
      <c r="G82" s="72" t="str">
        <f t="shared" si="3"/>
        <v/>
      </c>
      <c r="H82" s="72"/>
      <c r="I82" s="72" t="str">
        <f t="shared" si="5"/>
        <v/>
      </c>
      <c r="J82" s="74" t="str">
        <f t="shared" si="6"/>
        <v/>
      </c>
      <c r="K82" s="74" t="str">
        <f t="shared" ref="K82:L82" si="85">IF(I82="","",IF(I82="not enough protein","not enough protein",I82*1000))</f>
        <v/>
      </c>
      <c r="L82" s="74" t="str">
        <f t="shared" si="85"/>
        <v/>
      </c>
      <c r="M82" s="7" t="str">
        <f t="shared" si="8"/>
        <v/>
      </c>
    </row>
    <row r="83" ht="15.75" customHeight="1">
      <c r="A83" s="91"/>
      <c r="B83" s="76"/>
      <c r="C83" s="76"/>
      <c r="D83" s="76"/>
      <c r="E83" s="75"/>
      <c r="F83" s="70" t="str">
        <f t="shared" si="2"/>
        <v/>
      </c>
      <c r="G83" s="72" t="str">
        <f t="shared" si="3"/>
        <v/>
      </c>
      <c r="H83" s="72"/>
      <c r="I83" s="72" t="str">
        <f t="shared" si="5"/>
        <v/>
      </c>
      <c r="J83" s="74" t="str">
        <f t="shared" si="6"/>
        <v/>
      </c>
      <c r="K83" s="74" t="str">
        <f t="shared" ref="K83:L83" si="86">IF(I83="","",IF(I83="not enough protein","not enough protein",I83*1000))</f>
        <v/>
      </c>
      <c r="L83" s="74" t="str">
        <f t="shared" si="86"/>
        <v/>
      </c>
      <c r="M83" s="7" t="str">
        <f t="shared" si="8"/>
        <v/>
      </c>
    </row>
    <row r="84" ht="15.75" customHeight="1">
      <c r="A84" s="91"/>
      <c r="B84" s="76"/>
      <c r="C84" s="76"/>
      <c r="D84" s="76"/>
      <c r="E84" s="75"/>
      <c r="F84" s="70" t="str">
        <f t="shared" si="2"/>
        <v/>
      </c>
      <c r="G84" s="72" t="str">
        <f t="shared" si="3"/>
        <v/>
      </c>
      <c r="H84" s="72"/>
      <c r="I84" s="72" t="str">
        <f t="shared" si="5"/>
        <v/>
      </c>
      <c r="J84" s="74" t="str">
        <f t="shared" si="6"/>
        <v/>
      </c>
      <c r="K84" s="74" t="str">
        <f t="shared" ref="K84:L84" si="87">IF(I84="","",IF(I84="not enough protein","not enough protein",I84*1000))</f>
        <v/>
      </c>
      <c r="L84" s="74" t="str">
        <f t="shared" si="87"/>
        <v/>
      </c>
      <c r="M84" s="7" t="str">
        <f t="shared" si="8"/>
        <v/>
      </c>
    </row>
    <row r="85" ht="15.75" customHeight="1">
      <c r="A85" s="91"/>
      <c r="B85" s="76"/>
      <c r="C85" s="76"/>
      <c r="D85" s="76"/>
      <c r="E85" s="75"/>
      <c r="F85" s="70" t="str">
        <f t="shared" si="2"/>
        <v/>
      </c>
      <c r="G85" s="72" t="str">
        <f t="shared" si="3"/>
        <v/>
      </c>
      <c r="H85" s="72"/>
      <c r="I85" s="72" t="str">
        <f t="shared" si="5"/>
        <v/>
      </c>
      <c r="J85" s="74" t="str">
        <f t="shared" si="6"/>
        <v/>
      </c>
      <c r="K85" s="74" t="str">
        <f t="shared" ref="K85:L85" si="88">IF(I85="","",IF(I85="not enough protein","not enough protein",I85*1000))</f>
        <v/>
      </c>
      <c r="L85" s="74" t="str">
        <f t="shared" si="88"/>
        <v/>
      </c>
      <c r="M85" s="7" t="str">
        <f t="shared" si="8"/>
        <v/>
      </c>
    </row>
    <row r="86" ht="15.75" customHeight="1">
      <c r="A86" s="91"/>
      <c r="B86" s="76"/>
      <c r="C86" s="76"/>
      <c r="D86" s="76"/>
      <c r="E86" s="75"/>
      <c r="F86" s="70" t="str">
        <f t="shared" si="2"/>
        <v/>
      </c>
      <c r="G86" s="72" t="str">
        <f t="shared" si="3"/>
        <v/>
      </c>
      <c r="H86" s="72"/>
      <c r="I86" s="72" t="str">
        <f t="shared" si="5"/>
        <v/>
      </c>
      <c r="J86" s="74" t="str">
        <f t="shared" si="6"/>
        <v/>
      </c>
      <c r="K86" s="74" t="str">
        <f t="shared" ref="K86:L86" si="89">IF(I86="","",IF(I86="not enough protein","not enough protein",I86*1000))</f>
        <v/>
      </c>
      <c r="L86" s="74" t="str">
        <f t="shared" si="89"/>
        <v/>
      </c>
      <c r="M86" s="7" t="str">
        <f t="shared" si="8"/>
        <v/>
      </c>
    </row>
    <row r="87" ht="15.75" customHeight="1">
      <c r="A87" s="91"/>
      <c r="B87" s="76"/>
      <c r="C87" s="76"/>
      <c r="D87" s="76"/>
      <c r="E87" s="75"/>
      <c r="F87" s="70" t="str">
        <f t="shared" si="2"/>
        <v/>
      </c>
      <c r="G87" s="72" t="str">
        <f t="shared" si="3"/>
        <v/>
      </c>
      <c r="H87" s="72"/>
      <c r="I87" s="72" t="str">
        <f t="shared" si="5"/>
        <v/>
      </c>
      <c r="J87" s="74" t="str">
        <f t="shared" si="6"/>
        <v/>
      </c>
      <c r="K87" s="74" t="str">
        <f t="shared" ref="K87:L87" si="90">IF(I87="","",IF(I87="not enough protein","not enough protein",I87*1000))</f>
        <v/>
      </c>
      <c r="L87" s="74" t="str">
        <f t="shared" si="90"/>
        <v/>
      </c>
      <c r="M87" s="7" t="str">
        <f t="shared" si="8"/>
        <v/>
      </c>
    </row>
    <row r="88" ht="15.75" customHeight="1">
      <c r="A88" s="91"/>
      <c r="B88" s="76"/>
      <c r="C88" s="76"/>
      <c r="D88" s="76"/>
      <c r="E88" s="75"/>
      <c r="F88" s="70" t="str">
        <f t="shared" si="2"/>
        <v/>
      </c>
      <c r="G88" s="72" t="str">
        <f t="shared" si="3"/>
        <v/>
      </c>
      <c r="H88" s="72"/>
      <c r="I88" s="72" t="str">
        <f t="shared" si="5"/>
        <v/>
      </c>
      <c r="J88" s="74" t="str">
        <f t="shared" si="6"/>
        <v/>
      </c>
      <c r="K88" s="74" t="str">
        <f t="shared" ref="K88:L88" si="91">IF(I88="","",IF(I88="not enough protein","not enough protein",I88*1000))</f>
        <v/>
      </c>
      <c r="L88" s="74" t="str">
        <f t="shared" si="91"/>
        <v/>
      </c>
      <c r="M88" s="7" t="str">
        <f t="shared" si="8"/>
        <v/>
      </c>
    </row>
    <row r="89" ht="15.75" customHeight="1">
      <c r="A89" s="91"/>
      <c r="B89" s="76"/>
      <c r="C89" s="76"/>
      <c r="D89" s="76"/>
      <c r="E89" s="75"/>
      <c r="F89" s="70" t="str">
        <f t="shared" si="2"/>
        <v/>
      </c>
      <c r="G89" s="72" t="str">
        <f t="shared" si="3"/>
        <v/>
      </c>
      <c r="H89" s="72"/>
      <c r="I89" s="72" t="str">
        <f t="shared" si="5"/>
        <v/>
      </c>
      <c r="J89" s="74" t="str">
        <f t="shared" si="6"/>
        <v/>
      </c>
      <c r="K89" s="74" t="str">
        <f t="shared" ref="K89:L89" si="92">IF(I89="","",IF(I89="not enough protein","not enough protein",I89*1000))</f>
        <v/>
      </c>
      <c r="L89" s="74" t="str">
        <f t="shared" si="92"/>
        <v/>
      </c>
      <c r="M89" s="7" t="str">
        <f t="shared" si="8"/>
        <v/>
      </c>
    </row>
    <row r="90" ht="15.75" customHeight="1">
      <c r="A90" s="91"/>
      <c r="B90" s="76"/>
      <c r="C90" s="76"/>
      <c r="D90" s="76"/>
      <c r="E90" s="75"/>
      <c r="F90" s="70" t="str">
        <f t="shared" si="2"/>
        <v/>
      </c>
      <c r="G90" s="72" t="str">
        <f t="shared" si="3"/>
        <v/>
      </c>
      <c r="H90" s="72"/>
      <c r="I90" s="72" t="str">
        <f t="shared" si="5"/>
        <v/>
      </c>
      <c r="J90" s="74" t="str">
        <f t="shared" si="6"/>
        <v/>
      </c>
      <c r="K90" s="74" t="str">
        <f t="shared" ref="K90:L90" si="93">IF(I90="","",IF(I90="not enough protein","not enough protein",I90*1000))</f>
        <v/>
      </c>
      <c r="L90" s="74" t="str">
        <f t="shared" si="93"/>
        <v/>
      </c>
      <c r="M90" s="7" t="str">
        <f t="shared" si="8"/>
        <v/>
      </c>
    </row>
    <row r="91" ht="15.75" customHeight="1">
      <c r="A91" s="91"/>
      <c r="B91" s="76"/>
      <c r="C91" s="76"/>
      <c r="D91" s="76"/>
      <c r="E91" s="75"/>
      <c r="F91" s="70" t="str">
        <f t="shared" si="2"/>
        <v/>
      </c>
      <c r="G91" s="72" t="str">
        <f t="shared" si="3"/>
        <v/>
      </c>
      <c r="H91" s="72"/>
      <c r="I91" s="72" t="str">
        <f t="shared" si="5"/>
        <v/>
      </c>
      <c r="J91" s="74" t="str">
        <f t="shared" si="6"/>
        <v/>
      </c>
      <c r="K91" s="74" t="str">
        <f t="shared" ref="K91:L91" si="94">IF(I91="","",IF(I91="not enough protein","not enough protein",I91*1000))</f>
        <v/>
      </c>
      <c r="L91" s="74" t="str">
        <f t="shared" si="94"/>
        <v/>
      </c>
      <c r="M91" s="7" t="str">
        <f t="shared" si="8"/>
        <v/>
      </c>
    </row>
    <row r="92" ht="15.75" customHeight="1">
      <c r="A92" s="91"/>
      <c r="B92" s="76"/>
      <c r="C92" s="76"/>
      <c r="D92" s="76"/>
      <c r="E92" s="75"/>
      <c r="F92" s="70" t="str">
        <f t="shared" si="2"/>
        <v/>
      </c>
      <c r="G92" s="72" t="str">
        <f t="shared" si="3"/>
        <v/>
      </c>
      <c r="H92" s="72"/>
      <c r="I92" s="72" t="str">
        <f t="shared" si="5"/>
        <v/>
      </c>
      <c r="J92" s="74" t="str">
        <f t="shared" si="6"/>
        <v/>
      </c>
      <c r="K92" s="74" t="str">
        <f t="shared" ref="K92:L92" si="95">IF(I92="","",IF(I92="not enough protein","not enough protein",I92*1000))</f>
        <v/>
      </c>
      <c r="L92" s="74" t="str">
        <f t="shared" si="95"/>
        <v/>
      </c>
      <c r="M92" s="7" t="str">
        <f t="shared" si="8"/>
        <v/>
      </c>
    </row>
    <row r="93" ht="15.75" customHeight="1">
      <c r="A93" s="91"/>
      <c r="B93" s="76"/>
      <c r="C93" s="76"/>
      <c r="D93" s="76"/>
      <c r="E93" s="75"/>
      <c r="F93" s="70" t="str">
        <f t="shared" si="2"/>
        <v/>
      </c>
      <c r="G93" s="72" t="str">
        <f t="shared" si="3"/>
        <v/>
      </c>
      <c r="H93" s="72"/>
      <c r="I93" s="72" t="str">
        <f t="shared" si="5"/>
        <v/>
      </c>
      <c r="J93" s="74" t="str">
        <f t="shared" si="6"/>
        <v/>
      </c>
      <c r="K93" s="74" t="str">
        <f t="shared" ref="K93:L93" si="96">IF(I93="","",IF(I93="not enough protein","not enough protein",I93*1000))</f>
        <v/>
      </c>
      <c r="L93" s="74" t="str">
        <f t="shared" si="96"/>
        <v/>
      </c>
      <c r="M93" s="7" t="str">
        <f t="shared" si="8"/>
        <v/>
      </c>
    </row>
    <row r="94" ht="15.75" customHeight="1">
      <c r="A94" s="91"/>
      <c r="B94" s="76"/>
      <c r="C94" s="76"/>
      <c r="D94" s="76"/>
      <c r="E94" s="75"/>
      <c r="F94" s="70" t="str">
        <f t="shared" si="2"/>
        <v/>
      </c>
      <c r="G94" s="72" t="str">
        <f t="shared" si="3"/>
        <v/>
      </c>
      <c r="H94" s="72"/>
      <c r="I94" s="72" t="str">
        <f t="shared" si="5"/>
        <v/>
      </c>
      <c r="J94" s="74" t="str">
        <f t="shared" si="6"/>
        <v/>
      </c>
      <c r="K94" s="74" t="str">
        <f t="shared" ref="K94:L94" si="97">IF(I94="","",IF(I94="not enough protein","not enough protein",I94*1000))</f>
        <v/>
      </c>
      <c r="L94" s="74" t="str">
        <f t="shared" si="97"/>
        <v/>
      </c>
      <c r="M94" s="7" t="str">
        <f t="shared" si="8"/>
        <v/>
      </c>
    </row>
    <row r="95" ht="15.75" customHeight="1">
      <c r="A95" s="91"/>
      <c r="B95" s="76"/>
      <c r="C95" s="76"/>
      <c r="D95" s="76"/>
      <c r="E95" s="75"/>
      <c r="F95" s="70" t="str">
        <f t="shared" si="2"/>
        <v/>
      </c>
      <c r="G95" s="72" t="str">
        <f t="shared" si="3"/>
        <v/>
      </c>
      <c r="H95" s="72"/>
      <c r="I95" s="72" t="str">
        <f t="shared" si="5"/>
        <v/>
      </c>
      <c r="J95" s="74" t="str">
        <f t="shared" si="6"/>
        <v/>
      </c>
      <c r="K95" s="74" t="str">
        <f t="shared" ref="K95:L95" si="98">IF(I95="","",IF(I95="not enough protein","not enough protein",I95*1000))</f>
        <v/>
      </c>
      <c r="L95" s="74" t="str">
        <f t="shared" si="98"/>
        <v/>
      </c>
      <c r="M95" s="7" t="str">
        <f t="shared" si="8"/>
        <v/>
      </c>
    </row>
    <row r="96" ht="15.75" customHeight="1">
      <c r="A96" s="91"/>
      <c r="B96" s="76"/>
      <c r="C96" s="76"/>
      <c r="D96" s="76"/>
      <c r="E96" s="75"/>
      <c r="F96" s="70" t="str">
        <f t="shared" si="2"/>
        <v/>
      </c>
      <c r="G96" s="72" t="str">
        <f t="shared" si="3"/>
        <v/>
      </c>
      <c r="H96" s="72"/>
      <c r="I96" s="72" t="str">
        <f t="shared" si="5"/>
        <v/>
      </c>
      <c r="J96" s="74" t="str">
        <f t="shared" si="6"/>
        <v/>
      </c>
      <c r="K96" s="74" t="str">
        <f t="shared" ref="K96:L96" si="99">IF(I96="","",IF(I96="not enough protein","not enough protein",I96*1000))</f>
        <v/>
      </c>
      <c r="L96" s="74" t="str">
        <f t="shared" si="99"/>
        <v/>
      </c>
      <c r="M96" s="7" t="str">
        <f t="shared" si="8"/>
        <v/>
      </c>
    </row>
    <row r="97" ht="15.75" customHeight="1">
      <c r="A97" s="91"/>
      <c r="B97" s="76"/>
      <c r="C97" s="76"/>
      <c r="D97" s="76"/>
      <c r="E97" s="75"/>
      <c r="F97" s="70" t="str">
        <f t="shared" si="2"/>
        <v/>
      </c>
      <c r="G97" s="72" t="str">
        <f t="shared" si="3"/>
        <v/>
      </c>
      <c r="H97" s="72"/>
      <c r="I97" s="72" t="str">
        <f t="shared" si="5"/>
        <v/>
      </c>
      <c r="J97" s="74" t="str">
        <f t="shared" si="6"/>
        <v/>
      </c>
      <c r="K97" s="74" t="str">
        <f t="shared" ref="K97:L97" si="100">IF(I97="","",IF(I97="not enough protein","not enough protein",I97*1000))</f>
        <v/>
      </c>
      <c r="L97" s="74" t="str">
        <f t="shared" si="100"/>
        <v/>
      </c>
      <c r="M97" s="7" t="str">
        <f t="shared" si="8"/>
        <v/>
      </c>
    </row>
    <row r="98" ht="15.75" customHeight="1">
      <c r="A98" s="91"/>
      <c r="B98" s="76"/>
      <c r="C98" s="76"/>
      <c r="D98" s="76"/>
      <c r="E98" s="75"/>
      <c r="F98" s="70" t="str">
        <f t="shared" si="2"/>
        <v/>
      </c>
      <c r="G98" s="72" t="str">
        <f t="shared" si="3"/>
        <v/>
      </c>
      <c r="H98" s="72"/>
      <c r="I98" s="72" t="str">
        <f t="shared" si="5"/>
        <v/>
      </c>
      <c r="J98" s="74" t="str">
        <f t="shared" si="6"/>
        <v/>
      </c>
      <c r="K98" s="74" t="str">
        <f t="shared" ref="K98:L98" si="101">IF(I98="","",IF(I98="not enough protein","not enough protein",I98*1000))</f>
        <v/>
      </c>
      <c r="L98" s="74" t="str">
        <f t="shared" si="101"/>
        <v/>
      </c>
      <c r="M98" s="7" t="str">
        <f t="shared" si="8"/>
        <v/>
      </c>
    </row>
    <row r="99" ht="15.75" customHeight="1">
      <c r="A99" s="91"/>
      <c r="B99" s="76"/>
      <c r="C99" s="76"/>
      <c r="D99" s="76"/>
      <c r="E99" s="75"/>
      <c r="F99" s="70" t="str">
        <f t="shared" si="2"/>
        <v/>
      </c>
      <c r="G99" s="72" t="str">
        <f t="shared" si="3"/>
        <v/>
      </c>
      <c r="H99" s="72"/>
      <c r="I99" s="72" t="str">
        <f t="shared" si="5"/>
        <v/>
      </c>
      <c r="J99" s="74" t="str">
        <f t="shared" si="6"/>
        <v/>
      </c>
      <c r="K99" s="74" t="str">
        <f t="shared" ref="K99:L99" si="102">IF(I99="","",IF(I99="not enough protein","not enough protein",I99*1000))</f>
        <v/>
      </c>
      <c r="L99" s="74" t="str">
        <f t="shared" si="102"/>
        <v/>
      </c>
      <c r="M99" s="7" t="str">
        <f t="shared" si="8"/>
        <v/>
      </c>
    </row>
    <row r="100" ht="15.75" customHeight="1">
      <c r="A100" s="91"/>
      <c r="B100" s="76"/>
      <c r="C100" s="76"/>
      <c r="D100" s="76"/>
      <c r="E100" s="75"/>
      <c r="F100" s="70" t="str">
        <f t="shared" si="2"/>
        <v/>
      </c>
      <c r="G100" s="72" t="str">
        <f t="shared" si="3"/>
        <v/>
      </c>
      <c r="H100" s="72"/>
      <c r="I100" s="72" t="str">
        <f t="shared" si="5"/>
        <v/>
      </c>
      <c r="J100" s="74" t="str">
        <f t="shared" si="6"/>
        <v/>
      </c>
      <c r="K100" s="74" t="str">
        <f t="shared" ref="K100:L100" si="103">IF(I100="","",IF(I100="not enough protein","not enough protein",I100*1000))</f>
        <v/>
      </c>
      <c r="L100" s="74" t="str">
        <f t="shared" si="103"/>
        <v/>
      </c>
      <c r="M100" s="7" t="str">
        <f t="shared" si="8"/>
        <v/>
      </c>
    </row>
    <row r="101" ht="15.75" customHeight="1">
      <c r="A101" s="91"/>
      <c r="B101" s="76"/>
      <c r="C101" s="76"/>
      <c r="D101" s="76"/>
      <c r="E101" s="75"/>
      <c r="F101" s="70" t="str">
        <f t="shared" si="2"/>
        <v/>
      </c>
      <c r="G101" s="72" t="str">
        <f t="shared" si="3"/>
        <v/>
      </c>
      <c r="H101" s="72"/>
      <c r="I101" s="72" t="str">
        <f t="shared" si="5"/>
        <v/>
      </c>
      <c r="J101" s="74" t="str">
        <f t="shared" si="6"/>
        <v/>
      </c>
      <c r="K101" s="74" t="str">
        <f t="shared" ref="K101:L101" si="104">IF(I101="","",IF(I101="not enough protein","not enough protein",I101*1000))</f>
        <v/>
      </c>
      <c r="L101" s="74" t="str">
        <f t="shared" si="104"/>
        <v/>
      </c>
      <c r="M101" s="7" t="str">
        <f t="shared" si="8"/>
        <v/>
      </c>
    </row>
    <row r="102" ht="15.75" customHeight="1">
      <c r="A102" s="91"/>
      <c r="B102" s="76"/>
      <c r="C102" s="76"/>
      <c r="D102" s="76"/>
      <c r="E102" s="75"/>
      <c r="F102" s="70" t="str">
        <f t="shared" si="2"/>
        <v/>
      </c>
      <c r="G102" s="72" t="str">
        <f t="shared" si="3"/>
        <v/>
      </c>
      <c r="H102" s="72"/>
      <c r="I102" s="72" t="str">
        <f t="shared" si="5"/>
        <v/>
      </c>
      <c r="J102" s="74" t="str">
        <f t="shared" si="6"/>
        <v/>
      </c>
      <c r="K102" s="74" t="str">
        <f t="shared" ref="K102:L102" si="105">IF(I102="","",IF(I102="not enough protein","not enough protein",I102*1000))</f>
        <v/>
      </c>
      <c r="L102" s="74" t="str">
        <f t="shared" si="105"/>
        <v/>
      </c>
      <c r="M102" s="7" t="str">
        <f t="shared" si="8"/>
        <v/>
      </c>
    </row>
    <row r="103" ht="15.75" customHeight="1">
      <c r="A103" s="91"/>
      <c r="B103" s="76"/>
      <c r="C103" s="76"/>
      <c r="D103" s="76"/>
      <c r="E103" s="75"/>
      <c r="F103" s="70" t="str">
        <f t="shared" si="2"/>
        <v/>
      </c>
      <c r="G103" s="72" t="str">
        <f t="shared" si="3"/>
        <v/>
      </c>
      <c r="H103" s="72"/>
      <c r="I103" s="72" t="str">
        <f t="shared" si="5"/>
        <v/>
      </c>
      <c r="J103" s="74" t="str">
        <f t="shared" si="6"/>
        <v/>
      </c>
      <c r="K103" s="74" t="str">
        <f t="shared" ref="K103:L103" si="106">IF(I103="","",IF(I103="not enough protein","not enough protein",I103*1000))</f>
        <v/>
      </c>
      <c r="L103" s="74" t="str">
        <f t="shared" si="106"/>
        <v/>
      </c>
      <c r="M103" s="7" t="str">
        <f t="shared" si="8"/>
        <v/>
      </c>
    </row>
    <row r="104" ht="15.75" customHeight="1">
      <c r="A104" s="91"/>
      <c r="B104" s="76"/>
      <c r="C104" s="76"/>
      <c r="D104" s="76"/>
      <c r="E104" s="75"/>
      <c r="F104" s="70" t="str">
        <f t="shared" si="2"/>
        <v/>
      </c>
      <c r="G104" s="72" t="str">
        <f t="shared" si="3"/>
        <v/>
      </c>
      <c r="H104" s="72"/>
      <c r="I104" s="72" t="str">
        <f t="shared" si="5"/>
        <v/>
      </c>
      <c r="J104" s="74" t="str">
        <f t="shared" si="6"/>
        <v/>
      </c>
      <c r="K104" s="74" t="str">
        <f t="shared" ref="K104:L104" si="107">IF(I104="","",IF(I104="not enough protein","not enough protein",I104*1000))</f>
        <v/>
      </c>
      <c r="L104" s="74" t="str">
        <f t="shared" si="107"/>
        <v/>
      </c>
      <c r="M104" s="7" t="str">
        <f t="shared" si="8"/>
        <v/>
      </c>
    </row>
    <row r="105" ht="15.75" customHeight="1">
      <c r="A105" s="91"/>
      <c r="B105" s="76"/>
      <c r="C105" s="76"/>
      <c r="D105" s="76"/>
      <c r="E105" s="75"/>
      <c r="F105" s="70" t="str">
        <f t="shared" si="2"/>
        <v/>
      </c>
      <c r="G105" s="72" t="str">
        <f t="shared" si="3"/>
        <v/>
      </c>
      <c r="H105" s="72"/>
      <c r="I105" s="72" t="str">
        <f t="shared" si="5"/>
        <v/>
      </c>
      <c r="J105" s="74" t="str">
        <f t="shared" si="6"/>
        <v/>
      </c>
      <c r="K105" s="74" t="str">
        <f t="shared" ref="K105:L105" si="108">IF(I105="","",IF(I105="not enough protein","not enough protein",I105*1000))</f>
        <v/>
      </c>
      <c r="L105" s="74" t="str">
        <f t="shared" si="108"/>
        <v/>
      </c>
      <c r="M105" s="7" t="str">
        <f t="shared" si="8"/>
        <v/>
      </c>
    </row>
    <row r="106" ht="15.75" customHeight="1">
      <c r="A106" s="91"/>
      <c r="B106" s="76"/>
      <c r="C106" s="76"/>
      <c r="D106" s="76"/>
      <c r="E106" s="75"/>
      <c r="F106" s="70" t="str">
        <f t="shared" si="2"/>
        <v/>
      </c>
      <c r="G106" s="72" t="str">
        <f t="shared" si="3"/>
        <v/>
      </c>
      <c r="H106" s="72"/>
      <c r="I106" s="72" t="str">
        <f t="shared" si="5"/>
        <v/>
      </c>
      <c r="J106" s="74" t="str">
        <f t="shared" si="6"/>
        <v/>
      </c>
      <c r="K106" s="74" t="str">
        <f t="shared" ref="K106:L106" si="109">IF(I106="","",IF(I106="not enough protein","not enough protein",I106*1000))</f>
        <v/>
      </c>
      <c r="L106" s="74" t="str">
        <f t="shared" si="109"/>
        <v/>
      </c>
      <c r="M106" s="7" t="str">
        <f t="shared" si="8"/>
        <v/>
      </c>
    </row>
    <row r="107" ht="15.75" customHeight="1">
      <c r="A107" s="91"/>
      <c r="B107" s="76"/>
      <c r="C107" s="76"/>
      <c r="D107" s="76"/>
      <c r="E107" s="75"/>
      <c r="F107" s="70" t="str">
        <f t="shared" si="2"/>
        <v/>
      </c>
      <c r="G107" s="72" t="str">
        <f t="shared" si="3"/>
        <v/>
      </c>
      <c r="H107" s="72"/>
      <c r="I107" s="72" t="str">
        <f t="shared" si="5"/>
        <v/>
      </c>
      <c r="J107" s="74" t="str">
        <f t="shared" si="6"/>
        <v/>
      </c>
      <c r="K107" s="74" t="str">
        <f t="shared" ref="K107:L107" si="110">IF(I107="","",IF(I107="not enough protein","not enough protein",I107*1000))</f>
        <v/>
      </c>
      <c r="L107" s="74" t="str">
        <f t="shared" si="110"/>
        <v/>
      </c>
      <c r="M107" s="7" t="str">
        <f t="shared" si="8"/>
        <v/>
      </c>
    </row>
    <row r="108" ht="15.75" customHeight="1">
      <c r="A108" s="91"/>
      <c r="B108" s="76"/>
      <c r="C108" s="76"/>
      <c r="D108" s="76"/>
      <c r="E108" s="75"/>
      <c r="F108" s="70" t="str">
        <f t="shared" si="2"/>
        <v/>
      </c>
      <c r="G108" s="72" t="str">
        <f t="shared" si="3"/>
        <v/>
      </c>
      <c r="H108" s="72"/>
      <c r="I108" s="72" t="str">
        <f t="shared" si="5"/>
        <v/>
      </c>
      <c r="J108" s="74" t="str">
        <f t="shared" si="6"/>
        <v/>
      </c>
      <c r="K108" s="74" t="str">
        <f t="shared" ref="K108:L108" si="111">IF(I108="","",IF(I108="not enough protein","not enough protein",I108*1000))</f>
        <v/>
      </c>
      <c r="L108" s="74" t="str">
        <f t="shared" si="111"/>
        <v/>
      </c>
      <c r="M108" s="7" t="str">
        <f t="shared" si="8"/>
        <v/>
      </c>
    </row>
    <row r="109" ht="15.75" customHeight="1">
      <c r="A109" s="91"/>
      <c r="B109" s="76"/>
      <c r="C109" s="76"/>
      <c r="D109" s="76"/>
      <c r="E109" s="75"/>
      <c r="F109" s="70" t="str">
        <f t="shared" si="2"/>
        <v/>
      </c>
      <c r="G109" s="72" t="str">
        <f t="shared" si="3"/>
        <v/>
      </c>
      <c r="H109" s="72"/>
      <c r="I109" s="72" t="str">
        <f t="shared" si="5"/>
        <v/>
      </c>
      <c r="J109" s="74" t="str">
        <f t="shared" si="6"/>
        <v/>
      </c>
      <c r="K109" s="74" t="str">
        <f t="shared" ref="K109:L109" si="112">IF(I109="","",IF(I109="not enough protein","not enough protein",I109*1000))</f>
        <v/>
      </c>
      <c r="L109" s="74" t="str">
        <f t="shared" si="112"/>
        <v/>
      </c>
      <c r="M109" s="7" t="str">
        <f t="shared" si="8"/>
        <v/>
      </c>
    </row>
    <row r="110" ht="15.75" customHeight="1">
      <c r="A110" s="91"/>
      <c r="B110" s="76"/>
      <c r="C110" s="76"/>
      <c r="D110" s="76"/>
      <c r="E110" s="75"/>
      <c r="F110" s="70" t="str">
        <f t="shared" si="2"/>
        <v/>
      </c>
      <c r="G110" s="72" t="str">
        <f t="shared" si="3"/>
        <v/>
      </c>
      <c r="H110" s="72"/>
      <c r="I110" s="72" t="str">
        <f t="shared" si="5"/>
        <v/>
      </c>
      <c r="J110" s="74" t="str">
        <f t="shared" si="6"/>
        <v/>
      </c>
      <c r="K110" s="74" t="str">
        <f t="shared" ref="K110:L110" si="113">IF(I110="","",IF(I110="not enough protein","not enough protein",I110*1000))</f>
        <v/>
      </c>
      <c r="L110" s="74" t="str">
        <f t="shared" si="113"/>
        <v/>
      </c>
      <c r="M110" s="7" t="str">
        <f t="shared" si="8"/>
        <v/>
      </c>
    </row>
    <row r="111" ht="15.75" customHeight="1">
      <c r="A111" s="91"/>
      <c r="B111" s="76"/>
      <c r="C111" s="76"/>
      <c r="D111" s="76"/>
      <c r="E111" s="75"/>
      <c r="F111" s="70" t="str">
        <f t="shared" si="2"/>
        <v/>
      </c>
      <c r="G111" s="72" t="str">
        <f t="shared" si="3"/>
        <v/>
      </c>
      <c r="H111" s="72"/>
      <c r="I111" s="72" t="str">
        <f t="shared" si="5"/>
        <v/>
      </c>
      <c r="J111" s="74" t="str">
        <f t="shared" si="6"/>
        <v/>
      </c>
      <c r="K111" s="74" t="str">
        <f t="shared" ref="K111:L111" si="114">IF(I111="","",IF(I111="not enough protein","not enough protein",I111*1000))</f>
        <v/>
      </c>
      <c r="L111" s="74" t="str">
        <f t="shared" si="114"/>
        <v/>
      </c>
      <c r="M111" s="7" t="str">
        <f t="shared" si="8"/>
        <v/>
      </c>
    </row>
    <row r="112" ht="15.75" customHeight="1">
      <c r="A112" s="91"/>
      <c r="B112" s="76"/>
      <c r="C112" s="76"/>
      <c r="D112" s="76"/>
      <c r="E112" s="75"/>
      <c r="F112" s="70" t="str">
        <f t="shared" si="2"/>
        <v/>
      </c>
      <c r="G112" s="72"/>
      <c r="H112" s="72"/>
      <c r="I112" s="72" t="str">
        <f t="shared" si="5"/>
        <v/>
      </c>
      <c r="J112" s="74" t="str">
        <f t="shared" si="6"/>
        <v/>
      </c>
      <c r="K112" s="74" t="str">
        <f t="shared" ref="K112:L112" si="115">IF(I112="","",IF(I112="not enough protein","not enough protein",I112*1000))</f>
        <v/>
      </c>
      <c r="L112" s="74" t="str">
        <f t="shared" si="115"/>
        <v/>
      </c>
      <c r="M112" s="7" t="str">
        <f t="shared" si="8"/>
        <v/>
      </c>
    </row>
    <row r="113" ht="15.75" customHeight="1">
      <c r="A113" s="91"/>
      <c r="B113" s="76"/>
      <c r="C113" s="76"/>
      <c r="D113" s="76"/>
      <c r="E113" s="75"/>
      <c r="F113" s="70" t="str">
        <f t="shared" si="2"/>
        <v/>
      </c>
      <c r="G113" s="72"/>
      <c r="H113" s="72"/>
      <c r="I113" s="72" t="str">
        <f t="shared" si="5"/>
        <v/>
      </c>
      <c r="J113" s="74" t="str">
        <f t="shared" si="6"/>
        <v/>
      </c>
      <c r="K113" s="74" t="str">
        <f t="shared" ref="K113:L113" si="116">IF(I113="","",IF(I113="not enough protein","not enough protein",I113*1000))</f>
        <v/>
      </c>
      <c r="L113" s="74" t="str">
        <f t="shared" si="116"/>
        <v/>
      </c>
      <c r="M113" s="7" t="str">
        <f t="shared" si="8"/>
        <v/>
      </c>
    </row>
    <row r="114" ht="15.75" customHeight="1">
      <c r="A114" s="91"/>
      <c r="B114" s="76"/>
      <c r="C114" s="76"/>
      <c r="D114" s="76"/>
      <c r="E114" s="75"/>
      <c r="F114" s="70" t="str">
        <f t="shared" si="2"/>
        <v/>
      </c>
      <c r="G114" s="72"/>
      <c r="H114" s="72"/>
      <c r="I114" s="72" t="str">
        <f t="shared" si="5"/>
        <v/>
      </c>
      <c r="J114" s="74" t="str">
        <f t="shared" si="6"/>
        <v/>
      </c>
      <c r="K114" s="74" t="str">
        <f t="shared" ref="K114:L114" si="117">IF(I114="","",IF(I114="not enough protein","not enough protein",I114*1000))</f>
        <v/>
      </c>
      <c r="L114" s="74" t="str">
        <f t="shared" si="117"/>
        <v/>
      </c>
      <c r="M114" s="7" t="str">
        <f t="shared" si="8"/>
        <v/>
      </c>
    </row>
    <row r="115" ht="15.75" customHeight="1">
      <c r="A115" s="91"/>
      <c r="B115" s="76"/>
      <c r="C115" s="76"/>
      <c r="D115" s="76"/>
      <c r="E115" s="75"/>
      <c r="F115" s="70" t="str">
        <f t="shared" si="2"/>
        <v/>
      </c>
      <c r="G115" s="72"/>
      <c r="H115" s="72"/>
      <c r="I115" s="72" t="str">
        <f t="shared" si="5"/>
        <v/>
      </c>
      <c r="J115" s="74" t="str">
        <f t="shared" si="6"/>
        <v/>
      </c>
      <c r="K115" s="74" t="str">
        <f t="shared" ref="K115:L115" si="118">IF(I115="","",IF(I115="not enough protein","not enough protein",I115*1000))</f>
        <v/>
      </c>
      <c r="L115" s="74" t="str">
        <f t="shared" si="118"/>
        <v/>
      </c>
      <c r="M115" s="7" t="str">
        <f t="shared" si="8"/>
        <v/>
      </c>
    </row>
    <row r="116" ht="15.75" customHeight="1">
      <c r="A116" s="91"/>
      <c r="B116" s="76"/>
      <c r="C116" s="76"/>
      <c r="D116" s="76"/>
      <c r="E116" s="75"/>
      <c r="F116" s="70" t="str">
        <f t="shared" si="2"/>
        <v/>
      </c>
      <c r="G116" s="72"/>
      <c r="H116" s="72"/>
      <c r="I116" s="72" t="str">
        <f t="shared" si="5"/>
        <v/>
      </c>
      <c r="J116" s="74" t="str">
        <f t="shared" si="6"/>
        <v/>
      </c>
      <c r="K116" s="74" t="str">
        <f t="shared" ref="K116:L116" si="119">IF(I116="","",IF(I116="not enough protein","not enough protein",I116*1000))</f>
        <v/>
      </c>
      <c r="L116" s="74" t="str">
        <f t="shared" si="119"/>
        <v/>
      </c>
      <c r="M116" s="7" t="str">
        <f t="shared" si="8"/>
        <v/>
      </c>
    </row>
    <row r="117" ht="15.75" customHeight="1">
      <c r="A117" s="91"/>
      <c r="B117" s="76"/>
      <c r="C117" s="76"/>
      <c r="D117" s="76"/>
      <c r="E117" s="75"/>
      <c r="F117" s="70" t="str">
        <f t="shared" si="2"/>
        <v/>
      </c>
      <c r="G117" s="72"/>
      <c r="H117" s="72"/>
      <c r="I117" s="72" t="str">
        <f t="shared" si="5"/>
        <v/>
      </c>
      <c r="J117" s="74" t="str">
        <f t="shared" si="6"/>
        <v/>
      </c>
      <c r="K117" s="74" t="str">
        <f t="shared" ref="K117:L117" si="120">IF(I117="","",IF(I117="not enough protein","not enough protein",I117*1000))</f>
        <v/>
      </c>
      <c r="L117" s="74" t="str">
        <f t="shared" si="120"/>
        <v/>
      </c>
      <c r="M117" s="7" t="str">
        <f t="shared" si="8"/>
        <v/>
      </c>
    </row>
    <row r="118" ht="15.75" customHeight="1">
      <c r="A118" s="91"/>
      <c r="B118" s="76"/>
      <c r="C118" s="76"/>
      <c r="D118" s="76"/>
      <c r="E118" s="75"/>
      <c r="F118" s="70" t="str">
        <f t="shared" si="2"/>
        <v/>
      </c>
      <c r="G118" s="72"/>
      <c r="H118" s="72"/>
      <c r="I118" s="72" t="str">
        <f t="shared" si="5"/>
        <v/>
      </c>
      <c r="J118" s="74" t="str">
        <f t="shared" si="6"/>
        <v/>
      </c>
      <c r="K118" s="74" t="str">
        <f t="shared" ref="K118:L118" si="121">IF(I118="","",IF(I118="not enough protein","not enough protein",I118*1000))</f>
        <v/>
      </c>
      <c r="L118" s="74" t="str">
        <f t="shared" si="121"/>
        <v/>
      </c>
      <c r="M118" s="7" t="str">
        <f t="shared" si="8"/>
        <v/>
      </c>
    </row>
    <row r="119" ht="15.75" customHeight="1">
      <c r="A119" s="91"/>
      <c r="B119" s="76"/>
      <c r="C119" s="76"/>
      <c r="D119" s="76"/>
      <c r="E119" s="75"/>
      <c r="F119" s="70" t="str">
        <f t="shared" si="2"/>
        <v/>
      </c>
      <c r="G119" s="72"/>
      <c r="H119" s="72"/>
      <c r="I119" s="72" t="str">
        <f t="shared" si="5"/>
        <v/>
      </c>
      <c r="J119" s="74" t="str">
        <f t="shared" si="6"/>
        <v/>
      </c>
      <c r="K119" s="74" t="str">
        <f t="shared" ref="K119:L119" si="122">IF(I119="","",IF(I119="not enough protein","not enough protein",I119*1000))</f>
        <v/>
      </c>
      <c r="L119" s="74" t="str">
        <f t="shared" si="122"/>
        <v/>
      </c>
      <c r="M119" s="7" t="str">
        <f t="shared" si="8"/>
        <v/>
      </c>
    </row>
    <row r="120" ht="15.75" customHeight="1">
      <c r="A120" s="91"/>
      <c r="B120" s="76"/>
      <c r="C120" s="76"/>
      <c r="D120" s="76"/>
      <c r="E120" s="75"/>
      <c r="F120" s="70" t="str">
        <f t="shared" si="2"/>
        <v/>
      </c>
      <c r="G120" s="72"/>
      <c r="H120" s="72"/>
      <c r="I120" s="72" t="str">
        <f t="shared" si="5"/>
        <v/>
      </c>
      <c r="J120" s="74" t="str">
        <f t="shared" si="6"/>
        <v/>
      </c>
      <c r="K120" s="74" t="str">
        <f t="shared" ref="K120:L120" si="123">IF(I120="","",IF(I120="not enough protein","not enough protein",I120*1000))</f>
        <v/>
      </c>
      <c r="L120" s="74" t="str">
        <f t="shared" si="123"/>
        <v/>
      </c>
      <c r="M120" s="7" t="str">
        <f t="shared" si="8"/>
        <v/>
      </c>
    </row>
    <row r="121" ht="15.75" customHeight="1">
      <c r="A121" s="91"/>
      <c r="B121" s="76"/>
      <c r="C121" s="76"/>
      <c r="D121" s="76"/>
      <c r="E121" s="75"/>
      <c r="F121" s="70" t="str">
        <f t="shared" si="2"/>
        <v/>
      </c>
      <c r="G121" s="72"/>
      <c r="H121" s="72"/>
      <c r="I121" s="72" t="str">
        <f t="shared" si="5"/>
        <v/>
      </c>
      <c r="J121" s="74" t="str">
        <f t="shared" si="6"/>
        <v/>
      </c>
      <c r="K121" s="74" t="str">
        <f t="shared" ref="K121:L121" si="124">IF(I121="","",IF(I121="not enough protein","not enough protein",I121*1000))</f>
        <v/>
      </c>
      <c r="L121" s="74" t="str">
        <f t="shared" si="124"/>
        <v/>
      </c>
      <c r="M121" s="7" t="str">
        <f t="shared" si="8"/>
        <v/>
      </c>
    </row>
    <row r="122" ht="15.75" customHeight="1">
      <c r="A122" s="91"/>
      <c r="B122" s="76"/>
      <c r="C122" s="76"/>
      <c r="D122" s="76"/>
      <c r="E122" s="75"/>
      <c r="F122" s="70" t="str">
        <f t="shared" si="2"/>
        <v/>
      </c>
      <c r="G122" s="72"/>
      <c r="H122" s="72"/>
      <c r="I122" s="72" t="str">
        <f t="shared" si="5"/>
        <v/>
      </c>
      <c r="J122" s="74" t="str">
        <f t="shared" si="6"/>
        <v/>
      </c>
      <c r="K122" s="74" t="str">
        <f t="shared" ref="K122:L122" si="125">IF(I122="","",IF(I122="not enough protein","not enough protein",I122*1000))</f>
        <v/>
      </c>
      <c r="L122" s="74" t="str">
        <f t="shared" si="125"/>
        <v/>
      </c>
      <c r="M122" s="7" t="str">
        <f t="shared" si="8"/>
        <v/>
      </c>
    </row>
    <row r="123" ht="15.75" customHeight="1">
      <c r="A123" s="91"/>
      <c r="B123" s="76"/>
      <c r="C123" s="76"/>
      <c r="D123" s="76"/>
      <c r="E123" s="75"/>
      <c r="F123" s="70" t="str">
        <f t="shared" si="2"/>
        <v/>
      </c>
      <c r="G123" s="72"/>
      <c r="H123" s="72"/>
      <c r="I123" s="72" t="str">
        <f t="shared" si="5"/>
        <v/>
      </c>
      <c r="J123" s="74" t="str">
        <f t="shared" si="6"/>
        <v/>
      </c>
      <c r="K123" s="74" t="str">
        <f t="shared" ref="K123:L123" si="126">IF(I123="","",IF(I123="not enough protein","not enough protein",I123*1000))</f>
        <v/>
      </c>
      <c r="L123" s="74" t="str">
        <f t="shared" si="126"/>
        <v/>
      </c>
      <c r="M123" s="7" t="str">
        <f t="shared" si="8"/>
        <v/>
      </c>
    </row>
    <row r="124" ht="15.75" customHeight="1">
      <c r="A124" s="91"/>
      <c r="B124" s="76"/>
      <c r="C124" s="76"/>
      <c r="D124" s="76"/>
      <c r="E124" s="75"/>
      <c r="F124" s="70" t="str">
        <f t="shared" si="2"/>
        <v/>
      </c>
      <c r="G124" s="72"/>
      <c r="H124" s="72"/>
      <c r="I124" s="72" t="str">
        <f t="shared" si="5"/>
        <v/>
      </c>
      <c r="J124" s="74" t="str">
        <f t="shared" si="6"/>
        <v/>
      </c>
      <c r="K124" s="74" t="str">
        <f t="shared" ref="K124:L124" si="127">IF(I124="","",IF(I124="not enough protein","not enough protein",I124*1000))</f>
        <v/>
      </c>
      <c r="L124" s="74" t="str">
        <f t="shared" si="127"/>
        <v/>
      </c>
      <c r="M124" s="7" t="str">
        <f t="shared" si="8"/>
        <v/>
      </c>
    </row>
    <row r="125" ht="15.75" customHeight="1">
      <c r="A125" s="91"/>
      <c r="B125" s="76"/>
      <c r="C125" s="76"/>
      <c r="D125" s="76"/>
      <c r="E125" s="75"/>
      <c r="F125" s="70" t="str">
        <f t="shared" si="2"/>
        <v/>
      </c>
      <c r="G125" s="72"/>
      <c r="H125" s="72"/>
      <c r="I125" s="72" t="str">
        <f t="shared" si="5"/>
        <v/>
      </c>
      <c r="J125" s="74" t="str">
        <f t="shared" si="6"/>
        <v/>
      </c>
      <c r="K125" s="74" t="str">
        <f t="shared" ref="K125:L125" si="128">IF(I125="","",IF(I125="not enough protein","not enough protein",I125*1000))</f>
        <v/>
      </c>
      <c r="L125" s="74" t="str">
        <f t="shared" si="128"/>
        <v/>
      </c>
      <c r="M125" s="7" t="str">
        <f t="shared" si="8"/>
        <v/>
      </c>
    </row>
    <row r="126" ht="15.75" customHeight="1">
      <c r="A126" s="91"/>
      <c r="B126" s="76"/>
      <c r="C126" s="76"/>
      <c r="D126" s="76"/>
      <c r="E126" s="75"/>
      <c r="F126" s="70" t="str">
        <f t="shared" si="2"/>
        <v/>
      </c>
      <c r="G126" s="72"/>
      <c r="H126" s="72"/>
      <c r="I126" s="72" t="str">
        <f t="shared" si="5"/>
        <v/>
      </c>
      <c r="J126" s="74" t="str">
        <f t="shared" si="6"/>
        <v/>
      </c>
      <c r="K126" s="74" t="str">
        <f t="shared" ref="K126:L126" si="129">IF(I126="","",IF(I126="not enough protein","not enough protein",I126*1000))</f>
        <v/>
      </c>
      <c r="L126" s="74" t="str">
        <f t="shared" si="129"/>
        <v/>
      </c>
      <c r="M126" s="7" t="str">
        <f t="shared" si="8"/>
        <v/>
      </c>
    </row>
    <row r="127" ht="15.75" customHeight="1">
      <c r="A127" s="91"/>
      <c r="B127" s="76"/>
      <c r="C127" s="76"/>
      <c r="D127" s="76"/>
      <c r="E127" s="75"/>
      <c r="F127" s="70" t="str">
        <f t="shared" si="2"/>
        <v/>
      </c>
      <c r="G127" s="72"/>
      <c r="H127" s="72"/>
      <c r="I127" s="72" t="str">
        <f t="shared" si="5"/>
        <v/>
      </c>
      <c r="J127" s="74" t="str">
        <f t="shared" si="6"/>
        <v/>
      </c>
      <c r="K127" s="74" t="str">
        <f t="shared" ref="K127:L127" si="130">IF(I127="","",IF(I127="not enough protein","not enough protein",I127*1000))</f>
        <v/>
      </c>
      <c r="L127" s="74" t="str">
        <f t="shared" si="130"/>
        <v/>
      </c>
      <c r="M127" s="7" t="str">
        <f t="shared" si="8"/>
        <v/>
      </c>
    </row>
    <row r="128" ht="15.75" customHeight="1">
      <c r="A128" s="91"/>
      <c r="B128" s="76"/>
      <c r="C128" s="76"/>
      <c r="D128" s="76"/>
      <c r="E128" s="75"/>
      <c r="F128" s="70" t="str">
        <f t="shared" si="2"/>
        <v/>
      </c>
      <c r="G128" s="72"/>
      <c r="H128" s="72"/>
      <c r="I128" s="72" t="str">
        <f t="shared" si="5"/>
        <v/>
      </c>
      <c r="J128" s="74" t="str">
        <f t="shared" si="6"/>
        <v/>
      </c>
      <c r="K128" s="74" t="str">
        <f t="shared" ref="K128:L128" si="131">IF(I128="","",IF(I128="not enough protein","not enough protein",I128*1000))</f>
        <v/>
      </c>
      <c r="L128" s="74" t="str">
        <f t="shared" si="131"/>
        <v/>
      </c>
      <c r="M128" s="7" t="str">
        <f t="shared" si="8"/>
        <v/>
      </c>
    </row>
    <row r="129" ht="15.75" customHeight="1">
      <c r="A129" s="91"/>
      <c r="B129" s="76"/>
      <c r="C129" s="76"/>
      <c r="D129" s="76"/>
      <c r="E129" s="75"/>
      <c r="F129" s="70" t="str">
        <f t="shared" si="2"/>
        <v/>
      </c>
      <c r="G129" s="72"/>
      <c r="H129" s="72"/>
      <c r="I129" s="72" t="str">
        <f t="shared" si="5"/>
        <v/>
      </c>
      <c r="J129" s="74" t="str">
        <f t="shared" si="6"/>
        <v/>
      </c>
      <c r="K129" s="74" t="str">
        <f t="shared" ref="K129:L129" si="132">IF(I129="","",IF(I129="not enough protein","not enough protein",I129*1000))</f>
        <v/>
      </c>
      <c r="L129" s="74" t="str">
        <f t="shared" si="132"/>
        <v/>
      </c>
      <c r="M129" s="7" t="str">
        <f t="shared" si="8"/>
        <v/>
      </c>
    </row>
    <row r="130" ht="15.75" customHeight="1">
      <c r="A130" s="91"/>
      <c r="B130" s="76"/>
      <c r="C130" s="76"/>
      <c r="D130" s="76"/>
      <c r="E130" s="75"/>
      <c r="F130" s="70" t="str">
        <f t="shared" si="2"/>
        <v/>
      </c>
      <c r="G130" s="72"/>
      <c r="H130" s="72"/>
      <c r="I130" s="72" t="str">
        <f t="shared" si="5"/>
        <v/>
      </c>
      <c r="J130" s="74" t="str">
        <f t="shared" si="6"/>
        <v/>
      </c>
      <c r="K130" s="74" t="str">
        <f t="shared" ref="K130:L130" si="133">IF(I130="","",IF(I130="not enough protein","not enough protein",I130*1000))</f>
        <v/>
      </c>
      <c r="L130" s="74" t="str">
        <f t="shared" si="133"/>
        <v/>
      </c>
      <c r="M130" s="7" t="str">
        <f t="shared" si="8"/>
        <v/>
      </c>
    </row>
    <row r="131" ht="15.75" customHeight="1">
      <c r="A131" s="91"/>
      <c r="B131" s="76"/>
      <c r="C131" s="76"/>
      <c r="D131" s="76"/>
      <c r="E131" s="75"/>
      <c r="F131" s="70" t="str">
        <f t="shared" si="2"/>
        <v/>
      </c>
      <c r="G131" s="72"/>
      <c r="H131" s="72"/>
      <c r="I131" s="72" t="str">
        <f t="shared" si="5"/>
        <v/>
      </c>
      <c r="J131" s="74" t="str">
        <f t="shared" si="6"/>
        <v/>
      </c>
      <c r="K131" s="74" t="str">
        <f t="shared" ref="K131:L131" si="134">IF(I131="","",IF(I131="not enough protein","not enough protein",I131*1000))</f>
        <v/>
      </c>
      <c r="L131" s="74" t="str">
        <f t="shared" si="134"/>
        <v/>
      </c>
      <c r="M131" s="7" t="str">
        <f t="shared" si="8"/>
        <v/>
      </c>
    </row>
    <row r="132" ht="15.75" customHeight="1">
      <c r="A132" s="91"/>
      <c r="B132" s="76"/>
      <c r="C132" s="76"/>
      <c r="D132" s="76"/>
      <c r="E132" s="75"/>
      <c r="F132" s="70" t="str">
        <f t="shared" si="2"/>
        <v/>
      </c>
      <c r="G132" s="72"/>
      <c r="H132" s="72"/>
      <c r="I132" s="72" t="str">
        <f t="shared" si="5"/>
        <v/>
      </c>
      <c r="J132" s="74" t="str">
        <f t="shared" si="6"/>
        <v/>
      </c>
      <c r="K132" s="74" t="str">
        <f t="shared" ref="K132:L132" si="135">IF(I132="","",IF(I132="not enough protein","not enough protein",I132*1000))</f>
        <v/>
      </c>
      <c r="L132" s="74" t="str">
        <f t="shared" si="135"/>
        <v/>
      </c>
      <c r="M132" s="7" t="str">
        <f t="shared" si="8"/>
        <v/>
      </c>
    </row>
    <row r="133" ht="15.75" customHeight="1">
      <c r="A133" s="91"/>
      <c r="B133" s="76"/>
      <c r="C133" s="76"/>
      <c r="D133" s="76"/>
      <c r="E133" s="75"/>
      <c r="F133" s="70" t="str">
        <f t="shared" si="2"/>
        <v/>
      </c>
      <c r="G133" s="72"/>
      <c r="H133" s="72"/>
      <c r="I133" s="72" t="str">
        <f t="shared" si="5"/>
        <v/>
      </c>
      <c r="J133" s="74" t="str">
        <f t="shared" si="6"/>
        <v/>
      </c>
      <c r="K133" s="74" t="str">
        <f t="shared" ref="K133:L133" si="136">IF(I133="","",IF(I133="not enough protein","not enough protein",I133*1000))</f>
        <v/>
      </c>
      <c r="L133" s="74" t="str">
        <f t="shared" si="136"/>
        <v/>
      </c>
      <c r="M133" s="7" t="str">
        <f t="shared" si="8"/>
        <v/>
      </c>
    </row>
    <row r="134" ht="15.75" customHeight="1">
      <c r="A134" s="91"/>
      <c r="B134" s="76"/>
      <c r="C134" s="76"/>
      <c r="D134" s="76"/>
      <c r="E134" s="75"/>
      <c r="F134" s="70" t="str">
        <f t="shared" si="2"/>
        <v/>
      </c>
      <c r="G134" s="72"/>
      <c r="H134" s="72"/>
      <c r="I134" s="72" t="str">
        <f t="shared" si="5"/>
        <v/>
      </c>
      <c r="J134" s="74" t="str">
        <f t="shared" si="6"/>
        <v/>
      </c>
      <c r="K134" s="74" t="str">
        <f t="shared" ref="K134:L134" si="137">IF(I134="","",IF(I134="not enough protein","not enough protein",I134*1000))</f>
        <v/>
      </c>
      <c r="L134" s="74" t="str">
        <f t="shared" si="137"/>
        <v/>
      </c>
      <c r="M134" s="7" t="str">
        <f t="shared" si="8"/>
        <v/>
      </c>
    </row>
    <row r="135" ht="15.75" customHeight="1">
      <c r="A135" s="91"/>
      <c r="B135" s="76"/>
      <c r="C135" s="76"/>
      <c r="D135" s="76"/>
      <c r="E135" s="75"/>
      <c r="F135" s="70" t="str">
        <f t="shared" si="2"/>
        <v/>
      </c>
      <c r="G135" s="72"/>
      <c r="H135" s="72"/>
      <c r="I135" s="72" t="str">
        <f t="shared" si="5"/>
        <v/>
      </c>
      <c r="J135" s="74" t="str">
        <f t="shared" si="6"/>
        <v/>
      </c>
      <c r="K135" s="74" t="str">
        <f t="shared" ref="K135:L135" si="138">IF(I135="","",IF(I135="not enough protein","not enough protein",I135*1000))</f>
        <v/>
      </c>
      <c r="L135" s="74" t="str">
        <f t="shared" si="138"/>
        <v/>
      </c>
      <c r="M135" s="7" t="str">
        <f t="shared" si="8"/>
        <v/>
      </c>
    </row>
    <row r="136" ht="15.75" customHeight="1">
      <c r="A136" s="91"/>
      <c r="B136" s="76"/>
      <c r="C136" s="76"/>
      <c r="D136" s="76"/>
      <c r="E136" s="75"/>
      <c r="F136" s="70" t="str">
        <f t="shared" si="2"/>
        <v/>
      </c>
      <c r="G136" s="72"/>
      <c r="H136" s="72"/>
      <c r="I136" s="72" t="str">
        <f t="shared" si="5"/>
        <v/>
      </c>
      <c r="J136" s="74" t="str">
        <f t="shared" si="6"/>
        <v/>
      </c>
      <c r="K136" s="74" t="str">
        <f t="shared" ref="K136:L136" si="139">IF(I136="","",IF(I136="not enough protein","not enough protein",I136*1000))</f>
        <v/>
      </c>
      <c r="L136" s="74" t="str">
        <f t="shared" si="139"/>
        <v/>
      </c>
      <c r="M136" s="7" t="str">
        <f t="shared" si="8"/>
        <v/>
      </c>
    </row>
    <row r="137" ht="15.75" customHeight="1">
      <c r="A137" s="91"/>
      <c r="B137" s="76"/>
      <c r="C137" s="76"/>
      <c r="D137" s="76"/>
      <c r="E137" s="75"/>
      <c r="F137" s="70" t="str">
        <f t="shared" si="2"/>
        <v/>
      </c>
      <c r="G137" s="72"/>
      <c r="H137" s="72"/>
      <c r="I137" s="72" t="str">
        <f t="shared" si="5"/>
        <v/>
      </c>
      <c r="J137" s="74" t="str">
        <f t="shared" si="6"/>
        <v/>
      </c>
      <c r="K137" s="74" t="str">
        <f t="shared" ref="K137:L137" si="140">IF(I137="","",IF(I137="not enough protein","not enough protein",I137*1000))</f>
        <v/>
      </c>
      <c r="L137" s="74" t="str">
        <f t="shared" si="140"/>
        <v/>
      </c>
      <c r="M137" s="7" t="str">
        <f t="shared" si="8"/>
        <v/>
      </c>
    </row>
    <row r="138" ht="15.75" customHeight="1">
      <c r="A138" s="91"/>
      <c r="B138" s="76"/>
      <c r="C138" s="76"/>
      <c r="D138" s="76"/>
      <c r="E138" s="75"/>
      <c r="F138" s="70" t="str">
        <f t="shared" si="2"/>
        <v/>
      </c>
      <c r="G138" s="72"/>
      <c r="H138" s="72"/>
      <c r="I138" s="72" t="str">
        <f t="shared" si="5"/>
        <v/>
      </c>
      <c r="J138" s="74" t="str">
        <f t="shared" si="6"/>
        <v/>
      </c>
      <c r="K138" s="74" t="str">
        <f t="shared" ref="K138:L138" si="141">IF(I138="","",IF(I138="not enough protein","not enough protein",I138*1000))</f>
        <v/>
      </c>
      <c r="L138" s="74" t="str">
        <f t="shared" si="141"/>
        <v/>
      </c>
      <c r="M138" s="7" t="str">
        <f t="shared" si="8"/>
        <v/>
      </c>
    </row>
    <row r="139" ht="15.75" customHeight="1">
      <c r="A139" s="91"/>
      <c r="B139" s="76"/>
      <c r="C139" s="76"/>
      <c r="D139" s="76"/>
      <c r="E139" s="75"/>
      <c r="F139" s="70" t="str">
        <f t="shared" si="2"/>
        <v/>
      </c>
      <c r="G139" s="72"/>
      <c r="H139" s="72"/>
      <c r="I139" s="72" t="str">
        <f t="shared" si="5"/>
        <v/>
      </c>
      <c r="J139" s="74" t="str">
        <f t="shared" si="6"/>
        <v/>
      </c>
      <c r="K139" s="74" t="str">
        <f t="shared" ref="K139:L139" si="142">IF(I139="","",IF(I139="not enough protein","not enough protein",I139*1000))</f>
        <v/>
      </c>
      <c r="L139" s="74" t="str">
        <f t="shared" si="142"/>
        <v/>
      </c>
      <c r="M139" s="7" t="str">
        <f t="shared" si="8"/>
        <v/>
      </c>
    </row>
    <row r="140" ht="15.75" customHeight="1">
      <c r="A140" s="91"/>
      <c r="B140" s="76"/>
      <c r="C140" s="76"/>
      <c r="D140" s="76"/>
      <c r="E140" s="75"/>
      <c r="F140" s="70" t="str">
        <f t="shared" si="2"/>
        <v/>
      </c>
      <c r="G140" s="72"/>
      <c r="H140" s="72"/>
      <c r="I140" s="72" t="str">
        <f t="shared" si="5"/>
        <v/>
      </c>
      <c r="J140" s="74" t="str">
        <f t="shared" si="6"/>
        <v/>
      </c>
      <c r="K140" s="74" t="str">
        <f t="shared" ref="K140:L140" si="143">IF(I140="","",IF(I140="not enough protein","not enough protein",I140*1000))</f>
        <v/>
      </c>
      <c r="L140" s="74" t="str">
        <f t="shared" si="143"/>
        <v/>
      </c>
      <c r="M140" s="7" t="str">
        <f t="shared" si="8"/>
        <v/>
      </c>
    </row>
    <row r="141" ht="15.75" customHeight="1">
      <c r="A141" s="91"/>
      <c r="B141" s="76"/>
      <c r="C141" s="76"/>
      <c r="D141" s="76"/>
      <c r="E141" s="75"/>
      <c r="F141" s="70" t="str">
        <f t="shared" si="2"/>
        <v/>
      </c>
      <c r="G141" s="72"/>
      <c r="H141" s="72"/>
      <c r="I141" s="72" t="str">
        <f t="shared" si="5"/>
        <v/>
      </c>
      <c r="J141" s="74" t="str">
        <f t="shared" si="6"/>
        <v/>
      </c>
      <c r="K141" s="74" t="str">
        <f t="shared" ref="K141:L141" si="144">IF(I141="","",IF(I141="not enough protein","not enough protein",I141*1000))</f>
        <v/>
      </c>
      <c r="L141" s="74" t="str">
        <f t="shared" si="144"/>
        <v/>
      </c>
      <c r="M141" s="7" t="str">
        <f t="shared" si="8"/>
        <v/>
      </c>
    </row>
    <row r="142" ht="15.75" customHeight="1">
      <c r="A142" s="91"/>
      <c r="B142" s="76"/>
      <c r="C142" s="76"/>
      <c r="D142" s="76"/>
      <c r="E142" s="75"/>
      <c r="F142" s="70" t="str">
        <f t="shared" si="2"/>
        <v/>
      </c>
      <c r="G142" s="72"/>
      <c r="H142" s="72"/>
      <c r="I142" s="72" t="str">
        <f t="shared" si="5"/>
        <v/>
      </c>
      <c r="J142" s="74" t="str">
        <f t="shared" si="6"/>
        <v/>
      </c>
      <c r="K142" s="74" t="str">
        <f t="shared" ref="K142:L142" si="145">IF(I142="","",IF(I142="not enough protein","not enough protein",I142*1000))</f>
        <v/>
      </c>
      <c r="L142" s="74" t="str">
        <f t="shared" si="145"/>
        <v/>
      </c>
      <c r="M142" s="7" t="str">
        <f t="shared" si="8"/>
        <v/>
      </c>
    </row>
    <row r="143" ht="15.75" customHeight="1">
      <c r="A143" s="91"/>
      <c r="B143" s="76"/>
      <c r="C143" s="76"/>
      <c r="D143" s="76"/>
      <c r="E143" s="75"/>
      <c r="F143" s="70" t="str">
        <f t="shared" si="2"/>
        <v/>
      </c>
      <c r="G143" s="72"/>
      <c r="H143" s="72"/>
      <c r="I143" s="72" t="str">
        <f t="shared" si="5"/>
        <v/>
      </c>
      <c r="J143" s="74" t="str">
        <f t="shared" si="6"/>
        <v/>
      </c>
      <c r="K143" s="74" t="str">
        <f t="shared" ref="K143:L143" si="146">IF(I143="","",IF(I143="not enough protein","not enough protein",I143*1000))</f>
        <v/>
      </c>
      <c r="L143" s="74" t="str">
        <f t="shared" si="146"/>
        <v/>
      </c>
      <c r="M143" s="7" t="str">
        <f t="shared" si="8"/>
        <v/>
      </c>
    </row>
    <row r="144" ht="15.75" customHeight="1">
      <c r="A144" s="91"/>
      <c r="B144" s="76"/>
      <c r="C144" s="76"/>
      <c r="D144" s="76"/>
      <c r="E144" s="75"/>
      <c r="F144" s="70" t="str">
        <f t="shared" si="2"/>
        <v/>
      </c>
      <c r="G144" s="72"/>
      <c r="H144" s="72"/>
      <c r="I144" s="72" t="str">
        <f t="shared" si="5"/>
        <v/>
      </c>
      <c r="J144" s="74" t="str">
        <f t="shared" si="6"/>
        <v/>
      </c>
      <c r="K144" s="74" t="str">
        <f t="shared" ref="K144:L144" si="147">IF(I144="","",IF(I144="not enough protein","not enough protein",I144*1000))</f>
        <v/>
      </c>
      <c r="L144" s="74" t="str">
        <f t="shared" si="147"/>
        <v/>
      </c>
      <c r="M144" s="7" t="str">
        <f t="shared" si="8"/>
        <v/>
      </c>
    </row>
    <row r="145" ht="15.75" customHeight="1">
      <c r="A145" s="91"/>
      <c r="B145" s="76"/>
      <c r="C145" s="76"/>
      <c r="D145" s="76"/>
      <c r="E145" s="75"/>
      <c r="F145" s="70" t="str">
        <f t="shared" si="2"/>
        <v/>
      </c>
      <c r="G145" s="72"/>
      <c r="H145" s="72"/>
      <c r="I145" s="72" t="str">
        <f t="shared" si="5"/>
        <v/>
      </c>
      <c r="J145" s="74" t="str">
        <f t="shared" si="6"/>
        <v/>
      </c>
      <c r="K145" s="74" t="str">
        <f t="shared" ref="K145:L145" si="148">IF(I145="","",IF(I145="not enough protein","not enough protein",I145*1000))</f>
        <v/>
      </c>
      <c r="L145" s="74" t="str">
        <f t="shared" si="148"/>
        <v/>
      </c>
      <c r="M145" s="7" t="str">
        <f t="shared" si="8"/>
        <v/>
      </c>
    </row>
    <row r="146" ht="15.75" customHeight="1">
      <c r="A146" s="91"/>
      <c r="B146" s="76"/>
      <c r="C146" s="76"/>
      <c r="D146" s="76"/>
      <c r="E146" s="75"/>
      <c r="F146" s="70" t="str">
        <f t="shared" si="2"/>
        <v/>
      </c>
      <c r="G146" s="72"/>
      <c r="H146" s="72"/>
      <c r="I146" s="72" t="str">
        <f t="shared" si="5"/>
        <v/>
      </c>
      <c r="J146" s="74" t="str">
        <f t="shared" si="6"/>
        <v/>
      </c>
      <c r="K146" s="74" t="str">
        <f t="shared" ref="K146:L146" si="149">IF(I146="","",IF(I146="not enough protein","not enough protein",I146*1000))</f>
        <v/>
      </c>
      <c r="L146" s="74" t="str">
        <f t="shared" si="149"/>
        <v/>
      </c>
      <c r="M146" s="7" t="str">
        <f t="shared" si="8"/>
        <v/>
      </c>
    </row>
    <row r="147" ht="15.75" customHeight="1">
      <c r="A147" s="91"/>
      <c r="B147" s="76"/>
      <c r="C147" s="76"/>
      <c r="D147" s="76"/>
      <c r="E147" s="75"/>
      <c r="F147" s="70" t="str">
        <f t="shared" si="2"/>
        <v/>
      </c>
      <c r="G147" s="72"/>
      <c r="H147" s="72"/>
      <c r="I147" s="72" t="str">
        <f t="shared" si="5"/>
        <v/>
      </c>
      <c r="J147" s="74" t="str">
        <f t="shared" si="6"/>
        <v/>
      </c>
      <c r="K147" s="74" t="str">
        <f t="shared" ref="K147:L147" si="150">IF(I147="","",IF(I147="not enough protein","not enough protein",I147*1000))</f>
        <v/>
      </c>
      <c r="L147" s="74" t="str">
        <f t="shared" si="150"/>
        <v/>
      </c>
      <c r="M147" s="7" t="str">
        <f t="shared" si="8"/>
        <v/>
      </c>
    </row>
    <row r="148" ht="15.75" customHeight="1">
      <c r="A148" s="91"/>
      <c r="B148" s="76"/>
      <c r="C148" s="76"/>
      <c r="D148" s="76"/>
      <c r="E148" s="75"/>
      <c r="F148" s="70" t="str">
        <f t="shared" si="2"/>
        <v/>
      </c>
      <c r="G148" s="72"/>
      <c r="H148" s="72"/>
      <c r="I148" s="72" t="str">
        <f t="shared" si="5"/>
        <v/>
      </c>
      <c r="J148" s="74" t="str">
        <f t="shared" si="6"/>
        <v/>
      </c>
      <c r="K148" s="74" t="str">
        <f t="shared" ref="K148:L148" si="151">IF(I148="","",IF(I148="not enough protein","not enough protein",I148*1000))</f>
        <v/>
      </c>
      <c r="L148" s="74" t="str">
        <f t="shared" si="151"/>
        <v/>
      </c>
      <c r="M148" s="7" t="str">
        <f t="shared" si="8"/>
        <v/>
      </c>
    </row>
    <row r="149" ht="15.75" customHeight="1">
      <c r="A149" s="91"/>
      <c r="B149" s="76"/>
      <c r="C149" s="76"/>
      <c r="D149" s="76"/>
      <c r="E149" s="75"/>
      <c r="F149" s="70" t="str">
        <f t="shared" si="2"/>
        <v/>
      </c>
      <c r="G149" s="72"/>
      <c r="H149" s="72"/>
      <c r="I149" s="72" t="str">
        <f t="shared" si="5"/>
        <v/>
      </c>
      <c r="J149" s="74" t="str">
        <f t="shared" si="6"/>
        <v/>
      </c>
      <c r="K149" s="74" t="str">
        <f t="shared" ref="K149:L149" si="152">IF(I149="","",IF(I149="not enough protein","not enough protein",I149*1000))</f>
        <v/>
      </c>
      <c r="L149" s="74" t="str">
        <f t="shared" si="152"/>
        <v/>
      </c>
      <c r="M149" s="7" t="str">
        <f t="shared" si="8"/>
        <v/>
      </c>
    </row>
    <row r="150" ht="15.75" customHeight="1">
      <c r="A150" s="91"/>
      <c r="B150" s="76"/>
      <c r="C150" s="76"/>
      <c r="D150" s="76"/>
      <c r="E150" s="75"/>
      <c r="F150" s="70" t="str">
        <f t="shared" si="2"/>
        <v/>
      </c>
      <c r="G150" s="72"/>
      <c r="H150" s="72"/>
      <c r="I150" s="72" t="str">
        <f t="shared" si="5"/>
        <v/>
      </c>
      <c r="J150" s="74" t="str">
        <f t="shared" si="6"/>
        <v/>
      </c>
      <c r="K150" s="74" t="str">
        <f t="shared" ref="K150:L150" si="153">IF(I150="","",IF(I150="not enough protein","not enough protein",I150*1000))</f>
        <v/>
      </c>
      <c r="L150" s="74" t="str">
        <f t="shared" si="153"/>
        <v/>
      </c>
      <c r="M150" s="7" t="str">
        <f t="shared" si="8"/>
        <v/>
      </c>
    </row>
    <row r="151" ht="15.75" customHeight="1">
      <c r="A151" s="91"/>
      <c r="B151" s="76"/>
      <c r="C151" s="76"/>
      <c r="D151" s="76"/>
      <c r="E151" s="75"/>
      <c r="F151" s="70" t="str">
        <f t="shared" si="2"/>
        <v/>
      </c>
      <c r="G151" s="72"/>
      <c r="H151" s="72"/>
      <c r="I151" s="72" t="str">
        <f t="shared" si="5"/>
        <v/>
      </c>
      <c r="J151" s="74" t="str">
        <f t="shared" si="6"/>
        <v/>
      </c>
      <c r="K151" s="74" t="str">
        <f t="shared" ref="K151:L151" si="154">IF(I151="","",IF(I151="not enough protein","not enough protein",I151*1000))</f>
        <v/>
      </c>
      <c r="L151" s="74" t="str">
        <f t="shared" si="154"/>
        <v/>
      </c>
      <c r="M151" s="7" t="str">
        <f t="shared" si="8"/>
        <v/>
      </c>
    </row>
    <row r="152" ht="15.75" customHeight="1">
      <c r="A152" s="91"/>
      <c r="B152" s="76"/>
      <c r="C152" s="76"/>
      <c r="D152" s="76"/>
      <c r="E152" s="75"/>
      <c r="F152" s="70" t="str">
        <f t="shared" si="2"/>
        <v/>
      </c>
      <c r="G152" s="72"/>
      <c r="H152" s="72"/>
      <c r="I152" s="72" t="str">
        <f t="shared" si="5"/>
        <v/>
      </c>
      <c r="J152" s="74" t="str">
        <f t="shared" si="6"/>
        <v/>
      </c>
      <c r="K152" s="74" t="str">
        <f t="shared" ref="K152:L152" si="155">IF(I152="","",IF(I152="not enough protein","not enough protein",I152*1000))</f>
        <v/>
      </c>
      <c r="L152" s="74" t="str">
        <f t="shared" si="155"/>
        <v/>
      </c>
      <c r="M152" s="7" t="str">
        <f t="shared" si="8"/>
        <v/>
      </c>
    </row>
    <row r="153" ht="15.75" customHeight="1">
      <c r="A153" s="91"/>
      <c r="B153" s="76"/>
      <c r="C153" s="76"/>
      <c r="D153" s="76"/>
      <c r="E153" s="75"/>
      <c r="F153" s="70" t="str">
        <f t="shared" si="2"/>
        <v/>
      </c>
      <c r="G153" s="72"/>
      <c r="H153" s="72"/>
      <c r="I153" s="72" t="str">
        <f t="shared" si="5"/>
        <v/>
      </c>
      <c r="J153" s="74" t="str">
        <f t="shared" si="6"/>
        <v/>
      </c>
      <c r="K153" s="74" t="str">
        <f t="shared" ref="K153:L153" si="156">IF(I153="","",IF(I153="not enough protein","not enough protein",I153*1000))</f>
        <v/>
      </c>
      <c r="L153" s="74" t="str">
        <f t="shared" si="156"/>
        <v/>
      </c>
      <c r="M153" s="7" t="str">
        <f t="shared" si="8"/>
        <v/>
      </c>
    </row>
    <row r="154" ht="15.75" customHeight="1">
      <c r="A154" s="91"/>
      <c r="B154" s="76"/>
      <c r="C154" s="76"/>
      <c r="D154" s="76"/>
      <c r="E154" s="75"/>
      <c r="F154" s="70" t="str">
        <f t="shared" si="2"/>
        <v/>
      </c>
      <c r="G154" s="72"/>
      <c r="H154" s="72"/>
      <c r="I154" s="72" t="str">
        <f t="shared" si="5"/>
        <v/>
      </c>
      <c r="J154" s="74" t="str">
        <f t="shared" si="6"/>
        <v/>
      </c>
      <c r="K154" s="74" t="str">
        <f t="shared" ref="K154:L154" si="157">IF(I154="","",IF(I154="not enough protein","not enough protein",I154*1000))</f>
        <v/>
      </c>
      <c r="L154" s="74" t="str">
        <f t="shared" si="157"/>
        <v/>
      </c>
      <c r="M154" s="7" t="str">
        <f t="shared" si="8"/>
        <v/>
      </c>
    </row>
    <row r="155" ht="15.75" customHeight="1">
      <c r="A155" s="91"/>
      <c r="B155" s="76"/>
      <c r="C155" s="76"/>
      <c r="D155" s="76"/>
      <c r="E155" s="75"/>
      <c r="F155" s="70" t="str">
        <f t="shared" si="2"/>
        <v/>
      </c>
      <c r="G155" s="72"/>
      <c r="H155" s="72"/>
      <c r="I155" s="72" t="str">
        <f t="shared" si="5"/>
        <v/>
      </c>
      <c r="J155" s="74" t="str">
        <f t="shared" si="6"/>
        <v/>
      </c>
      <c r="K155" s="74" t="str">
        <f t="shared" ref="K155:L155" si="158">IF(I155="","",IF(I155="not enough protein","not enough protein",I155*1000))</f>
        <v/>
      </c>
      <c r="L155" s="74" t="str">
        <f t="shared" si="158"/>
        <v/>
      </c>
      <c r="M155" s="7" t="str">
        <f t="shared" si="8"/>
        <v/>
      </c>
    </row>
    <row r="156" ht="15.75" customHeight="1">
      <c r="A156" s="91"/>
      <c r="B156" s="76"/>
      <c r="C156" s="76"/>
      <c r="D156" s="76"/>
      <c r="E156" s="75"/>
      <c r="F156" s="70" t="str">
        <f t="shared" si="2"/>
        <v/>
      </c>
      <c r="G156" s="72"/>
      <c r="H156" s="72"/>
      <c r="I156" s="72" t="str">
        <f t="shared" si="5"/>
        <v/>
      </c>
      <c r="J156" s="74" t="str">
        <f t="shared" si="6"/>
        <v/>
      </c>
      <c r="K156" s="74" t="str">
        <f t="shared" ref="K156:L156" si="159">IF(I156="","",IF(I156="not enough protein","not enough protein",I156*1000))</f>
        <v/>
      </c>
      <c r="L156" s="74" t="str">
        <f t="shared" si="159"/>
        <v/>
      </c>
      <c r="M156" s="7" t="str">
        <f t="shared" si="8"/>
        <v/>
      </c>
    </row>
    <row r="157" ht="15.75" customHeight="1">
      <c r="A157" s="91"/>
      <c r="B157" s="76"/>
      <c r="C157" s="76"/>
      <c r="D157" s="76"/>
      <c r="E157" s="75"/>
      <c r="F157" s="70" t="str">
        <f t="shared" si="2"/>
        <v/>
      </c>
      <c r="G157" s="72"/>
      <c r="H157" s="72"/>
      <c r="I157" s="72" t="str">
        <f t="shared" si="5"/>
        <v/>
      </c>
      <c r="J157" s="74" t="str">
        <f t="shared" si="6"/>
        <v/>
      </c>
      <c r="K157" s="74" t="str">
        <f t="shared" ref="K157:L157" si="160">IF(I157="","",IF(I157="not enough protein","not enough protein",I157*1000))</f>
        <v/>
      </c>
      <c r="L157" s="74" t="str">
        <f t="shared" si="160"/>
        <v/>
      </c>
      <c r="M157" s="7" t="str">
        <f t="shared" si="8"/>
        <v/>
      </c>
    </row>
    <row r="158" ht="15.75" customHeight="1">
      <c r="A158" s="91"/>
      <c r="B158" s="76"/>
      <c r="C158" s="76"/>
      <c r="D158" s="76"/>
      <c r="E158" s="75"/>
      <c r="F158" s="70" t="str">
        <f t="shared" si="2"/>
        <v/>
      </c>
      <c r="G158" s="72"/>
      <c r="H158" s="72"/>
      <c r="I158" s="72" t="str">
        <f t="shared" si="5"/>
        <v/>
      </c>
      <c r="J158" s="74" t="str">
        <f t="shared" si="6"/>
        <v/>
      </c>
      <c r="K158" s="74" t="str">
        <f t="shared" ref="K158:L158" si="161">IF(I158="","",IF(I158="not enough protein","not enough protein",I158*1000))</f>
        <v/>
      </c>
      <c r="L158" s="74" t="str">
        <f t="shared" si="161"/>
        <v/>
      </c>
      <c r="M158" s="7" t="str">
        <f t="shared" si="8"/>
        <v/>
      </c>
    </row>
    <row r="159" ht="15.75" customHeight="1">
      <c r="A159" s="91"/>
      <c r="B159" s="76"/>
      <c r="C159" s="76"/>
      <c r="D159" s="76"/>
      <c r="E159" s="75"/>
      <c r="F159" s="70" t="str">
        <f t="shared" si="2"/>
        <v/>
      </c>
      <c r="G159" s="72"/>
      <c r="H159" s="72"/>
      <c r="I159" s="72" t="str">
        <f t="shared" si="5"/>
        <v/>
      </c>
      <c r="J159" s="74" t="str">
        <f t="shared" si="6"/>
        <v/>
      </c>
      <c r="K159" s="74" t="str">
        <f t="shared" ref="K159:L159" si="162">IF(I159="","",IF(I159="not enough protein","not enough protein",I159*1000))</f>
        <v/>
      </c>
      <c r="L159" s="74" t="str">
        <f t="shared" si="162"/>
        <v/>
      </c>
      <c r="M159" s="7" t="str">
        <f t="shared" si="8"/>
        <v/>
      </c>
    </row>
    <row r="160" ht="15.75" customHeight="1">
      <c r="A160" s="91"/>
      <c r="B160" s="76"/>
      <c r="C160" s="76"/>
      <c r="D160" s="76"/>
      <c r="E160" s="75"/>
      <c r="F160" s="70" t="str">
        <f t="shared" si="2"/>
        <v/>
      </c>
      <c r="G160" s="72"/>
      <c r="H160" s="72"/>
      <c r="I160" s="72" t="str">
        <f t="shared" si="5"/>
        <v/>
      </c>
      <c r="J160" s="74" t="str">
        <f t="shared" si="6"/>
        <v/>
      </c>
      <c r="K160" s="74" t="str">
        <f t="shared" ref="K160:L160" si="163">IF(I160="","",IF(I160="not enough protein","not enough protein",I160*1000))</f>
        <v/>
      </c>
      <c r="L160" s="74" t="str">
        <f t="shared" si="163"/>
        <v/>
      </c>
      <c r="M160" s="7" t="str">
        <f t="shared" si="8"/>
        <v/>
      </c>
    </row>
    <row r="161" ht="15.75" customHeight="1">
      <c r="A161" s="91"/>
      <c r="B161" s="76"/>
      <c r="C161" s="76"/>
      <c r="D161" s="76"/>
      <c r="E161" s="75"/>
      <c r="F161" s="70" t="str">
        <f t="shared" si="2"/>
        <v/>
      </c>
      <c r="G161" s="72"/>
      <c r="H161" s="72"/>
      <c r="I161" s="72" t="str">
        <f t="shared" si="5"/>
        <v/>
      </c>
      <c r="J161" s="74" t="str">
        <f t="shared" si="6"/>
        <v/>
      </c>
      <c r="K161" s="74" t="str">
        <f t="shared" ref="K161:L161" si="164">IF(I161="","",IF(I161="not enough protein","not enough protein",I161*1000))</f>
        <v/>
      </c>
      <c r="L161" s="74" t="str">
        <f t="shared" si="164"/>
        <v/>
      </c>
      <c r="M161" s="7" t="str">
        <f t="shared" si="8"/>
        <v/>
      </c>
    </row>
    <row r="162" ht="15.75" customHeight="1">
      <c r="A162" s="91"/>
      <c r="B162" s="76"/>
      <c r="C162" s="76"/>
      <c r="D162" s="76"/>
      <c r="E162" s="75"/>
      <c r="F162" s="70" t="str">
        <f t="shared" si="2"/>
        <v/>
      </c>
      <c r="G162" s="72"/>
      <c r="H162" s="72"/>
      <c r="I162" s="72" t="str">
        <f t="shared" si="5"/>
        <v/>
      </c>
      <c r="J162" s="74" t="str">
        <f t="shared" si="6"/>
        <v/>
      </c>
      <c r="K162" s="74" t="str">
        <f t="shared" ref="K162:L162" si="165">IF(I162="","",IF(I162="not enough protein","not enough protein",I162*1000))</f>
        <v/>
      </c>
      <c r="L162" s="74" t="str">
        <f t="shared" si="165"/>
        <v/>
      </c>
      <c r="M162" s="7" t="str">
        <f t="shared" si="8"/>
        <v/>
      </c>
    </row>
    <row r="163" ht="15.75" customHeight="1">
      <c r="A163" s="91"/>
      <c r="B163" s="76"/>
      <c r="C163" s="76"/>
      <c r="D163" s="76"/>
      <c r="E163" s="75"/>
      <c r="F163" s="70" t="str">
        <f t="shared" si="2"/>
        <v/>
      </c>
      <c r="G163" s="72"/>
      <c r="H163" s="72"/>
      <c r="I163" s="72" t="str">
        <f t="shared" si="5"/>
        <v/>
      </c>
      <c r="J163" s="74" t="str">
        <f t="shared" si="6"/>
        <v/>
      </c>
      <c r="K163" s="74" t="str">
        <f t="shared" ref="K163:L163" si="166">IF(I163="","",IF(I163="not enough protein","not enough protein",I163*1000))</f>
        <v/>
      </c>
      <c r="L163" s="74" t="str">
        <f t="shared" si="166"/>
        <v/>
      </c>
      <c r="M163" s="7" t="str">
        <f t="shared" si="8"/>
        <v/>
      </c>
    </row>
    <row r="164" ht="15.75" customHeight="1">
      <c r="A164" s="91"/>
      <c r="B164" s="76"/>
      <c r="C164" s="76"/>
      <c r="D164" s="76"/>
      <c r="E164" s="75"/>
      <c r="F164" s="70" t="str">
        <f t="shared" si="2"/>
        <v/>
      </c>
      <c r="G164" s="72"/>
      <c r="H164" s="72"/>
      <c r="I164" s="72" t="str">
        <f t="shared" si="5"/>
        <v/>
      </c>
      <c r="J164" s="74" t="str">
        <f t="shared" si="6"/>
        <v/>
      </c>
      <c r="K164" s="74" t="str">
        <f t="shared" ref="K164:L164" si="167">IF(I164="","",IF(I164="not enough protein","not enough protein",I164*1000))</f>
        <v/>
      </c>
      <c r="L164" s="74" t="str">
        <f t="shared" si="167"/>
        <v/>
      </c>
      <c r="M164" s="7" t="str">
        <f t="shared" si="8"/>
        <v/>
      </c>
    </row>
    <row r="165" ht="15.75" customHeight="1">
      <c r="A165" s="91"/>
      <c r="B165" s="76"/>
      <c r="C165" s="76"/>
      <c r="D165" s="76"/>
      <c r="E165" s="75"/>
      <c r="F165" s="70" t="str">
        <f t="shared" si="2"/>
        <v/>
      </c>
      <c r="G165" s="72"/>
      <c r="H165" s="72"/>
      <c r="I165" s="72" t="str">
        <f t="shared" si="5"/>
        <v/>
      </c>
      <c r="J165" s="74" t="str">
        <f t="shared" si="6"/>
        <v/>
      </c>
      <c r="K165" s="74" t="str">
        <f t="shared" ref="K165:L165" si="168">IF(I165="","",IF(I165="not enough protein","not enough protein",I165*1000))</f>
        <v/>
      </c>
      <c r="L165" s="74" t="str">
        <f t="shared" si="168"/>
        <v/>
      </c>
      <c r="M165" s="7" t="str">
        <f t="shared" si="8"/>
        <v/>
      </c>
    </row>
    <row r="166" ht="15.75" customHeight="1">
      <c r="A166" s="91"/>
      <c r="B166" s="76"/>
      <c r="C166" s="76"/>
      <c r="D166" s="76"/>
      <c r="E166" s="75"/>
      <c r="F166" s="70" t="str">
        <f t="shared" si="2"/>
        <v/>
      </c>
      <c r="G166" s="72"/>
      <c r="H166" s="72"/>
      <c r="I166" s="72" t="str">
        <f t="shared" si="5"/>
        <v/>
      </c>
      <c r="J166" s="74" t="str">
        <f t="shared" si="6"/>
        <v/>
      </c>
      <c r="K166" s="74" t="str">
        <f t="shared" ref="K166:L166" si="169">IF(I166="","",IF(I166="not enough protein","not enough protein",I166*1000))</f>
        <v/>
      </c>
      <c r="L166" s="74" t="str">
        <f t="shared" si="169"/>
        <v/>
      </c>
      <c r="M166" s="7" t="str">
        <f t="shared" si="8"/>
        <v/>
      </c>
    </row>
    <row r="167" ht="15.75" customHeight="1">
      <c r="A167" s="91"/>
      <c r="B167" s="76"/>
      <c r="C167" s="76"/>
      <c r="D167" s="76"/>
      <c r="E167" s="75"/>
      <c r="F167" s="70" t="str">
        <f t="shared" si="2"/>
        <v/>
      </c>
      <c r="G167" s="72"/>
      <c r="H167" s="72"/>
      <c r="I167" s="72" t="str">
        <f t="shared" si="5"/>
        <v/>
      </c>
      <c r="J167" s="74" t="str">
        <f t="shared" si="6"/>
        <v/>
      </c>
      <c r="K167" s="74" t="str">
        <f t="shared" ref="K167:L167" si="170">IF(I167="","",IF(I167="not enough protein","not enough protein",I167*1000))</f>
        <v/>
      </c>
      <c r="L167" s="74" t="str">
        <f t="shared" si="170"/>
        <v/>
      </c>
      <c r="M167" s="7" t="str">
        <f t="shared" si="8"/>
        <v/>
      </c>
    </row>
    <row r="168" ht="15.75" customHeight="1">
      <c r="A168" s="91"/>
      <c r="B168" s="76"/>
      <c r="C168" s="76"/>
      <c r="D168" s="76"/>
      <c r="E168" s="75"/>
      <c r="F168" s="70" t="str">
        <f t="shared" si="2"/>
        <v/>
      </c>
      <c r="G168" s="72"/>
      <c r="H168" s="72"/>
      <c r="I168" s="72" t="str">
        <f t="shared" si="5"/>
        <v/>
      </c>
      <c r="J168" s="74" t="str">
        <f t="shared" si="6"/>
        <v/>
      </c>
      <c r="K168" s="74" t="str">
        <f t="shared" ref="K168:L168" si="171">IF(I168="","",IF(I168="not enough protein","not enough protein",I168*1000))</f>
        <v/>
      </c>
      <c r="L168" s="74" t="str">
        <f t="shared" si="171"/>
        <v/>
      </c>
      <c r="M168" s="7" t="str">
        <f t="shared" si="8"/>
        <v/>
      </c>
    </row>
    <row r="169" ht="15.75" customHeight="1">
      <c r="A169" s="91"/>
      <c r="B169" s="76"/>
      <c r="C169" s="76"/>
      <c r="D169" s="76"/>
      <c r="E169" s="75"/>
      <c r="F169" s="70" t="str">
        <f t="shared" si="2"/>
        <v/>
      </c>
      <c r="G169" s="72"/>
      <c r="H169" s="72"/>
      <c r="I169" s="72" t="str">
        <f t="shared" si="5"/>
        <v/>
      </c>
      <c r="J169" s="74" t="str">
        <f t="shared" si="6"/>
        <v/>
      </c>
      <c r="K169" s="74" t="str">
        <f t="shared" ref="K169:L169" si="172">IF(I169="","",IF(I169="not enough protein","not enough protein",I169*1000))</f>
        <v/>
      </c>
      <c r="L169" s="74" t="str">
        <f t="shared" si="172"/>
        <v/>
      </c>
      <c r="M169" s="7" t="str">
        <f t="shared" si="8"/>
        <v/>
      </c>
    </row>
    <row r="170" ht="15.75" customHeight="1">
      <c r="A170" s="91"/>
      <c r="B170" s="76"/>
      <c r="C170" s="76"/>
      <c r="D170" s="76"/>
      <c r="E170" s="75"/>
      <c r="F170" s="70" t="str">
        <f t="shared" si="2"/>
        <v/>
      </c>
      <c r="G170" s="72"/>
      <c r="H170" s="72"/>
      <c r="I170" s="72" t="str">
        <f t="shared" si="5"/>
        <v/>
      </c>
      <c r="J170" s="74" t="str">
        <f t="shared" si="6"/>
        <v/>
      </c>
      <c r="K170" s="74" t="str">
        <f t="shared" ref="K170:L170" si="173">IF(I170="","",IF(I170="not enough protein","not enough protein",I170*1000))</f>
        <v/>
      </c>
      <c r="L170" s="74" t="str">
        <f t="shared" si="173"/>
        <v/>
      </c>
      <c r="M170" s="7" t="str">
        <f t="shared" si="8"/>
        <v/>
      </c>
    </row>
    <row r="171" ht="15.75" customHeight="1">
      <c r="A171" s="91"/>
      <c r="B171" s="76"/>
      <c r="C171" s="76"/>
      <c r="D171" s="76"/>
      <c r="E171" s="75"/>
      <c r="F171" s="70" t="str">
        <f t="shared" si="2"/>
        <v/>
      </c>
      <c r="G171" s="72"/>
      <c r="H171" s="72"/>
      <c r="I171" s="72" t="str">
        <f t="shared" si="5"/>
        <v/>
      </c>
      <c r="J171" s="74" t="str">
        <f t="shared" si="6"/>
        <v/>
      </c>
      <c r="K171" s="74" t="str">
        <f t="shared" ref="K171:L171" si="174">IF(I171="","",IF(I171="not enough protein","not enough protein",I171*1000))</f>
        <v/>
      </c>
      <c r="L171" s="74" t="str">
        <f t="shared" si="174"/>
        <v/>
      </c>
      <c r="M171" s="7" t="str">
        <f t="shared" si="8"/>
        <v/>
      </c>
    </row>
    <row r="172" ht="15.75" customHeight="1">
      <c r="A172" s="91"/>
      <c r="B172" s="76"/>
      <c r="C172" s="76"/>
      <c r="D172" s="76"/>
      <c r="E172" s="75"/>
      <c r="F172" s="70" t="str">
        <f t="shared" si="2"/>
        <v/>
      </c>
      <c r="G172" s="72"/>
      <c r="H172" s="72"/>
      <c r="I172" s="72" t="str">
        <f t="shared" si="5"/>
        <v/>
      </c>
      <c r="J172" s="74" t="str">
        <f t="shared" si="6"/>
        <v/>
      </c>
      <c r="K172" s="74" t="str">
        <f t="shared" ref="K172:L172" si="175">IF(I172="","",IF(I172="not enough protein","not enough protein",I172*1000))</f>
        <v/>
      </c>
      <c r="L172" s="74" t="str">
        <f t="shared" si="175"/>
        <v/>
      </c>
      <c r="M172" s="7" t="str">
        <f t="shared" si="8"/>
        <v/>
      </c>
    </row>
    <row r="173" ht="15.75" customHeight="1">
      <c r="A173" s="91"/>
      <c r="B173" s="76"/>
      <c r="C173" s="76"/>
      <c r="D173" s="76"/>
      <c r="E173" s="75"/>
      <c r="F173" s="70" t="str">
        <f t="shared" si="2"/>
        <v/>
      </c>
      <c r="G173" s="72"/>
      <c r="H173" s="72"/>
      <c r="I173" s="72" t="str">
        <f t="shared" si="5"/>
        <v/>
      </c>
      <c r="J173" s="74" t="str">
        <f t="shared" si="6"/>
        <v/>
      </c>
      <c r="K173" s="74" t="str">
        <f t="shared" ref="K173:L173" si="176">IF(I173="","",IF(I173="not enough protein","not enough protein",I173*1000))</f>
        <v/>
      </c>
      <c r="L173" s="74" t="str">
        <f t="shared" si="176"/>
        <v/>
      </c>
      <c r="M173" s="7" t="str">
        <f t="shared" si="8"/>
        <v/>
      </c>
    </row>
    <row r="174" ht="15.75" customHeight="1">
      <c r="A174" s="91"/>
      <c r="B174" s="76"/>
      <c r="C174" s="76"/>
      <c r="D174" s="76"/>
      <c r="E174" s="75"/>
      <c r="F174" s="70" t="str">
        <f t="shared" si="2"/>
        <v/>
      </c>
      <c r="G174" s="72"/>
      <c r="H174" s="72"/>
      <c r="I174" s="72" t="str">
        <f t="shared" si="5"/>
        <v/>
      </c>
      <c r="J174" s="74" t="str">
        <f t="shared" si="6"/>
        <v/>
      </c>
      <c r="K174" s="74" t="str">
        <f t="shared" ref="K174:L174" si="177">IF(I174="","",IF(I174="not enough protein","not enough protein",I174*1000))</f>
        <v/>
      </c>
      <c r="L174" s="74" t="str">
        <f t="shared" si="177"/>
        <v/>
      </c>
      <c r="M174" s="7" t="str">
        <f t="shared" si="8"/>
        <v/>
      </c>
    </row>
    <row r="175" ht="15.75" customHeight="1">
      <c r="A175" s="91"/>
      <c r="B175" s="76"/>
      <c r="C175" s="76"/>
      <c r="D175" s="76"/>
      <c r="E175" s="75"/>
      <c r="F175" s="70" t="str">
        <f t="shared" si="2"/>
        <v/>
      </c>
      <c r="G175" s="72"/>
      <c r="H175" s="72"/>
      <c r="I175" s="72" t="str">
        <f t="shared" si="5"/>
        <v/>
      </c>
      <c r="J175" s="74" t="str">
        <f t="shared" si="6"/>
        <v/>
      </c>
      <c r="K175" s="74" t="str">
        <f t="shared" ref="K175:L175" si="178">IF(I175="","",IF(I175="not enough protein","not enough protein",I175*1000))</f>
        <v/>
      </c>
      <c r="L175" s="74" t="str">
        <f t="shared" si="178"/>
        <v/>
      </c>
      <c r="M175" s="7" t="str">
        <f t="shared" si="8"/>
        <v/>
      </c>
    </row>
    <row r="176" ht="15.75" customHeight="1">
      <c r="A176" s="91"/>
      <c r="B176" s="76"/>
      <c r="C176" s="76"/>
      <c r="D176" s="76"/>
      <c r="E176" s="75"/>
      <c r="F176" s="70" t="str">
        <f t="shared" si="2"/>
        <v/>
      </c>
      <c r="G176" s="72"/>
      <c r="H176" s="72"/>
      <c r="I176" s="72" t="str">
        <f t="shared" si="5"/>
        <v/>
      </c>
      <c r="J176" s="74" t="str">
        <f t="shared" si="6"/>
        <v/>
      </c>
      <c r="K176" s="74" t="str">
        <f t="shared" ref="K176:L176" si="179">IF(I176="","",IF(I176="not enough protein","not enough protein",I176*1000))</f>
        <v/>
      </c>
      <c r="L176" s="74" t="str">
        <f t="shared" si="179"/>
        <v/>
      </c>
      <c r="M176" s="7" t="str">
        <f t="shared" si="8"/>
        <v/>
      </c>
    </row>
    <row r="177" ht="15.75" customHeight="1">
      <c r="A177" s="91"/>
      <c r="B177" s="76"/>
      <c r="C177" s="76"/>
      <c r="D177" s="76"/>
      <c r="E177" s="75"/>
      <c r="F177" s="70" t="str">
        <f t="shared" si="2"/>
        <v/>
      </c>
      <c r="G177" s="72"/>
      <c r="H177" s="72"/>
      <c r="I177" s="72" t="str">
        <f t="shared" si="5"/>
        <v/>
      </c>
      <c r="J177" s="74" t="str">
        <f t="shared" si="6"/>
        <v/>
      </c>
      <c r="K177" s="74" t="str">
        <f t="shared" ref="K177:L177" si="180">IF(I177="","",IF(I177="not enough protein","not enough protein",I177*1000))</f>
        <v/>
      </c>
      <c r="L177" s="74" t="str">
        <f t="shared" si="180"/>
        <v/>
      </c>
      <c r="M177" s="7" t="str">
        <f t="shared" si="8"/>
        <v/>
      </c>
    </row>
    <row r="178" ht="15.75" customHeight="1">
      <c r="A178" s="91"/>
      <c r="B178" s="76"/>
      <c r="C178" s="76"/>
      <c r="D178" s="76"/>
      <c r="E178" s="75"/>
      <c r="F178" s="70" t="str">
        <f t="shared" si="2"/>
        <v/>
      </c>
      <c r="G178" s="72"/>
      <c r="H178" s="72"/>
      <c r="I178" s="72" t="str">
        <f t="shared" si="5"/>
        <v/>
      </c>
      <c r="J178" s="74" t="str">
        <f t="shared" si="6"/>
        <v/>
      </c>
      <c r="K178" s="74" t="str">
        <f t="shared" ref="K178:L178" si="181">IF(I178="","",IF(I178="not enough protein","not enough protein",I178*1000))</f>
        <v/>
      </c>
      <c r="L178" s="74" t="str">
        <f t="shared" si="181"/>
        <v/>
      </c>
      <c r="M178" s="7" t="str">
        <f t="shared" si="8"/>
        <v/>
      </c>
    </row>
    <row r="179" ht="15.75" customHeight="1">
      <c r="A179" s="91"/>
      <c r="B179" s="76"/>
      <c r="C179" s="76"/>
      <c r="D179" s="76"/>
      <c r="E179" s="75"/>
      <c r="F179" s="70" t="str">
        <f t="shared" si="2"/>
        <v/>
      </c>
      <c r="G179" s="72"/>
      <c r="H179" s="72"/>
      <c r="I179" s="72" t="str">
        <f t="shared" si="5"/>
        <v/>
      </c>
      <c r="J179" s="74" t="str">
        <f t="shared" si="6"/>
        <v/>
      </c>
      <c r="K179" s="74" t="str">
        <f t="shared" ref="K179:L179" si="182">IF(I179="","",IF(I179="not enough protein","not enough protein",I179*1000))</f>
        <v/>
      </c>
      <c r="L179" s="74" t="str">
        <f t="shared" si="182"/>
        <v/>
      </c>
      <c r="M179" s="7" t="str">
        <f t="shared" si="8"/>
        <v/>
      </c>
    </row>
    <row r="180" ht="15.75" customHeight="1">
      <c r="A180" s="91"/>
      <c r="B180" s="76"/>
      <c r="C180" s="76"/>
      <c r="D180" s="76"/>
      <c r="E180" s="75"/>
      <c r="F180" s="70" t="str">
        <f t="shared" si="2"/>
        <v/>
      </c>
      <c r="G180" s="72"/>
      <c r="H180" s="72"/>
      <c r="I180" s="72" t="str">
        <f t="shared" si="5"/>
        <v/>
      </c>
      <c r="J180" s="74" t="str">
        <f t="shared" si="6"/>
        <v/>
      </c>
      <c r="K180" s="74" t="str">
        <f t="shared" ref="K180:L180" si="183">IF(I180="","",IF(I180="not enough protein","not enough protein",I180*1000))</f>
        <v/>
      </c>
      <c r="L180" s="74" t="str">
        <f t="shared" si="183"/>
        <v/>
      </c>
      <c r="M180" s="7" t="str">
        <f t="shared" si="8"/>
        <v/>
      </c>
    </row>
    <row r="181" ht="15.75" customHeight="1">
      <c r="A181" s="91"/>
      <c r="B181" s="76"/>
      <c r="C181" s="76"/>
      <c r="D181" s="76"/>
      <c r="E181" s="75"/>
      <c r="F181" s="70" t="str">
        <f t="shared" si="2"/>
        <v/>
      </c>
      <c r="G181" s="72"/>
      <c r="H181" s="72"/>
      <c r="I181" s="72" t="str">
        <f t="shared" si="5"/>
        <v/>
      </c>
      <c r="J181" s="74" t="str">
        <f t="shared" si="6"/>
        <v/>
      </c>
      <c r="K181" s="74" t="str">
        <f t="shared" ref="K181:L181" si="184">IF(I181="","",IF(I181="not enough protein","not enough protein",I181*1000))</f>
        <v/>
      </c>
      <c r="L181" s="74" t="str">
        <f t="shared" si="184"/>
        <v/>
      </c>
      <c r="M181" s="7" t="str">
        <f t="shared" si="8"/>
        <v/>
      </c>
    </row>
    <row r="182" ht="15.75" customHeight="1">
      <c r="A182" s="91"/>
      <c r="B182" s="76"/>
      <c r="C182" s="76"/>
      <c r="D182" s="76"/>
      <c r="E182" s="75"/>
      <c r="F182" s="70" t="str">
        <f t="shared" si="2"/>
        <v/>
      </c>
      <c r="G182" s="72"/>
      <c r="H182" s="72"/>
      <c r="I182" s="72" t="str">
        <f t="shared" si="5"/>
        <v/>
      </c>
      <c r="J182" s="74" t="str">
        <f t="shared" si="6"/>
        <v/>
      </c>
      <c r="K182" s="74" t="str">
        <f t="shared" ref="K182:L182" si="185">IF(I182="","",IF(I182="not enough protein","not enough protein",I182*1000))</f>
        <v/>
      </c>
      <c r="L182" s="74" t="str">
        <f t="shared" si="185"/>
        <v/>
      </c>
      <c r="M182" s="7" t="str">
        <f t="shared" si="8"/>
        <v/>
      </c>
    </row>
    <row r="183" ht="15.75" customHeight="1">
      <c r="A183" s="91"/>
      <c r="B183" s="76"/>
      <c r="C183" s="76"/>
      <c r="D183" s="76"/>
      <c r="E183" s="75"/>
      <c r="F183" s="70" t="str">
        <f t="shared" si="2"/>
        <v/>
      </c>
      <c r="G183" s="72"/>
      <c r="H183" s="72"/>
      <c r="I183" s="72" t="str">
        <f t="shared" si="5"/>
        <v/>
      </c>
      <c r="J183" s="74" t="str">
        <f t="shared" si="6"/>
        <v/>
      </c>
      <c r="K183" s="74" t="str">
        <f t="shared" ref="K183:L183" si="186">IF(I183="","",IF(I183="not enough protein","not enough protein",I183*1000))</f>
        <v/>
      </c>
      <c r="L183" s="74" t="str">
        <f t="shared" si="186"/>
        <v/>
      </c>
      <c r="M183" s="7" t="str">
        <f t="shared" si="8"/>
        <v/>
      </c>
    </row>
    <row r="184" ht="15.75" customHeight="1">
      <c r="A184" s="91"/>
      <c r="B184" s="76"/>
      <c r="C184" s="76"/>
      <c r="D184" s="76"/>
      <c r="E184" s="75"/>
      <c r="F184" s="70" t="str">
        <f t="shared" si="2"/>
        <v/>
      </c>
      <c r="G184" s="72"/>
      <c r="H184" s="72"/>
      <c r="I184" s="72" t="str">
        <f t="shared" si="5"/>
        <v/>
      </c>
      <c r="J184" s="74" t="str">
        <f t="shared" si="6"/>
        <v/>
      </c>
      <c r="K184" s="74" t="str">
        <f t="shared" ref="K184:L184" si="187">IF(I184="","",IF(I184="not enough protein","not enough protein",I184*1000))</f>
        <v/>
      </c>
      <c r="L184" s="74" t="str">
        <f t="shared" si="187"/>
        <v/>
      </c>
      <c r="M184" s="7" t="str">
        <f t="shared" si="8"/>
        <v/>
      </c>
    </row>
    <row r="185" ht="15.75" customHeight="1">
      <c r="A185" s="91"/>
      <c r="B185" s="76"/>
      <c r="C185" s="76"/>
      <c r="D185" s="76"/>
      <c r="E185" s="75"/>
      <c r="F185" s="70" t="str">
        <f t="shared" si="2"/>
        <v/>
      </c>
      <c r="G185" s="72"/>
      <c r="H185" s="72"/>
      <c r="I185" s="72" t="str">
        <f t="shared" si="5"/>
        <v/>
      </c>
      <c r="J185" s="74" t="str">
        <f t="shared" si="6"/>
        <v/>
      </c>
      <c r="K185" s="74" t="str">
        <f t="shared" ref="K185:L185" si="188">IF(I185="","",IF(I185="not enough protein","not enough protein",I185*1000))</f>
        <v/>
      </c>
      <c r="L185" s="74" t="str">
        <f t="shared" si="188"/>
        <v/>
      </c>
      <c r="M185" s="7" t="str">
        <f t="shared" si="8"/>
        <v/>
      </c>
    </row>
    <row r="186" ht="15.75" customHeight="1">
      <c r="A186" s="91"/>
      <c r="B186" s="76"/>
      <c r="C186" s="76"/>
      <c r="D186" s="76"/>
      <c r="E186" s="75"/>
      <c r="F186" s="70" t="str">
        <f t="shared" si="2"/>
        <v/>
      </c>
      <c r="G186" s="72"/>
      <c r="H186" s="72"/>
      <c r="I186" s="72" t="str">
        <f t="shared" si="5"/>
        <v/>
      </c>
      <c r="J186" s="74" t="str">
        <f t="shared" si="6"/>
        <v/>
      </c>
      <c r="K186" s="74" t="str">
        <f t="shared" ref="K186:L186" si="189">IF(I186="","",IF(I186="not enough protein","not enough protein",I186*1000))</f>
        <v/>
      </c>
      <c r="L186" s="74" t="str">
        <f t="shared" si="189"/>
        <v/>
      </c>
      <c r="M186" s="7" t="str">
        <f t="shared" si="8"/>
        <v/>
      </c>
    </row>
    <row r="187" ht="15.75" customHeight="1">
      <c r="A187" s="91"/>
      <c r="B187" s="76"/>
      <c r="C187" s="76"/>
      <c r="D187" s="76"/>
      <c r="E187" s="75"/>
      <c r="F187" s="70" t="str">
        <f t="shared" si="2"/>
        <v/>
      </c>
      <c r="G187" s="72"/>
      <c r="H187" s="72"/>
      <c r="I187" s="72" t="str">
        <f t="shared" si="5"/>
        <v/>
      </c>
      <c r="J187" s="74" t="str">
        <f t="shared" si="6"/>
        <v/>
      </c>
      <c r="K187" s="74" t="str">
        <f t="shared" ref="K187:L187" si="190">IF(I187="","",IF(I187="not enough protein","not enough protein",I187*1000))</f>
        <v/>
      </c>
      <c r="L187" s="74" t="str">
        <f t="shared" si="190"/>
        <v/>
      </c>
      <c r="M187" s="7" t="str">
        <f t="shared" si="8"/>
        <v/>
      </c>
    </row>
    <row r="188" ht="15.75" customHeight="1">
      <c r="A188" s="91"/>
      <c r="B188" s="76"/>
      <c r="C188" s="76"/>
      <c r="D188" s="76"/>
      <c r="E188" s="75"/>
      <c r="F188" s="70" t="str">
        <f t="shared" si="2"/>
        <v/>
      </c>
      <c r="G188" s="72"/>
      <c r="H188" s="72"/>
      <c r="I188" s="72" t="str">
        <f t="shared" si="5"/>
        <v/>
      </c>
      <c r="J188" s="74" t="str">
        <f t="shared" si="6"/>
        <v/>
      </c>
      <c r="K188" s="74" t="str">
        <f t="shared" ref="K188:L188" si="191">IF(I188="","",IF(I188="not enough protein","not enough protein",I188*1000))</f>
        <v/>
      </c>
      <c r="L188" s="74" t="str">
        <f t="shared" si="191"/>
        <v/>
      </c>
      <c r="M188" s="7" t="str">
        <f t="shared" si="8"/>
        <v/>
      </c>
    </row>
    <row r="189" ht="15.75" customHeight="1">
      <c r="A189" s="91"/>
      <c r="B189" s="76"/>
      <c r="C189" s="76"/>
      <c r="D189" s="76"/>
      <c r="E189" s="75"/>
      <c r="F189" s="70" t="str">
        <f t="shared" si="2"/>
        <v/>
      </c>
      <c r="G189" s="72"/>
      <c r="H189" s="72"/>
      <c r="I189" s="72" t="str">
        <f t="shared" si="5"/>
        <v/>
      </c>
      <c r="J189" s="74" t="str">
        <f t="shared" si="6"/>
        <v/>
      </c>
      <c r="K189" s="74" t="str">
        <f t="shared" ref="K189:L189" si="192">IF(I189="","",IF(I189="not enough protein","not enough protein",I189*1000))</f>
        <v/>
      </c>
      <c r="L189" s="74" t="str">
        <f t="shared" si="192"/>
        <v/>
      </c>
      <c r="M189" s="7" t="str">
        <f t="shared" si="8"/>
        <v/>
      </c>
    </row>
    <row r="190" ht="15.75" customHeight="1">
      <c r="A190" s="91"/>
      <c r="B190" s="76"/>
      <c r="C190" s="76"/>
      <c r="D190" s="76"/>
      <c r="E190" s="75"/>
      <c r="F190" s="70" t="str">
        <f t="shared" si="2"/>
        <v/>
      </c>
      <c r="G190" s="72"/>
      <c r="H190" s="72"/>
      <c r="I190" s="72" t="str">
        <f t="shared" si="5"/>
        <v/>
      </c>
      <c r="J190" s="74" t="str">
        <f t="shared" si="6"/>
        <v/>
      </c>
      <c r="K190" s="74" t="str">
        <f t="shared" ref="K190:L190" si="193">IF(I190="","",IF(I190="not enough protein","not enough protein",I190*1000))</f>
        <v/>
      </c>
      <c r="L190" s="74" t="str">
        <f t="shared" si="193"/>
        <v/>
      </c>
      <c r="M190" s="7" t="str">
        <f t="shared" si="8"/>
        <v/>
      </c>
    </row>
    <row r="191" ht="15.75" customHeight="1">
      <c r="A191" s="91"/>
      <c r="B191" s="76"/>
      <c r="C191" s="76"/>
      <c r="D191" s="76"/>
      <c r="E191" s="75"/>
      <c r="F191" s="70" t="str">
        <f t="shared" si="2"/>
        <v/>
      </c>
      <c r="G191" s="72"/>
      <c r="H191" s="72"/>
      <c r="I191" s="72" t="str">
        <f t="shared" si="5"/>
        <v/>
      </c>
      <c r="J191" s="74" t="str">
        <f t="shared" si="6"/>
        <v/>
      </c>
      <c r="K191" s="74" t="str">
        <f t="shared" ref="K191:L191" si="194">IF(I191="","",IF(I191="not enough protein","not enough protein",I191*1000))</f>
        <v/>
      </c>
      <c r="L191" s="74" t="str">
        <f t="shared" si="194"/>
        <v/>
      </c>
      <c r="M191" s="7" t="str">
        <f t="shared" si="8"/>
        <v/>
      </c>
    </row>
    <row r="192" ht="15.75" customHeight="1">
      <c r="A192" s="91"/>
      <c r="B192" s="76"/>
      <c r="C192" s="76"/>
      <c r="D192" s="76"/>
      <c r="E192" s="75"/>
      <c r="F192" s="70" t="str">
        <f t="shared" si="2"/>
        <v/>
      </c>
      <c r="G192" s="72"/>
      <c r="H192" s="72"/>
      <c r="I192" s="72" t="str">
        <f t="shared" si="5"/>
        <v/>
      </c>
      <c r="J192" s="74" t="str">
        <f t="shared" si="6"/>
        <v/>
      </c>
      <c r="K192" s="74" t="str">
        <f t="shared" ref="K192:L192" si="195">IF(I192="","",IF(I192="not enough protein","not enough protein",I192*1000))</f>
        <v/>
      </c>
      <c r="L192" s="74" t="str">
        <f t="shared" si="195"/>
        <v/>
      </c>
      <c r="M192" s="7" t="str">
        <f t="shared" si="8"/>
        <v/>
      </c>
    </row>
    <row r="193" ht="15.75" customHeight="1">
      <c r="A193" s="91"/>
      <c r="B193" s="76"/>
      <c r="C193" s="76"/>
      <c r="D193" s="76"/>
      <c r="E193" s="75"/>
      <c r="F193" s="70" t="str">
        <f t="shared" si="2"/>
        <v/>
      </c>
      <c r="G193" s="72"/>
      <c r="H193" s="72"/>
      <c r="I193" s="72" t="str">
        <f t="shared" si="5"/>
        <v/>
      </c>
      <c r="J193" s="74" t="str">
        <f t="shared" si="6"/>
        <v/>
      </c>
      <c r="K193" s="74" t="str">
        <f t="shared" ref="K193:L193" si="196">IF(I193="","",IF(I193="not enough protein","not enough protein",I193*1000))</f>
        <v/>
      </c>
      <c r="L193" s="74" t="str">
        <f t="shared" si="196"/>
        <v/>
      </c>
      <c r="M193" s="7" t="str">
        <f t="shared" si="8"/>
        <v/>
      </c>
    </row>
    <row r="194" ht="15.75" customHeight="1">
      <c r="A194" s="91"/>
      <c r="B194" s="76"/>
      <c r="C194" s="76"/>
      <c r="D194" s="76"/>
      <c r="E194" s="75"/>
      <c r="F194" s="70" t="str">
        <f t="shared" si="2"/>
        <v/>
      </c>
      <c r="G194" s="72"/>
      <c r="H194" s="72"/>
      <c r="I194" s="72" t="str">
        <f t="shared" si="5"/>
        <v/>
      </c>
      <c r="J194" s="74" t="str">
        <f t="shared" si="6"/>
        <v/>
      </c>
      <c r="K194" s="74" t="str">
        <f t="shared" ref="K194:L194" si="197">IF(I194="","",IF(I194="not enough protein","not enough protein",I194*1000))</f>
        <v/>
      </c>
      <c r="L194" s="74" t="str">
        <f t="shared" si="197"/>
        <v/>
      </c>
      <c r="M194" s="7" t="str">
        <f t="shared" si="8"/>
        <v/>
      </c>
    </row>
    <row r="195" ht="15.75" customHeight="1">
      <c r="A195" s="91"/>
      <c r="B195" s="76"/>
      <c r="C195" s="76"/>
      <c r="D195" s="76"/>
      <c r="E195" s="75"/>
      <c r="F195" s="70" t="str">
        <f t="shared" si="2"/>
        <v/>
      </c>
      <c r="G195" s="72"/>
      <c r="H195" s="72"/>
      <c r="I195" s="72" t="str">
        <f t="shared" si="5"/>
        <v/>
      </c>
      <c r="J195" s="74" t="str">
        <f t="shared" si="6"/>
        <v/>
      </c>
      <c r="K195" s="74" t="str">
        <f t="shared" ref="K195:L195" si="198">IF(I195="","",IF(I195="not enough protein","not enough protein",I195*1000))</f>
        <v/>
      </c>
      <c r="L195" s="74" t="str">
        <f t="shared" si="198"/>
        <v/>
      </c>
      <c r="M195" s="7" t="str">
        <f t="shared" si="8"/>
        <v/>
      </c>
    </row>
    <row r="196" ht="15.75" customHeight="1">
      <c r="A196" s="91"/>
      <c r="B196" s="76"/>
      <c r="C196" s="76"/>
      <c r="D196" s="76"/>
      <c r="E196" s="75"/>
      <c r="F196" s="70" t="str">
        <f t="shared" si="2"/>
        <v/>
      </c>
      <c r="G196" s="72"/>
      <c r="H196" s="72"/>
      <c r="I196" s="72" t="str">
        <f t="shared" si="5"/>
        <v/>
      </c>
      <c r="J196" s="74" t="str">
        <f t="shared" si="6"/>
        <v/>
      </c>
      <c r="K196" s="74" t="str">
        <f t="shared" ref="K196:L196" si="199">IF(I196="","",IF(I196="not enough protein","not enough protein",I196*1000))</f>
        <v/>
      </c>
      <c r="L196" s="74" t="str">
        <f t="shared" si="199"/>
        <v/>
      </c>
      <c r="M196" s="7" t="str">
        <f t="shared" si="8"/>
        <v/>
      </c>
    </row>
    <row r="197" ht="15.75" customHeight="1">
      <c r="A197" s="91"/>
      <c r="B197" s="76"/>
      <c r="C197" s="76"/>
      <c r="D197" s="76"/>
      <c r="E197" s="75"/>
      <c r="F197" s="70" t="str">
        <f t="shared" si="2"/>
        <v/>
      </c>
      <c r="G197" s="72"/>
      <c r="H197" s="72"/>
      <c r="I197" s="72" t="str">
        <f t="shared" si="5"/>
        <v/>
      </c>
      <c r="J197" s="74" t="str">
        <f t="shared" si="6"/>
        <v/>
      </c>
      <c r="K197" s="74" t="str">
        <f t="shared" ref="K197:L197" si="200">IF(I197="","",IF(I197="not enough protein","not enough protein",I197*1000))</f>
        <v/>
      </c>
      <c r="L197" s="74" t="str">
        <f t="shared" si="200"/>
        <v/>
      </c>
      <c r="M197" s="7" t="str">
        <f t="shared" si="8"/>
        <v/>
      </c>
    </row>
    <row r="198" ht="15.75" customHeight="1">
      <c r="A198" s="91"/>
      <c r="B198" s="76"/>
      <c r="C198" s="76"/>
      <c r="D198" s="76"/>
      <c r="E198" s="75"/>
      <c r="F198" s="70" t="str">
        <f t="shared" si="2"/>
        <v/>
      </c>
      <c r="G198" s="72"/>
      <c r="H198" s="72"/>
      <c r="I198" s="72" t="str">
        <f t="shared" si="5"/>
        <v/>
      </c>
      <c r="J198" s="74" t="str">
        <f t="shared" si="6"/>
        <v/>
      </c>
      <c r="K198" s="74" t="str">
        <f t="shared" ref="K198:L198" si="201">IF(I198="","",IF(I198="not enough protein","not enough protein",I198*1000))</f>
        <v/>
      </c>
      <c r="L198" s="74" t="str">
        <f t="shared" si="201"/>
        <v/>
      </c>
      <c r="M198" s="7" t="str">
        <f t="shared" si="8"/>
        <v/>
      </c>
    </row>
    <row r="199" ht="15.75" customHeight="1">
      <c r="A199" s="91"/>
      <c r="B199" s="76"/>
      <c r="C199" s="76"/>
      <c r="D199" s="76"/>
      <c r="E199" s="75"/>
      <c r="F199" s="70" t="str">
        <f t="shared" si="2"/>
        <v/>
      </c>
      <c r="G199" s="72"/>
      <c r="H199" s="72"/>
      <c r="I199" s="72" t="str">
        <f t="shared" si="5"/>
        <v/>
      </c>
      <c r="J199" s="74" t="str">
        <f t="shared" si="6"/>
        <v/>
      </c>
      <c r="K199" s="74" t="str">
        <f t="shared" ref="K199:L199" si="202">IF(I199="","",IF(I199="not enough protein","not enough protein",I199*1000))</f>
        <v/>
      </c>
      <c r="L199" s="74" t="str">
        <f t="shared" si="202"/>
        <v/>
      </c>
      <c r="M199" s="7" t="str">
        <f t="shared" si="8"/>
        <v/>
      </c>
    </row>
    <row r="200" ht="15.75" customHeight="1">
      <c r="A200" s="91"/>
      <c r="B200" s="76"/>
      <c r="C200" s="76"/>
      <c r="D200" s="76"/>
      <c r="E200" s="75"/>
      <c r="F200" s="70" t="str">
        <f t="shared" si="2"/>
        <v/>
      </c>
      <c r="G200" s="72"/>
      <c r="H200" s="72"/>
      <c r="I200" s="72" t="str">
        <f t="shared" si="5"/>
        <v/>
      </c>
      <c r="J200" s="74" t="str">
        <f t="shared" si="6"/>
        <v/>
      </c>
      <c r="K200" s="74" t="str">
        <f t="shared" ref="K200:L200" si="203">IF(I200="","",IF(I200="not enough protein","not enough protein",I200*1000))</f>
        <v/>
      </c>
      <c r="L200" s="74" t="str">
        <f t="shared" si="203"/>
        <v/>
      </c>
      <c r="M200" s="7" t="str">
        <f t="shared" si="8"/>
        <v/>
      </c>
    </row>
    <row r="201" ht="15.75" customHeight="1">
      <c r="A201" s="91"/>
      <c r="B201" s="76"/>
      <c r="C201" s="76"/>
      <c r="D201" s="76"/>
      <c r="E201" s="75"/>
      <c r="F201" s="70" t="str">
        <f t="shared" si="2"/>
        <v/>
      </c>
      <c r="G201" s="72"/>
      <c r="H201" s="72"/>
      <c r="I201" s="72" t="str">
        <f t="shared" si="5"/>
        <v/>
      </c>
      <c r="J201" s="74" t="str">
        <f t="shared" si="6"/>
        <v/>
      </c>
      <c r="K201" s="74" t="str">
        <f t="shared" ref="K201:L201" si="204">IF(I201="","",IF(I201="not enough protein","not enough protein",I201*1000))</f>
        <v/>
      </c>
      <c r="L201" s="74" t="str">
        <f t="shared" si="204"/>
        <v/>
      </c>
      <c r="M201" s="7" t="str">
        <f t="shared" si="8"/>
        <v/>
      </c>
    </row>
    <row r="202" ht="15.75" customHeight="1">
      <c r="A202" s="91"/>
      <c r="B202" s="76"/>
      <c r="C202" s="76"/>
      <c r="D202" s="76"/>
      <c r="E202" s="75"/>
      <c r="F202" s="70" t="str">
        <f t="shared" si="2"/>
        <v/>
      </c>
      <c r="G202" s="72"/>
      <c r="H202" s="72"/>
      <c r="I202" s="72" t="str">
        <f t="shared" si="5"/>
        <v/>
      </c>
      <c r="J202" s="74" t="str">
        <f t="shared" si="6"/>
        <v/>
      </c>
      <c r="K202" s="74" t="str">
        <f t="shared" ref="K202:L202" si="205">IF(I202="","",IF(I202="not enough protein","not enough protein",I202*1000))</f>
        <v/>
      </c>
      <c r="L202" s="74" t="str">
        <f t="shared" si="205"/>
        <v/>
      </c>
      <c r="M202" s="7" t="str">
        <f t="shared" si="8"/>
        <v/>
      </c>
    </row>
    <row r="203" ht="15.75" customHeight="1">
      <c r="A203" s="91"/>
      <c r="B203" s="76"/>
      <c r="C203" s="76"/>
      <c r="D203" s="76"/>
      <c r="E203" s="75"/>
      <c r="F203" s="70" t="str">
        <f t="shared" si="2"/>
        <v/>
      </c>
      <c r="G203" s="72"/>
      <c r="H203" s="72"/>
      <c r="I203" s="72" t="str">
        <f t="shared" si="5"/>
        <v/>
      </c>
      <c r="J203" s="74" t="str">
        <f t="shared" si="6"/>
        <v/>
      </c>
      <c r="K203" s="74" t="str">
        <f t="shared" ref="K203:L203" si="206">IF(I203="","",IF(I203="not enough protein","not enough protein",I203*1000))</f>
        <v/>
      </c>
      <c r="L203" s="74" t="str">
        <f t="shared" si="206"/>
        <v/>
      </c>
      <c r="M203" s="7" t="str">
        <f t="shared" si="8"/>
        <v/>
      </c>
    </row>
    <row r="204" ht="15.75" customHeight="1">
      <c r="A204" s="91"/>
      <c r="B204" s="76"/>
      <c r="C204" s="76"/>
      <c r="D204" s="76"/>
      <c r="E204" s="75"/>
      <c r="F204" s="70" t="str">
        <f t="shared" si="2"/>
        <v/>
      </c>
      <c r="G204" s="72"/>
      <c r="H204" s="72"/>
      <c r="I204" s="72" t="str">
        <f t="shared" si="5"/>
        <v/>
      </c>
      <c r="J204" s="74" t="str">
        <f t="shared" si="6"/>
        <v/>
      </c>
      <c r="K204" s="74" t="str">
        <f t="shared" ref="K204:L204" si="207">IF(I204="","",IF(I204="not enough protein","not enough protein",I204*1000))</f>
        <v/>
      </c>
      <c r="L204" s="74" t="str">
        <f t="shared" si="207"/>
        <v/>
      </c>
      <c r="M204" s="7" t="str">
        <f t="shared" si="8"/>
        <v/>
      </c>
    </row>
    <row r="205" ht="15.75" customHeight="1">
      <c r="A205" s="91"/>
      <c r="B205" s="76"/>
      <c r="C205" s="76"/>
      <c r="D205" s="76"/>
      <c r="E205" s="75"/>
      <c r="F205" s="70" t="str">
        <f t="shared" si="2"/>
        <v/>
      </c>
      <c r="G205" s="72"/>
      <c r="H205" s="72"/>
      <c r="I205" s="72" t="str">
        <f t="shared" si="5"/>
        <v/>
      </c>
      <c r="J205" s="74" t="str">
        <f t="shared" si="6"/>
        <v/>
      </c>
      <c r="K205" s="74" t="str">
        <f t="shared" ref="K205:L205" si="208">IF(I205="","",IF(I205="not enough protein","not enough protein",I205*1000))</f>
        <v/>
      </c>
      <c r="L205" s="74" t="str">
        <f t="shared" si="208"/>
        <v/>
      </c>
      <c r="M205" s="7" t="str">
        <f t="shared" si="8"/>
        <v/>
      </c>
    </row>
    <row r="206" ht="15.75" customHeight="1">
      <c r="A206" s="91"/>
      <c r="B206" s="76"/>
      <c r="C206" s="76"/>
      <c r="D206" s="76"/>
      <c r="E206" s="75"/>
      <c r="F206" s="70" t="str">
        <f t="shared" si="2"/>
        <v/>
      </c>
      <c r="G206" s="72"/>
      <c r="H206" s="72"/>
      <c r="I206" s="72" t="str">
        <f t="shared" si="5"/>
        <v/>
      </c>
      <c r="J206" s="74" t="str">
        <f t="shared" si="6"/>
        <v/>
      </c>
      <c r="K206" s="74" t="str">
        <f t="shared" ref="K206:L206" si="209">IF(I206="","",IF(I206="not enough protein","not enough protein",I206*1000))</f>
        <v/>
      </c>
      <c r="L206" s="74" t="str">
        <f t="shared" si="209"/>
        <v/>
      </c>
      <c r="M206" s="7" t="str">
        <f t="shared" si="8"/>
        <v/>
      </c>
    </row>
    <row r="207" ht="15.75" customHeight="1">
      <c r="A207" s="91"/>
      <c r="B207" s="76"/>
      <c r="C207" s="76"/>
      <c r="D207" s="76"/>
      <c r="E207" s="75"/>
      <c r="F207" s="70" t="str">
        <f t="shared" si="2"/>
        <v/>
      </c>
      <c r="G207" s="72"/>
      <c r="H207" s="72"/>
      <c r="I207" s="72" t="str">
        <f t="shared" si="5"/>
        <v/>
      </c>
      <c r="J207" s="74" t="str">
        <f t="shared" si="6"/>
        <v/>
      </c>
      <c r="K207" s="74" t="str">
        <f t="shared" ref="K207:L207" si="210">IF(I207="","",IF(I207="not enough protein","not enough protein",I207*1000))</f>
        <v/>
      </c>
      <c r="L207" s="74" t="str">
        <f t="shared" si="210"/>
        <v/>
      </c>
      <c r="M207" s="7" t="str">
        <f t="shared" si="8"/>
        <v/>
      </c>
    </row>
    <row r="208" ht="15.75" customHeight="1">
      <c r="A208" s="91"/>
      <c r="B208" s="76"/>
      <c r="C208" s="76"/>
      <c r="D208" s="76"/>
      <c r="E208" s="75"/>
      <c r="F208" s="70" t="str">
        <f t="shared" si="2"/>
        <v/>
      </c>
      <c r="G208" s="72"/>
      <c r="H208" s="72"/>
      <c r="I208" s="72" t="str">
        <f t="shared" si="5"/>
        <v/>
      </c>
      <c r="J208" s="74" t="str">
        <f t="shared" si="6"/>
        <v/>
      </c>
      <c r="K208" s="74" t="str">
        <f t="shared" ref="K208:L208" si="211">IF(I208="","",IF(I208="not enough protein","not enough protein",I208*1000))</f>
        <v/>
      </c>
      <c r="L208" s="74" t="str">
        <f t="shared" si="211"/>
        <v/>
      </c>
      <c r="M208" s="7" t="str">
        <f t="shared" si="8"/>
        <v/>
      </c>
    </row>
    <row r="209" ht="15.75" customHeight="1">
      <c r="A209" s="91"/>
      <c r="B209" s="76"/>
      <c r="C209" s="76"/>
      <c r="D209" s="76"/>
      <c r="E209" s="75"/>
      <c r="F209" s="70" t="str">
        <f t="shared" si="2"/>
        <v/>
      </c>
      <c r="G209" s="72"/>
      <c r="H209" s="72"/>
      <c r="I209" s="72" t="str">
        <f t="shared" si="5"/>
        <v/>
      </c>
      <c r="J209" s="74" t="str">
        <f t="shared" si="6"/>
        <v/>
      </c>
      <c r="K209" s="74" t="str">
        <f t="shared" ref="K209:L209" si="212">IF(I209="","",IF(I209="not enough protein","not enough protein",I209*1000))</f>
        <v/>
      </c>
      <c r="L209" s="74" t="str">
        <f t="shared" si="212"/>
        <v/>
      </c>
      <c r="M209" s="7" t="str">
        <f t="shared" si="8"/>
        <v/>
      </c>
    </row>
    <row r="210" ht="15.75" customHeight="1">
      <c r="A210" s="91"/>
      <c r="B210" s="76"/>
      <c r="C210" s="76"/>
      <c r="D210" s="76"/>
      <c r="E210" s="75"/>
      <c r="F210" s="70" t="str">
        <f t="shared" si="2"/>
        <v/>
      </c>
      <c r="G210" s="72"/>
      <c r="H210" s="72"/>
      <c r="I210" s="72" t="str">
        <f t="shared" si="5"/>
        <v/>
      </c>
      <c r="J210" s="74" t="str">
        <f t="shared" si="6"/>
        <v/>
      </c>
      <c r="K210" s="74" t="str">
        <f t="shared" ref="K210:L210" si="213">IF(I210="","",IF(I210="not enough protein","not enough protein",I210*1000))</f>
        <v/>
      </c>
      <c r="L210" s="74" t="str">
        <f t="shared" si="213"/>
        <v/>
      </c>
      <c r="M210" s="7" t="str">
        <f t="shared" si="8"/>
        <v/>
      </c>
    </row>
    <row r="211" ht="15.75" customHeight="1">
      <c r="A211" s="91"/>
      <c r="B211" s="76"/>
      <c r="C211" s="76"/>
      <c r="D211" s="76"/>
      <c r="E211" s="75"/>
      <c r="F211" s="70" t="str">
        <f t="shared" si="2"/>
        <v/>
      </c>
      <c r="G211" s="72"/>
      <c r="H211" s="72"/>
      <c r="I211" s="72" t="str">
        <f t="shared" si="5"/>
        <v/>
      </c>
      <c r="J211" s="74" t="str">
        <f t="shared" si="6"/>
        <v/>
      </c>
      <c r="K211" s="74" t="str">
        <f t="shared" ref="K211:L211" si="214">IF(I211="","",IF(I211="not enough protein","not enough protein",I211*1000))</f>
        <v/>
      </c>
      <c r="L211" s="74" t="str">
        <f t="shared" si="214"/>
        <v/>
      </c>
      <c r="M211" s="7" t="str">
        <f t="shared" si="8"/>
        <v/>
      </c>
    </row>
    <row r="212" ht="15.75" customHeight="1">
      <c r="A212" s="91"/>
      <c r="B212" s="76"/>
      <c r="C212" s="76"/>
      <c r="D212" s="76"/>
      <c r="E212" s="75"/>
      <c r="F212" s="70" t="str">
        <f t="shared" si="2"/>
        <v/>
      </c>
      <c r="G212" s="72"/>
      <c r="H212" s="72"/>
      <c r="I212" s="72" t="str">
        <f t="shared" si="5"/>
        <v/>
      </c>
      <c r="J212" s="74" t="str">
        <f t="shared" si="6"/>
        <v/>
      </c>
      <c r="K212" s="74" t="str">
        <f t="shared" ref="K212:L212" si="215">IF(I212="","",IF(I212="not enough protein","not enough protein",I212*1000))</f>
        <v/>
      </c>
      <c r="L212" s="74" t="str">
        <f t="shared" si="215"/>
        <v/>
      </c>
      <c r="M212" s="7" t="str">
        <f t="shared" si="8"/>
        <v/>
      </c>
    </row>
    <row r="213" ht="15.75" customHeight="1">
      <c r="A213" s="91"/>
      <c r="B213" s="76"/>
      <c r="C213" s="76"/>
      <c r="D213" s="76"/>
      <c r="E213" s="75"/>
      <c r="F213" s="70" t="str">
        <f t="shared" si="2"/>
        <v/>
      </c>
      <c r="G213" s="72"/>
      <c r="H213" s="72"/>
      <c r="I213" s="72" t="str">
        <f t="shared" si="5"/>
        <v/>
      </c>
      <c r="J213" s="74" t="str">
        <f t="shared" si="6"/>
        <v/>
      </c>
      <c r="K213" s="74" t="str">
        <f t="shared" ref="K213:L213" si="216">IF(I213="","",IF(I213="not enough protein","not enough protein",I213*1000))</f>
        <v/>
      </c>
      <c r="L213" s="74" t="str">
        <f t="shared" si="216"/>
        <v/>
      </c>
      <c r="M213" s="7" t="str">
        <f t="shared" si="8"/>
        <v/>
      </c>
    </row>
    <row r="214" ht="15.75" customHeight="1">
      <c r="A214" s="91"/>
      <c r="B214" s="76"/>
      <c r="C214" s="76"/>
      <c r="D214" s="76"/>
      <c r="E214" s="75"/>
      <c r="F214" s="70" t="str">
        <f t="shared" si="2"/>
        <v/>
      </c>
      <c r="G214" s="72"/>
      <c r="H214" s="72"/>
      <c r="I214" s="72" t="str">
        <f t="shared" si="5"/>
        <v/>
      </c>
      <c r="J214" s="74" t="str">
        <f t="shared" si="6"/>
        <v/>
      </c>
      <c r="K214" s="74" t="str">
        <f t="shared" ref="K214:L214" si="217">IF(I214="","",IF(I214="not enough protein","not enough protein",I214*1000))</f>
        <v/>
      </c>
      <c r="L214" s="74" t="str">
        <f t="shared" si="217"/>
        <v/>
      </c>
      <c r="M214" s="7" t="str">
        <f t="shared" si="8"/>
        <v/>
      </c>
    </row>
    <row r="215" ht="15.75" customHeight="1">
      <c r="A215" s="91"/>
      <c r="B215" s="76"/>
      <c r="C215" s="76"/>
      <c r="D215" s="76"/>
      <c r="E215" s="75"/>
      <c r="F215" s="70" t="str">
        <f t="shared" si="2"/>
        <v/>
      </c>
      <c r="G215" s="72"/>
      <c r="H215" s="72"/>
      <c r="I215" s="72" t="str">
        <f t="shared" si="5"/>
        <v/>
      </c>
      <c r="J215" s="74" t="str">
        <f t="shared" si="6"/>
        <v/>
      </c>
      <c r="K215" s="74" t="str">
        <f t="shared" ref="K215:L215" si="218">IF(I215="","",IF(I215="not enough protein","not enough protein",I215*1000))</f>
        <v/>
      </c>
      <c r="L215" s="74" t="str">
        <f t="shared" si="218"/>
        <v/>
      </c>
      <c r="M215" s="7" t="str">
        <f t="shared" si="8"/>
        <v/>
      </c>
    </row>
    <row r="216" ht="15.75" customHeight="1">
      <c r="A216" s="91"/>
      <c r="B216" s="76"/>
      <c r="C216" s="76"/>
      <c r="D216" s="76"/>
      <c r="E216" s="75"/>
      <c r="F216" s="70" t="str">
        <f t="shared" si="2"/>
        <v/>
      </c>
      <c r="G216" s="72"/>
      <c r="H216" s="72"/>
      <c r="I216" s="72" t="str">
        <f t="shared" si="5"/>
        <v/>
      </c>
      <c r="J216" s="74" t="str">
        <f t="shared" si="6"/>
        <v/>
      </c>
      <c r="K216" s="74" t="str">
        <f t="shared" ref="K216:L216" si="219">IF(I216="","",IF(I216="not enough protein","not enough protein",I216*1000))</f>
        <v/>
      </c>
      <c r="L216" s="74" t="str">
        <f t="shared" si="219"/>
        <v/>
      </c>
      <c r="M216" s="7" t="str">
        <f t="shared" si="8"/>
        <v/>
      </c>
    </row>
    <row r="217" ht="15.75" customHeight="1">
      <c r="A217" s="91"/>
      <c r="B217" s="76"/>
      <c r="C217" s="76"/>
      <c r="D217" s="76"/>
      <c r="E217" s="75"/>
      <c r="F217" s="70" t="str">
        <f t="shared" si="2"/>
        <v/>
      </c>
      <c r="G217" s="72"/>
      <c r="H217" s="72"/>
      <c r="I217" s="72" t="str">
        <f t="shared" si="5"/>
        <v/>
      </c>
      <c r="J217" s="74" t="str">
        <f t="shared" si="6"/>
        <v/>
      </c>
      <c r="K217" s="74" t="str">
        <f t="shared" ref="K217:L217" si="220">IF(I217="","",IF(I217="not enough protein","not enough protein",I217*1000))</f>
        <v/>
      </c>
      <c r="L217" s="74" t="str">
        <f t="shared" si="220"/>
        <v/>
      </c>
      <c r="M217" s="7" t="str">
        <f t="shared" si="8"/>
        <v/>
      </c>
    </row>
    <row r="218" ht="15.75" customHeight="1">
      <c r="A218" s="91"/>
      <c r="B218" s="76"/>
      <c r="C218" s="76"/>
      <c r="D218" s="76"/>
      <c r="E218" s="75"/>
      <c r="F218" s="70" t="str">
        <f t="shared" si="2"/>
        <v/>
      </c>
      <c r="G218" s="72"/>
      <c r="H218" s="72"/>
      <c r="I218" s="72" t="str">
        <f t="shared" si="5"/>
        <v/>
      </c>
      <c r="J218" s="74" t="str">
        <f t="shared" si="6"/>
        <v/>
      </c>
      <c r="K218" s="74" t="str">
        <f t="shared" ref="K218:L218" si="221">IF(I218="","",IF(I218="not enough protein","not enough protein",I218*1000))</f>
        <v/>
      </c>
      <c r="L218" s="74" t="str">
        <f t="shared" si="221"/>
        <v/>
      </c>
      <c r="M218" s="7" t="str">
        <f t="shared" si="8"/>
        <v/>
      </c>
    </row>
    <row r="219" ht="15.75" customHeight="1">
      <c r="A219" s="91"/>
      <c r="B219" s="76"/>
      <c r="C219" s="76"/>
      <c r="D219" s="76"/>
      <c r="E219" s="75"/>
      <c r="F219" s="70" t="str">
        <f t="shared" si="2"/>
        <v/>
      </c>
      <c r="G219" s="72"/>
      <c r="H219" s="72"/>
      <c r="I219" s="72" t="str">
        <f t="shared" si="5"/>
        <v/>
      </c>
      <c r="J219" s="74" t="str">
        <f t="shared" si="6"/>
        <v/>
      </c>
      <c r="K219" s="74" t="str">
        <f t="shared" ref="K219:L219" si="222">IF(I219="","",IF(I219="not enough protein","not enough protein",I219*1000))</f>
        <v/>
      </c>
      <c r="L219" s="74" t="str">
        <f t="shared" si="222"/>
        <v/>
      </c>
      <c r="M219" s="7"/>
    </row>
    <row r="220" ht="15.75" customHeight="1">
      <c r="A220" s="91"/>
      <c r="B220" s="76"/>
      <c r="C220" s="76"/>
      <c r="D220" s="76"/>
      <c r="E220" s="75"/>
      <c r="F220" s="70" t="str">
        <f t="shared" si="2"/>
        <v/>
      </c>
      <c r="G220" s="72"/>
      <c r="H220" s="72"/>
      <c r="I220" s="72" t="str">
        <f t="shared" si="5"/>
        <v/>
      </c>
      <c r="J220" s="74" t="str">
        <f t="shared" si="6"/>
        <v/>
      </c>
      <c r="K220" s="74" t="str">
        <f t="shared" ref="K220:L220" si="223">IF(I220="","",IF(I220="not enough protein","not enough protein",I220*1000))</f>
        <v/>
      </c>
      <c r="L220" s="74" t="str">
        <f t="shared" si="223"/>
        <v/>
      </c>
      <c r="M220" s="7"/>
    </row>
    <row r="221" ht="15.75" customHeight="1">
      <c r="A221" s="91"/>
      <c r="B221" s="76"/>
      <c r="C221" s="76"/>
      <c r="D221" s="76"/>
      <c r="E221" s="75"/>
      <c r="F221" s="70" t="str">
        <f t="shared" si="2"/>
        <v/>
      </c>
      <c r="G221" s="72"/>
      <c r="H221" s="72"/>
      <c r="I221" s="72" t="str">
        <f t="shared" si="5"/>
        <v/>
      </c>
      <c r="J221" s="74" t="str">
        <f t="shared" si="6"/>
        <v/>
      </c>
      <c r="K221" s="74" t="str">
        <f t="shared" ref="K221:L221" si="224">IF(I221="","",IF(I221="not enough protein","not enough protein",I221*1000))</f>
        <v/>
      </c>
      <c r="L221" s="74" t="str">
        <f t="shared" si="224"/>
        <v/>
      </c>
      <c r="M221" s="7"/>
    </row>
    <row r="222" ht="15.75" customHeight="1">
      <c r="A222" s="91"/>
      <c r="B222" s="76"/>
      <c r="C222" s="76"/>
      <c r="D222" s="76"/>
      <c r="E222" s="75"/>
      <c r="F222" s="25"/>
      <c r="G222" s="8"/>
      <c r="H222" s="8"/>
      <c r="I222" s="72" t="str">
        <f t="shared" si="5"/>
        <v/>
      </c>
      <c r="J222" s="74" t="str">
        <f t="shared" si="6"/>
        <v/>
      </c>
      <c r="K222" s="74" t="str">
        <f t="shared" ref="K222:L222" si="225">IF(I222="","",IF(I222="not enough protein","not enough protein",I222*1000))</f>
        <v/>
      </c>
      <c r="L222" s="74" t="str">
        <f t="shared" si="225"/>
        <v/>
      </c>
      <c r="M222" s="7"/>
    </row>
    <row r="223" ht="15.75" customHeight="1">
      <c r="A223" s="91"/>
      <c r="B223" s="76"/>
      <c r="C223" s="76"/>
      <c r="D223" s="76"/>
      <c r="E223" s="75"/>
      <c r="F223" s="25"/>
      <c r="G223" s="8"/>
      <c r="H223" s="8"/>
      <c r="I223" s="72" t="str">
        <f t="shared" si="5"/>
        <v/>
      </c>
      <c r="J223" s="74" t="str">
        <f t="shared" si="6"/>
        <v/>
      </c>
      <c r="K223" s="74" t="str">
        <f t="shared" ref="K223:L223" si="226">IF(I223="","",IF(I223="not enough protein","not enough protein",I223*1000))</f>
        <v/>
      </c>
      <c r="L223" s="74" t="str">
        <f t="shared" si="226"/>
        <v/>
      </c>
      <c r="M223" s="7"/>
    </row>
    <row r="224" ht="15.75" customHeight="1">
      <c r="A224" s="91"/>
      <c r="B224" s="76"/>
      <c r="C224" s="76"/>
      <c r="D224" s="76"/>
      <c r="E224" s="75"/>
      <c r="F224" s="25"/>
      <c r="G224" s="8"/>
      <c r="H224" s="8"/>
      <c r="I224" s="72" t="str">
        <f t="shared" si="5"/>
        <v/>
      </c>
      <c r="J224" s="74" t="str">
        <f t="shared" si="6"/>
        <v/>
      </c>
      <c r="K224" s="74" t="str">
        <f t="shared" ref="K224:L224" si="227">IF(I224="","",IF(I224="not enough protein","not enough protein",I224*1000))</f>
        <v/>
      </c>
      <c r="L224" s="74" t="str">
        <f t="shared" si="227"/>
        <v/>
      </c>
      <c r="M224" s="7"/>
    </row>
    <row r="225" ht="15.75" customHeight="1">
      <c r="A225" s="91"/>
      <c r="B225" s="76"/>
      <c r="C225" s="76"/>
      <c r="D225" s="76"/>
      <c r="E225" s="75"/>
      <c r="F225" s="25"/>
      <c r="G225" s="8"/>
      <c r="H225" s="8"/>
      <c r="I225" s="72" t="str">
        <f t="shared" si="5"/>
        <v/>
      </c>
      <c r="J225" s="74" t="str">
        <f t="shared" si="6"/>
        <v/>
      </c>
      <c r="K225" s="74" t="str">
        <f t="shared" ref="K225:L225" si="228">IF(I225="","",IF(I225="not enough protein","not enough protein",I225*1000))</f>
        <v/>
      </c>
      <c r="L225" s="74" t="str">
        <f t="shared" si="228"/>
        <v/>
      </c>
      <c r="M225" s="7"/>
    </row>
    <row r="226" ht="15.75" customHeight="1">
      <c r="A226" s="91"/>
      <c r="B226" s="76"/>
      <c r="C226" s="76"/>
      <c r="D226" s="76"/>
      <c r="E226" s="75"/>
      <c r="F226" s="25"/>
      <c r="G226" s="8"/>
      <c r="H226" s="8"/>
      <c r="I226" s="72" t="str">
        <f t="shared" si="5"/>
        <v/>
      </c>
      <c r="J226" s="74" t="str">
        <f t="shared" si="6"/>
        <v/>
      </c>
      <c r="K226" s="74" t="str">
        <f t="shared" ref="K226:L226" si="229">IF(I226="","",IF(I226="not enough protein","not enough protein",I226*1000))</f>
        <v/>
      </c>
      <c r="L226" s="74" t="str">
        <f t="shared" si="229"/>
        <v/>
      </c>
      <c r="M226" s="7"/>
    </row>
    <row r="227" ht="15.75" customHeight="1">
      <c r="A227" s="91"/>
      <c r="B227" s="76"/>
      <c r="C227" s="76"/>
      <c r="D227" s="76"/>
      <c r="E227" s="75"/>
      <c r="F227" s="25"/>
      <c r="G227" s="8"/>
      <c r="H227" s="8"/>
      <c r="I227" s="72" t="str">
        <f t="shared" si="5"/>
        <v/>
      </c>
      <c r="J227" s="74" t="str">
        <f t="shared" si="6"/>
        <v/>
      </c>
      <c r="K227" s="74" t="str">
        <f t="shared" ref="K227:L227" si="230">IF(I227="","",IF(I227="not enough protein","not enough protein",I227*1000))</f>
        <v/>
      </c>
      <c r="L227" s="74" t="str">
        <f t="shared" si="230"/>
        <v/>
      </c>
      <c r="M227" s="7"/>
    </row>
    <row r="228" ht="15.75" customHeight="1">
      <c r="A228" s="91"/>
      <c r="B228" s="76"/>
      <c r="C228" s="76"/>
      <c r="D228" s="76"/>
      <c r="E228" s="75"/>
      <c r="F228" s="25"/>
      <c r="G228" s="8"/>
      <c r="H228" s="8"/>
      <c r="I228" s="72" t="str">
        <f t="shared" si="5"/>
        <v/>
      </c>
      <c r="J228" s="74" t="str">
        <f t="shared" si="6"/>
        <v/>
      </c>
      <c r="K228" s="74" t="str">
        <f t="shared" ref="K228:L228" si="231">IF(I228="","",IF(I228="not enough protein","not enough protein",I228*1000))</f>
        <v/>
      </c>
      <c r="L228" s="74" t="str">
        <f t="shared" si="231"/>
        <v/>
      </c>
      <c r="M228" s="7"/>
    </row>
    <row r="229" ht="15.75" customHeight="1">
      <c r="A229" s="91"/>
      <c r="B229" s="76"/>
      <c r="C229" s="76"/>
      <c r="D229" s="76"/>
      <c r="E229" s="75"/>
      <c r="F229" s="25"/>
      <c r="G229" s="8"/>
      <c r="H229" s="8"/>
      <c r="I229" s="72" t="str">
        <f t="shared" si="5"/>
        <v/>
      </c>
      <c r="J229" s="74" t="str">
        <f t="shared" si="6"/>
        <v/>
      </c>
      <c r="K229" s="74" t="str">
        <f t="shared" ref="K229:L229" si="232">IF(I229="","",IF(I229="not enough protein","not enough protein",I229*1000))</f>
        <v/>
      </c>
      <c r="L229" s="74" t="str">
        <f t="shared" si="232"/>
        <v/>
      </c>
      <c r="M229" s="7"/>
    </row>
    <row r="230" ht="15.75" customHeight="1">
      <c r="A230" s="91"/>
      <c r="B230" s="76"/>
      <c r="C230" s="76"/>
      <c r="D230" s="76"/>
      <c r="E230" s="75"/>
      <c r="F230" s="25"/>
      <c r="G230" s="8"/>
      <c r="H230" s="8"/>
      <c r="I230" s="72" t="str">
        <f t="shared" si="5"/>
        <v/>
      </c>
      <c r="J230" s="74" t="str">
        <f t="shared" si="6"/>
        <v/>
      </c>
      <c r="K230" s="74" t="str">
        <f t="shared" ref="K230:L230" si="233">IF(I230="","",IF(I230="not enough protein","not enough protein",I230*1000))</f>
        <v/>
      </c>
      <c r="L230" s="74" t="str">
        <f t="shared" si="233"/>
        <v/>
      </c>
      <c r="M230" s="7"/>
    </row>
    <row r="231" ht="15.75" customHeight="1">
      <c r="A231" s="91"/>
      <c r="B231" s="76"/>
      <c r="C231" s="76"/>
      <c r="D231" s="76"/>
      <c r="E231" s="75"/>
      <c r="F231" s="25"/>
      <c r="G231" s="8"/>
      <c r="H231" s="8"/>
      <c r="I231" s="72" t="str">
        <f t="shared" si="5"/>
        <v/>
      </c>
      <c r="J231" s="74" t="str">
        <f t="shared" si="6"/>
        <v/>
      </c>
      <c r="K231" s="74" t="str">
        <f t="shared" ref="K231:L231" si="234">IF(I231="","",IF(I231="not enough protein","not enough protein",I231*1000))</f>
        <v/>
      </c>
      <c r="L231" s="74" t="str">
        <f t="shared" si="234"/>
        <v/>
      </c>
      <c r="M231" s="7"/>
    </row>
    <row r="232" ht="15.75" customHeight="1">
      <c r="A232" s="91"/>
      <c r="B232" s="76"/>
      <c r="C232" s="76"/>
      <c r="D232" s="76"/>
      <c r="E232" s="75"/>
      <c r="F232" s="25"/>
      <c r="G232" s="8"/>
      <c r="H232" s="8"/>
      <c r="I232" s="72" t="str">
        <f t="shared" si="5"/>
        <v/>
      </c>
      <c r="J232" s="74" t="str">
        <f t="shared" si="6"/>
        <v/>
      </c>
      <c r="K232" s="74" t="str">
        <f t="shared" ref="K232:L232" si="235">IF(I232="","",IF(I232="not enough protein","not enough protein",I232*1000))</f>
        <v/>
      </c>
      <c r="L232" s="74" t="str">
        <f t="shared" si="235"/>
        <v/>
      </c>
      <c r="M232" s="7"/>
    </row>
    <row r="233" ht="15.75" customHeight="1">
      <c r="A233" s="91"/>
      <c r="B233" s="76"/>
      <c r="C233" s="76"/>
      <c r="D233" s="76"/>
      <c r="E233" s="75"/>
      <c r="F233" s="25"/>
      <c r="G233" s="8"/>
      <c r="H233" s="8"/>
      <c r="I233" s="72" t="str">
        <f t="shared" ref="I233:I238" si="237">IF(J233="not enough protein","",IF(D233="","",IF(E233="","",IF($I$2="",IF($I$3="","",IF($I$4="",((F233*E233)/$I$3)-E233,$I$4-J233)),IF($I$3="",IF($I$4="",((D233*E233)/$I$2)-E233,$I$4-J233),"")))))</f>
        <v/>
      </c>
      <c r="J233" s="74" t="str">
        <f t="shared" si="6"/>
        <v/>
      </c>
      <c r="K233" s="74" t="str">
        <f t="shared" ref="K233:L233" si="236">IF(I233="","",IF(I233="not enough protein","not enough protein",I233*1000))</f>
        <v/>
      </c>
      <c r="L233" s="74" t="str">
        <f t="shared" si="236"/>
        <v/>
      </c>
      <c r="M233" s="7"/>
    </row>
    <row r="234" ht="15.75" customHeight="1">
      <c r="A234" s="91"/>
      <c r="B234" s="76"/>
      <c r="C234" s="76"/>
      <c r="D234" s="76"/>
      <c r="E234" s="75"/>
      <c r="F234" s="25"/>
      <c r="G234" s="8"/>
      <c r="H234" s="8"/>
      <c r="I234" s="72" t="str">
        <f t="shared" si="237"/>
        <v/>
      </c>
      <c r="J234" s="74" t="str">
        <f t="shared" si="6"/>
        <v/>
      </c>
      <c r="K234" s="74" t="str">
        <f t="shared" ref="K234:L234" si="238">IF(I234="","",IF(I234="not enough protein","not enough protein",I234*1000))</f>
        <v/>
      </c>
      <c r="L234" s="74" t="str">
        <f t="shared" si="238"/>
        <v/>
      </c>
      <c r="M234" s="7"/>
    </row>
    <row r="235" ht="15.75" customHeight="1">
      <c r="A235" s="91"/>
      <c r="B235" s="76"/>
      <c r="C235" s="76"/>
      <c r="D235" s="76"/>
      <c r="E235" s="75"/>
      <c r="F235" s="25"/>
      <c r="G235" s="8"/>
      <c r="H235" s="8"/>
      <c r="I235" s="72" t="str">
        <f t="shared" si="237"/>
        <v/>
      </c>
      <c r="J235" s="74" t="str">
        <f t="shared" si="6"/>
        <v/>
      </c>
      <c r="K235" s="74" t="str">
        <f t="shared" ref="K235:L235" si="239">IF(I235="","",IF(I235="not enough protein","not enough protein",I235*1000))</f>
        <v/>
      </c>
      <c r="L235" s="74" t="str">
        <f t="shared" si="239"/>
        <v/>
      </c>
      <c r="M235" s="7"/>
    </row>
    <row r="236" ht="15.75" customHeight="1">
      <c r="A236" s="91"/>
      <c r="B236" s="76"/>
      <c r="C236" s="76"/>
      <c r="D236" s="76"/>
      <c r="E236" s="75"/>
      <c r="F236" s="25"/>
      <c r="G236" s="8"/>
      <c r="H236" s="8"/>
      <c r="I236" s="72" t="str">
        <f t="shared" si="237"/>
        <v/>
      </c>
      <c r="J236" s="74" t="str">
        <f t="shared" si="6"/>
        <v/>
      </c>
      <c r="K236" s="74" t="str">
        <f t="shared" ref="K236:L236" si="240">IF(I236="","",IF(I236="not enough protein","not enough protein",I236*1000))</f>
        <v/>
      </c>
      <c r="L236" s="74" t="str">
        <f t="shared" si="240"/>
        <v/>
      </c>
      <c r="M236" s="7"/>
    </row>
    <row r="237" ht="15.75" customHeight="1">
      <c r="A237" s="91"/>
      <c r="B237" s="76"/>
      <c r="C237" s="76"/>
      <c r="D237" s="76"/>
      <c r="E237" s="75"/>
      <c r="F237" s="25"/>
      <c r="G237" s="8"/>
      <c r="H237" s="8"/>
      <c r="I237" s="72" t="str">
        <f t="shared" si="237"/>
        <v/>
      </c>
      <c r="J237" s="74" t="str">
        <f t="shared" si="6"/>
        <v/>
      </c>
      <c r="K237" s="74" t="str">
        <f t="shared" ref="K237:K238" si="241">IF(I237="","",I237*1000)</f>
        <v/>
      </c>
      <c r="L237" s="74" t="str">
        <f t="shared" ref="L237:L241" si="242">IF(J237="","",IF(J237="not enough protein","not enough protein",J237*1000))</f>
        <v/>
      </c>
      <c r="M237" s="7"/>
    </row>
    <row r="238" ht="15.75" customHeight="1">
      <c r="A238" s="91"/>
      <c r="B238" s="76"/>
      <c r="C238" s="76"/>
      <c r="D238" s="76"/>
      <c r="E238" s="75"/>
      <c r="F238" s="25"/>
      <c r="G238" s="8"/>
      <c r="H238" s="8"/>
      <c r="I238" s="72" t="str">
        <f t="shared" si="237"/>
        <v/>
      </c>
      <c r="J238" s="74" t="str">
        <f t="shared" si="6"/>
        <v/>
      </c>
      <c r="K238" s="74" t="str">
        <f t="shared" si="241"/>
        <v/>
      </c>
      <c r="L238" s="74" t="str">
        <f t="shared" si="242"/>
        <v/>
      </c>
      <c r="M238" s="7"/>
    </row>
    <row r="239" ht="15.75" customHeight="1">
      <c r="A239" s="91"/>
      <c r="B239" s="76"/>
      <c r="C239" s="76"/>
      <c r="D239" s="76"/>
      <c r="E239" s="75"/>
      <c r="F239" s="25"/>
      <c r="G239" s="8"/>
      <c r="H239" s="8"/>
      <c r="I239" s="8"/>
      <c r="J239" s="74" t="str">
        <f t="shared" si="6"/>
        <v/>
      </c>
      <c r="K239" s="74"/>
      <c r="L239" s="74" t="str">
        <f t="shared" si="242"/>
        <v/>
      </c>
      <c r="M239" s="7"/>
    </row>
    <row r="240" ht="15.75" customHeight="1">
      <c r="A240" s="91"/>
      <c r="B240" s="76"/>
      <c r="C240" s="76"/>
      <c r="D240" s="76"/>
      <c r="E240" s="75"/>
      <c r="F240" s="25"/>
      <c r="G240" s="8"/>
      <c r="H240" s="8"/>
      <c r="I240" s="8"/>
      <c r="J240" s="74" t="str">
        <f t="shared" si="6"/>
        <v/>
      </c>
      <c r="K240" s="74"/>
      <c r="L240" s="74" t="str">
        <f t="shared" si="242"/>
        <v/>
      </c>
      <c r="M240" s="7"/>
    </row>
    <row r="241" ht="15.75" customHeight="1">
      <c r="A241" s="91"/>
      <c r="B241" s="76"/>
      <c r="C241" s="76"/>
      <c r="D241" s="76"/>
      <c r="E241" s="75"/>
      <c r="F241" s="25"/>
      <c r="G241" s="8"/>
      <c r="H241" s="8"/>
      <c r="I241" s="8"/>
      <c r="J241" s="74" t="str">
        <f t="shared" si="6"/>
        <v/>
      </c>
      <c r="K241" s="74"/>
      <c r="L241" s="74" t="str">
        <f t="shared" si="242"/>
        <v/>
      </c>
      <c r="M241" s="7"/>
    </row>
    <row r="242" ht="15.75" customHeight="1">
      <c r="A242" s="91"/>
      <c r="B242" s="76"/>
      <c r="C242" s="76"/>
      <c r="D242" s="76"/>
      <c r="E242" s="75"/>
      <c r="F242" s="25"/>
      <c r="G242" s="8"/>
      <c r="H242" s="8"/>
      <c r="I242" s="8"/>
      <c r="J242" s="74" t="str">
        <f t="shared" si="6"/>
        <v/>
      </c>
      <c r="K242" s="74"/>
      <c r="L242" s="74"/>
      <c r="M242" s="7"/>
    </row>
    <row r="243" ht="15.75" customHeight="1">
      <c r="A243" s="91"/>
      <c r="B243" s="76"/>
      <c r="C243" s="76"/>
      <c r="D243" s="76"/>
      <c r="E243" s="75"/>
      <c r="F243" s="25"/>
      <c r="G243" s="8"/>
      <c r="H243" s="8"/>
      <c r="I243" s="8"/>
      <c r="J243" s="74" t="str">
        <f t="shared" si="6"/>
        <v/>
      </c>
      <c r="K243" s="74"/>
      <c r="L243" s="74"/>
      <c r="M243" s="7"/>
    </row>
    <row r="244" ht="15.75" customHeight="1">
      <c r="A244" s="91"/>
      <c r="B244" s="76"/>
      <c r="C244" s="76"/>
      <c r="D244" s="76"/>
      <c r="E244" s="75"/>
      <c r="F244" s="25"/>
      <c r="G244" s="8"/>
      <c r="H244" s="8"/>
      <c r="I244" s="8"/>
      <c r="J244" s="74" t="str">
        <f t="shared" si="6"/>
        <v/>
      </c>
      <c r="K244" s="74"/>
      <c r="L244" s="74"/>
      <c r="M244" s="7"/>
    </row>
    <row r="245" ht="15.75" customHeight="1">
      <c r="A245" s="91"/>
      <c r="B245" s="76"/>
      <c r="C245" s="76"/>
      <c r="D245" s="76"/>
      <c r="E245" s="75"/>
      <c r="F245" s="25"/>
      <c r="G245" s="8"/>
      <c r="H245" s="8"/>
      <c r="I245" s="8"/>
      <c r="J245" s="74" t="str">
        <f t="shared" si="6"/>
        <v/>
      </c>
      <c r="K245" s="74"/>
      <c r="L245" s="74"/>
      <c r="M245" s="7"/>
    </row>
    <row r="246" ht="15.75" customHeight="1">
      <c r="A246" s="91"/>
      <c r="B246" s="76"/>
      <c r="C246" s="76"/>
      <c r="D246" s="76"/>
      <c r="E246" s="75"/>
      <c r="F246" s="25"/>
      <c r="G246" s="8"/>
      <c r="H246" s="8"/>
      <c r="I246" s="8"/>
      <c r="J246" s="74" t="str">
        <f t="shared" si="6"/>
        <v/>
      </c>
      <c r="K246" s="74"/>
      <c r="L246" s="74"/>
      <c r="M246" s="7"/>
    </row>
    <row r="247" ht="15.75" customHeight="1">
      <c r="A247" s="91"/>
      <c r="B247" s="76"/>
      <c r="C247" s="76"/>
      <c r="D247" s="76"/>
      <c r="E247" s="75"/>
      <c r="F247" s="25"/>
      <c r="G247" s="8"/>
      <c r="H247" s="8"/>
      <c r="I247" s="8"/>
      <c r="J247" s="74" t="str">
        <f t="shared" si="6"/>
        <v/>
      </c>
      <c r="K247" s="74"/>
      <c r="L247" s="74"/>
      <c r="M247" s="7"/>
    </row>
    <row r="248" ht="15.75" customHeight="1">
      <c r="A248" s="91"/>
      <c r="B248" s="76"/>
      <c r="C248" s="76"/>
      <c r="D248" s="76"/>
      <c r="E248" s="75"/>
      <c r="F248" s="25"/>
      <c r="G248" s="8"/>
      <c r="H248" s="8"/>
      <c r="I248" s="8"/>
      <c r="J248" s="74" t="str">
        <f t="shared" si="6"/>
        <v/>
      </c>
      <c r="K248" s="74"/>
      <c r="L248" s="74"/>
      <c r="M248" s="7"/>
    </row>
    <row r="249" ht="15.75" customHeight="1">
      <c r="A249" s="91"/>
      <c r="B249" s="76"/>
      <c r="C249" s="76"/>
      <c r="D249" s="76"/>
      <c r="E249" s="75"/>
      <c r="F249" s="25"/>
      <c r="G249" s="8"/>
      <c r="H249" s="8"/>
      <c r="I249" s="8"/>
      <c r="J249" s="7"/>
      <c r="K249" s="74"/>
      <c r="L249" s="74"/>
      <c r="M249" s="7"/>
    </row>
    <row r="250" ht="15.75" customHeight="1">
      <c r="A250" s="91"/>
      <c r="B250" s="76"/>
      <c r="C250" s="76"/>
      <c r="D250" s="76"/>
      <c r="E250" s="75"/>
      <c r="F250" s="25"/>
      <c r="G250" s="8"/>
      <c r="H250" s="8"/>
      <c r="I250" s="8"/>
      <c r="J250" s="7"/>
      <c r="K250" s="7"/>
      <c r="L250" s="7"/>
      <c r="M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</sheetData>
  <autoFilter ref="$A$6:$M$248"/>
  <conditionalFormatting sqref="G1:G954">
    <cfRule type="colorScale" priority="1">
      <colorScale>
        <cfvo type="min"/>
        <cfvo type="max"/>
        <color rgb="FFFFFFFF"/>
        <color rgb="FF00FF00"/>
      </colorScale>
    </cfRule>
  </conditionalFormatting>
  <conditionalFormatting sqref="H7:H76">
    <cfRule type="colorScale" priority="2">
      <colorScale>
        <cfvo type="min"/>
        <cfvo type="max"/>
        <color rgb="FFFFFFFF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25.57"/>
    <col customWidth="1" min="3" max="3" width="25.86"/>
  </cols>
  <sheetData>
    <row r="1">
      <c r="B1" s="13" t="s">
        <v>0</v>
      </c>
      <c r="C1" s="13" t="s">
        <v>5</v>
      </c>
    </row>
    <row r="2">
      <c r="A2" s="13" t="s">
        <v>6</v>
      </c>
      <c r="B2" s="15">
        <v>4.0</v>
      </c>
      <c r="C2" s="15">
        <v>1.6</v>
      </c>
    </row>
    <row r="3">
      <c r="B3" s="17"/>
      <c r="C3" s="17"/>
    </row>
    <row r="4" ht="17.25" customHeight="1">
      <c r="A4" s="13" t="s">
        <v>7</v>
      </c>
      <c r="B4" s="15">
        <v>0.2</v>
      </c>
      <c r="C4" s="19"/>
    </row>
    <row r="5" ht="17.25" customHeight="1">
      <c r="A5" s="13" t="s">
        <v>9</v>
      </c>
      <c r="B5" s="15">
        <v>12.0</v>
      </c>
      <c r="C5" s="21"/>
    </row>
    <row r="6">
      <c r="A6" s="13" t="s">
        <v>10</v>
      </c>
      <c r="B6" s="15">
        <v>0.6</v>
      </c>
      <c r="C6" s="17"/>
    </row>
    <row r="7">
      <c r="B7" s="17"/>
      <c r="C7" s="17"/>
    </row>
    <row r="8">
      <c r="A8" s="23" t="s">
        <v>11</v>
      </c>
      <c r="B8" s="39">
        <f>B6*((B4*B5)-C2)/(B2-(B4*B5))</f>
        <v>0.3</v>
      </c>
      <c r="C8" s="17"/>
    </row>
    <row r="9">
      <c r="A9" s="23" t="s">
        <v>19</v>
      </c>
      <c r="B9" s="39">
        <f>B6*(C2-B5*B4)/(C2-B2)</f>
        <v>0.2</v>
      </c>
      <c r="C9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29"/>
    <col customWidth="1" min="4" max="5" width="17.57"/>
    <col customWidth="1" min="6" max="6" width="34.86"/>
    <col customWidth="1" min="7" max="7" width="7.71"/>
    <col customWidth="1" min="8" max="8" width="8.86"/>
    <col customWidth="1" min="9" max="9" width="19.43"/>
  </cols>
  <sheetData>
    <row r="1">
      <c r="A1" s="2" t="s">
        <v>1</v>
      </c>
      <c r="B1" s="24">
        <v>2.0</v>
      </c>
      <c r="C1" s="26"/>
      <c r="D1" s="28"/>
      <c r="E1" s="28"/>
      <c r="G1" s="26" t="s">
        <v>15</v>
      </c>
    </row>
    <row r="2">
      <c r="A2" s="30" t="s">
        <v>16</v>
      </c>
      <c r="B2" s="32">
        <v>0.6</v>
      </c>
      <c r="D2" s="19"/>
      <c r="E2" s="28"/>
    </row>
    <row r="3">
      <c r="A3" s="35" t="s">
        <v>17</v>
      </c>
      <c r="B3" s="37">
        <v>0.5833333333333334</v>
      </c>
      <c r="C3" s="38"/>
      <c r="D3" s="28"/>
      <c r="E3" s="28"/>
      <c r="G3" s="40"/>
    </row>
    <row r="4">
      <c r="B4" s="42" t="s">
        <v>20</v>
      </c>
      <c r="D4" s="28"/>
      <c r="E4" s="28"/>
    </row>
    <row r="5">
      <c r="B5" s="43" t="s">
        <v>22</v>
      </c>
      <c r="C5" s="43" t="s">
        <v>23</v>
      </c>
      <c r="D5" s="46" t="s">
        <v>24</v>
      </c>
      <c r="E5" s="46" t="s">
        <v>29</v>
      </c>
      <c r="F5" s="49" t="s">
        <v>30</v>
      </c>
      <c r="G5" s="26" t="s">
        <v>33</v>
      </c>
      <c r="H5" s="26" t="s">
        <v>34</v>
      </c>
      <c r="I5" s="26" t="s">
        <v>35</v>
      </c>
    </row>
    <row r="6">
      <c r="A6" s="43"/>
      <c r="B6" s="51">
        <v>0.5833333333333334</v>
      </c>
      <c r="C6" s="53">
        <v>0.6923611111111111</v>
      </c>
      <c r="D6" s="54"/>
      <c r="E6" s="54"/>
      <c r="F6" s="58" t="s">
        <v>38</v>
      </c>
    </row>
    <row r="7">
      <c r="A7" s="60" t="s">
        <v>42</v>
      </c>
      <c r="B7" s="64">
        <v>0.002</v>
      </c>
      <c r="C7" s="68">
        <v>0.225</v>
      </c>
      <c r="D7" s="71">
        <f t="shared" ref="D7:D34" si="1">IF(I7&lt;&gt;"good","",H7-(G7*LN(($B$1/$B$2)-1))-(($C$6-$B$3)*1440))</f>
        <v>39.50400482</v>
      </c>
      <c r="E7" s="73">
        <f t="shared" ref="E7:E26" si="2">IF(I7&lt;&gt;"good","",(((H7-(G7*LN(($B$1/$B$2)-1)))/60)/24)+$B$3)</f>
        <v>0.7197944478</v>
      </c>
      <c r="F7" s="77" t="str">
        <f t="shared" ref="F7:F34" si="3">IF(I7&lt;&gt;"good","","y=\left(\frac{"&amp;$B$1&amp;"}{1+\frac{1}{\exp \left(\frac{x-"&amp;$H7&amp;"}{"&amp;$G7&amp;"}\right)}}\right)")</f>
        <v>y=\left(\frac{2}{1+\frac{1}{\exp \left(\frac{x-223.981289520323}{32.429309668375}\right)}}\right)</v>
      </c>
      <c r="G7" s="78">
        <f t="shared" ref="G7:G34" si="4">IF(I7&lt;&gt;"good","",((($C$6-$B$3)*1440)-(($B$6-$B$3)*1440))/(LN(($B$1-B7)/B7)-LN(($B$1-C7)/C7)))</f>
        <v>32.42930967</v>
      </c>
      <c r="H7" s="78">
        <f t="shared" ref="H7:H34" si="5">IF(I7&lt;&gt;"good","",((($B$6-$B$3)*1440)*LN(($B$1-C7)/C7)-(($C$6-$B$3)*1440)*LN(($B$1-B7)/B7))/(LN(($B$1-C7)/C7)-LN(($B$1-B7)/B7)))</f>
        <v>223.9812895</v>
      </c>
      <c r="I7" t="str">
        <f t="shared" ref="I7:I34" si="6">IF($B$2&lt;&gt;"",IF($B$3&lt;&gt;"",IF($B$1&lt;&gt;"",IF($B$6&lt;&gt;"",IF(B7&lt;&gt;"",IF($C$6&lt;&gt;"",IF(C7&lt;&gt;"","good",""),""),""),""),""),""),"")</f>
        <v>good</v>
      </c>
    </row>
    <row r="8">
      <c r="A8" s="60" t="s">
        <v>47</v>
      </c>
      <c r="B8" s="64">
        <v>0.002</v>
      </c>
      <c r="C8" s="68">
        <v>0.162</v>
      </c>
      <c r="D8" s="71">
        <f t="shared" si="1"/>
        <v>55.45024503</v>
      </c>
      <c r="E8" s="73">
        <f t="shared" si="2"/>
        <v>0.7308682257</v>
      </c>
      <c r="F8" s="77" t="str">
        <f t="shared" si="3"/>
        <v>y=\left(\frac{2}{1+\frac{1}{\exp \left(\frac{x-242.157303019831}{35.0609382815259}\right)}}\right)</v>
      </c>
      <c r="G8" s="78">
        <f t="shared" si="4"/>
        <v>35.06093828</v>
      </c>
      <c r="H8" s="78">
        <f t="shared" si="5"/>
        <v>242.157303</v>
      </c>
      <c r="I8" t="str">
        <f t="shared" si="6"/>
        <v>good</v>
      </c>
    </row>
    <row r="9">
      <c r="A9" s="60" t="s">
        <v>49</v>
      </c>
      <c r="B9" s="64">
        <v>0.002</v>
      </c>
      <c r="C9" s="68">
        <v>0.3</v>
      </c>
      <c r="D9" s="71">
        <f t="shared" si="1"/>
        <v>26.93396389</v>
      </c>
      <c r="E9" s="73">
        <f t="shared" si="2"/>
        <v>0.7110652527</v>
      </c>
      <c r="F9" s="77" t="str">
        <f t="shared" si="3"/>
        <v>y=\left(\frac{2}{1+\frac{1}{\exp \left(\frac{x-209.653571465053}{30.3548595808226}\right)}}\right)</v>
      </c>
      <c r="G9" s="78">
        <f t="shared" si="4"/>
        <v>30.35485958</v>
      </c>
      <c r="H9" s="78">
        <f t="shared" si="5"/>
        <v>209.6535715</v>
      </c>
      <c r="I9" t="str">
        <f t="shared" si="6"/>
        <v>good</v>
      </c>
    </row>
    <row r="10">
      <c r="A10" s="79"/>
      <c r="B10" s="80"/>
      <c r="C10" s="81"/>
      <c r="D10" s="71" t="str">
        <f t="shared" si="1"/>
        <v/>
      </c>
      <c r="E10" s="73" t="str">
        <f t="shared" si="2"/>
        <v/>
      </c>
      <c r="F10" s="77" t="str">
        <f t="shared" si="3"/>
        <v/>
      </c>
      <c r="G10" s="78" t="str">
        <f t="shared" si="4"/>
        <v/>
      </c>
      <c r="H10" s="78" t="str">
        <f t="shared" si="5"/>
        <v/>
      </c>
      <c r="I10" t="str">
        <f t="shared" si="6"/>
        <v/>
      </c>
    </row>
    <row r="11">
      <c r="A11" s="82"/>
      <c r="B11" s="80"/>
      <c r="C11" s="81"/>
      <c r="D11" s="71" t="str">
        <f t="shared" si="1"/>
        <v/>
      </c>
      <c r="E11" s="73" t="str">
        <f t="shared" si="2"/>
        <v/>
      </c>
      <c r="F11" s="77" t="str">
        <f t="shared" si="3"/>
        <v/>
      </c>
      <c r="G11" s="78" t="str">
        <f t="shared" si="4"/>
        <v/>
      </c>
      <c r="H11" s="78" t="str">
        <f t="shared" si="5"/>
        <v/>
      </c>
      <c r="I11" t="str">
        <f t="shared" si="6"/>
        <v/>
      </c>
    </row>
    <row r="12">
      <c r="A12" s="82"/>
      <c r="B12" s="80"/>
      <c r="C12" s="81"/>
      <c r="D12" s="71" t="str">
        <f t="shared" si="1"/>
        <v/>
      </c>
      <c r="E12" s="73" t="str">
        <f t="shared" si="2"/>
        <v/>
      </c>
      <c r="F12" s="77" t="str">
        <f t="shared" si="3"/>
        <v/>
      </c>
      <c r="G12" s="78" t="str">
        <f t="shared" si="4"/>
        <v/>
      </c>
      <c r="H12" s="78" t="str">
        <f t="shared" si="5"/>
        <v/>
      </c>
      <c r="I12" t="str">
        <f t="shared" si="6"/>
        <v/>
      </c>
    </row>
    <row r="13">
      <c r="A13" s="79"/>
      <c r="B13" s="80"/>
      <c r="C13" s="81"/>
      <c r="D13" s="71" t="str">
        <f t="shared" si="1"/>
        <v/>
      </c>
      <c r="E13" s="73" t="str">
        <f t="shared" si="2"/>
        <v/>
      </c>
      <c r="F13" s="77" t="str">
        <f t="shared" si="3"/>
        <v/>
      </c>
      <c r="G13" s="78" t="str">
        <f t="shared" si="4"/>
        <v/>
      </c>
      <c r="H13" s="78" t="str">
        <f t="shared" si="5"/>
        <v/>
      </c>
      <c r="I13" t="str">
        <f t="shared" si="6"/>
        <v/>
      </c>
    </row>
    <row r="14">
      <c r="A14" s="79"/>
      <c r="B14" s="80"/>
      <c r="C14" s="81"/>
      <c r="D14" s="71" t="str">
        <f t="shared" si="1"/>
        <v/>
      </c>
      <c r="E14" s="85" t="str">
        <f t="shared" si="2"/>
        <v/>
      </c>
      <c r="F14" s="77" t="str">
        <f t="shared" si="3"/>
        <v/>
      </c>
      <c r="G14" s="78" t="str">
        <f t="shared" si="4"/>
        <v/>
      </c>
      <c r="H14" s="78" t="str">
        <f t="shared" si="5"/>
        <v/>
      </c>
      <c r="I14" t="str">
        <f t="shared" si="6"/>
        <v/>
      </c>
    </row>
    <row r="15">
      <c r="A15" s="87"/>
      <c r="B15" s="80"/>
      <c r="C15" s="81"/>
      <c r="D15" s="71" t="str">
        <f t="shared" si="1"/>
        <v/>
      </c>
      <c r="E15" s="85" t="str">
        <f t="shared" si="2"/>
        <v/>
      </c>
      <c r="F15" s="77" t="str">
        <f t="shared" si="3"/>
        <v/>
      </c>
      <c r="G15" s="78" t="str">
        <f t="shared" si="4"/>
        <v/>
      </c>
      <c r="H15" s="78" t="str">
        <f t="shared" si="5"/>
        <v/>
      </c>
      <c r="I15" t="str">
        <f t="shared" si="6"/>
        <v/>
      </c>
    </row>
    <row r="16">
      <c r="A16" s="90"/>
      <c r="B16" s="80"/>
      <c r="C16" s="81"/>
      <c r="D16" s="71" t="str">
        <f t="shared" si="1"/>
        <v/>
      </c>
      <c r="E16" s="85" t="str">
        <f t="shared" si="2"/>
        <v/>
      </c>
      <c r="F16" s="77" t="str">
        <f t="shared" si="3"/>
        <v/>
      </c>
      <c r="G16" s="78" t="str">
        <f t="shared" si="4"/>
        <v/>
      </c>
      <c r="H16" s="78" t="str">
        <f t="shared" si="5"/>
        <v/>
      </c>
      <c r="I16" t="str">
        <f t="shared" si="6"/>
        <v/>
      </c>
    </row>
    <row r="17">
      <c r="A17" s="90"/>
      <c r="B17" s="80"/>
      <c r="C17" s="81"/>
      <c r="D17" s="71" t="str">
        <f t="shared" si="1"/>
        <v/>
      </c>
      <c r="E17" s="85" t="str">
        <f t="shared" si="2"/>
        <v/>
      </c>
      <c r="F17" s="77" t="str">
        <f t="shared" si="3"/>
        <v/>
      </c>
      <c r="G17" s="78" t="str">
        <f t="shared" si="4"/>
        <v/>
      </c>
      <c r="H17" s="78" t="str">
        <f t="shared" si="5"/>
        <v/>
      </c>
      <c r="I17" t="str">
        <f t="shared" si="6"/>
        <v/>
      </c>
    </row>
    <row r="18">
      <c r="A18" s="90"/>
      <c r="B18" s="80"/>
      <c r="C18" s="81"/>
      <c r="D18" s="71" t="str">
        <f t="shared" si="1"/>
        <v/>
      </c>
      <c r="E18" s="85" t="str">
        <f t="shared" si="2"/>
        <v/>
      </c>
      <c r="F18" s="77" t="str">
        <f t="shared" si="3"/>
        <v/>
      </c>
      <c r="G18" s="78" t="str">
        <f t="shared" si="4"/>
        <v/>
      </c>
      <c r="H18" s="78" t="str">
        <f t="shared" si="5"/>
        <v/>
      </c>
      <c r="I18" t="str">
        <f t="shared" si="6"/>
        <v/>
      </c>
    </row>
    <row r="19">
      <c r="A19" s="90"/>
      <c r="B19" s="80"/>
      <c r="C19" s="81"/>
      <c r="D19" s="71" t="str">
        <f t="shared" si="1"/>
        <v/>
      </c>
      <c r="E19" s="85" t="str">
        <f t="shared" si="2"/>
        <v/>
      </c>
      <c r="F19" s="77" t="str">
        <f t="shared" si="3"/>
        <v/>
      </c>
      <c r="G19" s="78" t="str">
        <f t="shared" si="4"/>
        <v/>
      </c>
      <c r="H19" s="78" t="str">
        <f t="shared" si="5"/>
        <v/>
      </c>
      <c r="I19" t="str">
        <f t="shared" si="6"/>
        <v/>
      </c>
    </row>
    <row r="20">
      <c r="A20" s="90"/>
      <c r="B20" s="80"/>
      <c r="C20" s="81"/>
      <c r="D20" s="71" t="str">
        <f t="shared" si="1"/>
        <v/>
      </c>
      <c r="E20" s="85" t="str">
        <f t="shared" si="2"/>
        <v/>
      </c>
      <c r="F20" s="77" t="str">
        <f t="shared" si="3"/>
        <v/>
      </c>
      <c r="G20" s="78" t="str">
        <f t="shared" si="4"/>
        <v/>
      </c>
      <c r="H20" s="78" t="str">
        <f t="shared" si="5"/>
        <v/>
      </c>
      <c r="I20" t="str">
        <f t="shared" si="6"/>
        <v/>
      </c>
    </row>
    <row r="21" ht="15.75" customHeight="1">
      <c r="A21" s="90"/>
      <c r="B21" s="80"/>
      <c r="C21" s="81"/>
      <c r="D21" s="71" t="str">
        <f t="shared" si="1"/>
        <v/>
      </c>
      <c r="E21" s="85" t="str">
        <f t="shared" si="2"/>
        <v/>
      </c>
      <c r="F21" s="77" t="str">
        <f t="shared" si="3"/>
        <v/>
      </c>
      <c r="G21" s="78" t="str">
        <f t="shared" si="4"/>
        <v/>
      </c>
      <c r="H21" s="78" t="str">
        <f t="shared" si="5"/>
        <v/>
      </c>
      <c r="I21" t="str">
        <f t="shared" si="6"/>
        <v/>
      </c>
    </row>
    <row r="22" ht="15.75" customHeight="1">
      <c r="A22" s="90"/>
      <c r="B22" s="80"/>
      <c r="C22" s="81"/>
      <c r="D22" s="71" t="str">
        <f t="shared" si="1"/>
        <v/>
      </c>
      <c r="E22" s="85" t="str">
        <f t="shared" si="2"/>
        <v/>
      </c>
      <c r="F22" s="77" t="str">
        <f t="shared" si="3"/>
        <v/>
      </c>
      <c r="G22" s="78" t="str">
        <f t="shared" si="4"/>
        <v/>
      </c>
      <c r="H22" s="78" t="str">
        <f t="shared" si="5"/>
        <v/>
      </c>
      <c r="I22" t="str">
        <f t="shared" si="6"/>
        <v/>
      </c>
    </row>
    <row r="23" ht="15.75" customHeight="1">
      <c r="A23" s="90"/>
      <c r="B23" s="80"/>
      <c r="C23" s="81"/>
      <c r="D23" s="71" t="str">
        <f t="shared" si="1"/>
        <v/>
      </c>
      <c r="E23" s="85" t="str">
        <f t="shared" si="2"/>
        <v/>
      </c>
      <c r="F23" s="77" t="str">
        <f t="shared" si="3"/>
        <v/>
      </c>
      <c r="G23" s="78" t="str">
        <f t="shared" si="4"/>
        <v/>
      </c>
      <c r="H23" s="78" t="str">
        <f t="shared" si="5"/>
        <v/>
      </c>
      <c r="I23" t="str">
        <f t="shared" si="6"/>
        <v/>
      </c>
    </row>
    <row r="24" ht="15.75" customHeight="1">
      <c r="A24" s="90"/>
      <c r="B24" s="80"/>
      <c r="C24" s="81"/>
      <c r="D24" s="71" t="str">
        <f t="shared" si="1"/>
        <v/>
      </c>
      <c r="E24" s="85" t="str">
        <f t="shared" si="2"/>
        <v/>
      </c>
      <c r="F24" s="77" t="str">
        <f t="shared" si="3"/>
        <v/>
      </c>
      <c r="G24" s="78" t="str">
        <f t="shared" si="4"/>
        <v/>
      </c>
      <c r="H24" s="78" t="str">
        <f t="shared" si="5"/>
        <v/>
      </c>
      <c r="I24" t="str">
        <f t="shared" si="6"/>
        <v/>
      </c>
    </row>
    <row r="25" ht="15.75" customHeight="1">
      <c r="A25" s="90"/>
      <c r="B25" s="80"/>
      <c r="C25" s="81"/>
      <c r="D25" s="71" t="str">
        <f t="shared" si="1"/>
        <v/>
      </c>
      <c r="E25" s="85" t="str">
        <f t="shared" si="2"/>
        <v/>
      </c>
      <c r="F25" s="77" t="str">
        <f t="shared" si="3"/>
        <v/>
      </c>
      <c r="G25" s="78" t="str">
        <f t="shared" si="4"/>
        <v/>
      </c>
      <c r="H25" s="78" t="str">
        <f t="shared" si="5"/>
        <v/>
      </c>
      <c r="I25" t="str">
        <f t="shared" si="6"/>
        <v/>
      </c>
    </row>
    <row r="26" ht="15.75" customHeight="1">
      <c r="A26" s="90"/>
      <c r="B26" s="80"/>
      <c r="C26" s="81"/>
      <c r="D26" s="71" t="str">
        <f t="shared" si="1"/>
        <v/>
      </c>
      <c r="E26" s="85" t="str">
        <f t="shared" si="2"/>
        <v/>
      </c>
      <c r="F26" s="77" t="str">
        <f t="shared" si="3"/>
        <v/>
      </c>
      <c r="G26" s="78" t="str">
        <f t="shared" si="4"/>
        <v/>
      </c>
      <c r="H26" s="78" t="str">
        <f t="shared" si="5"/>
        <v/>
      </c>
      <c r="I26" t="str">
        <f t="shared" si="6"/>
        <v/>
      </c>
    </row>
    <row r="27" ht="15.75" customHeight="1">
      <c r="A27" s="90"/>
      <c r="B27" s="80"/>
      <c r="C27" s="81"/>
      <c r="D27" s="71" t="str">
        <f t="shared" si="1"/>
        <v/>
      </c>
      <c r="E27" s="85" t="s">
        <v>13</v>
      </c>
      <c r="F27" s="77" t="str">
        <f t="shared" si="3"/>
        <v/>
      </c>
      <c r="G27" s="78" t="str">
        <f t="shared" si="4"/>
        <v/>
      </c>
      <c r="H27" s="78" t="str">
        <f t="shared" si="5"/>
        <v/>
      </c>
      <c r="I27" t="str">
        <f t="shared" si="6"/>
        <v/>
      </c>
    </row>
    <row r="28" ht="15.75" customHeight="1">
      <c r="A28" s="90"/>
      <c r="B28" s="80"/>
      <c r="C28" s="81"/>
      <c r="D28" s="71" t="str">
        <f t="shared" si="1"/>
        <v/>
      </c>
      <c r="E28" s="85" t="str">
        <f t="shared" ref="E28:E34" si="7">IF(I28&lt;&gt;"good","",(((H28-(G28*LN(($B$1/$B$2)-1)))/60)/24)+$B$3)</f>
        <v/>
      </c>
      <c r="F28" s="77" t="str">
        <f t="shared" si="3"/>
        <v/>
      </c>
      <c r="G28" s="78" t="str">
        <f t="shared" si="4"/>
        <v/>
      </c>
      <c r="H28" s="78" t="str">
        <f t="shared" si="5"/>
        <v/>
      </c>
      <c r="I28" t="str">
        <f t="shared" si="6"/>
        <v/>
      </c>
    </row>
    <row r="29" ht="15.75" customHeight="1">
      <c r="A29" s="90"/>
      <c r="B29" s="80"/>
      <c r="C29" s="81"/>
      <c r="D29" s="71" t="str">
        <f t="shared" si="1"/>
        <v/>
      </c>
      <c r="E29" s="85" t="str">
        <f t="shared" si="7"/>
        <v/>
      </c>
      <c r="F29" s="77" t="str">
        <f t="shared" si="3"/>
        <v/>
      </c>
      <c r="G29" s="78" t="str">
        <f t="shared" si="4"/>
        <v/>
      </c>
      <c r="H29" s="78" t="str">
        <f t="shared" si="5"/>
        <v/>
      </c>
      <c r="I29" t="str">
        <f t="shared" si="6"/>
        <v/>
      </c>
    </row>
    <row r="30" ht="15.75" customHeight="1">
      <c r="A30" s="90"/>
      <c r="B30" s="80"/>
      <c r="C30" s="81"/>
      <c r="D30" s="71" t="str">
        <f t="shared" si="1"/>
        <v/>
      </c>
      <c r="E30" s="85" t="str">
        <f t="shared" si="7"/>
        <v/>
      </c>
      <c r="F30" s="77" t="str">
        <f t="shared" si="3"/>
        <v/>
      </c>
      <c r="G30" s="78" t="str">
        <f t="shared" si="4"/>
        <v/>
      </c>
      <c r="H30" s="78" t="str">
        <f t="shared" si="5"/>
        <v/>
      </c>
      <c r="I30" t="str">
        <f t="shared" si="6"/>
        <v/>
      </c>
    </row>
    <row r="31" ht="15.75" customHeight="1">
      <c r="A31" s="90"/>
      <c r="B31" s="80"/>
      <c r="C31" s="81"/>
      <c r="D31" s="71" t="str">
        <f t="shared" si="1"/>
        <v/>
      </c>
      <c r="E31" s="85" t="str">
        <f t="shared" si="7"/>
        <v/>
      </c>
      <c r="F31" s="77" t="str">
        <f t="shared" si="3"/>
        <v/>
      </c>
      <c r="G31" s="78" t="str">
        <f t="shared" si="4"/>
        <v/>
      </c>
      <c r="H31" s="78" t="str">
        <f t="shared" si="5"/>
        <v/>
      </c>
      <c r="I31" t="str">
        <f t="shared" si="6"/>
        <v/>
      </c>
    </row>
    <row r="32" ht="15.75" customHeight="1">
      <c r="A32" s="90"/>
      <c r="B32" s="80"/>
      <c r="C32" s="81"/>
      <c r="D32" s="71" t="str">
        <f t="shared" si="1"/>
        <v/>
      </c>
      <c r="E32" s="85" t="str">
        <f t="shared" si="7"/>
        <v/>
      </c>
      <c r="F32" s="77" t="str">
        <f t="shared" si="3"/>
        <v/>
      </c>
      <c r="G32" s="78" t="str">
        <f t="shared" si="4"/>
        <v/>
      </c>
      <c r="H32" s="78" t="str">
        <f t="shared" si="5"/>
        <v/>
      </c>
      <c r="I32" t="str">
        <f t="shared" si="6"/>
        <v/>
      </c>
    </row>
    <row r="33" ht="15.75" customHeight="1">
      <c r="A33" s="90"/>
      <c r="B33" s="80"/>
      <c r="C33" s="81"/>
      <c r="D33" s="71" t="str">
        <f t="shared" si="1"/>
        <v/>
      </c>
      <c r="E33" s="85" t="str">
        <f t="shared" si="7"/>
        <v/>
      </c>
      <c r="F33" s="77" t="str">
        <f t="shared" si="3"/>
        <v/>
      </c>
      <c r="G33" s="78" t="str">
        <f t="shared" si="4"/>
        <v/>
      </c>
      <c r="H33" s="78" t="str">
        <f t="shared" si="5"/>
        <v/>
      </c>
      <c r="I33" t="str">
        <f t="shared" si="6"/>
        <v/>
      </c>
    </row>
    <row r="34" ht="15.75" customHeight="1">
      <c r="A34" s="90"/>
      <c r="B34" s="80"/>
      <c r="C34" s="81"/>
      <c r="D34" s="71" t="str">
        <f t="shared" si="1"/>
        <v/>
      </c>
      <c r="E34" s="85" t="str">
        <f t="shared" si="7"/>
        <v/>
      </c>
      <c r="F34" s="77" t="str">
        <f t="shared" si="3"/>
        <v/>
      </c>
      <c r="G34" s="78" t="str">
        <f t="shared" si="4"/>
        <v/>
      </c>
      <c r="H34" s="78" t="str">
        <f t="shared" si="5"/>
        <v/>
      </c>
      <c r="I34" t="str">
        <f t="shared" si="6"/>
        <v/>
      </c>
    </row>
    <row r="35" ht="15.75" customHeight="1">
      <c r="C35" s="93"/>
      <c r="D35" s="94"/>
      <c r="E35" s="28"/>
    </row>
    <row r="36" ht="15.75" customHeight="1">
      <c r="C36" s="93"/>
      <c r="D36" s="94"/>
      <c r="E36" s="28"/>
    </row>
    <row r="37" ht="15.75" customHeight="1">
      <c r="C37" s="93"/>
      <c r="D37" s="94"/>
      <c r="E37" s="28"/>
    </row>
    <row r="38" ht="15.75" customHeight="1">
      <c r="C38" s="93"/>
      <c r="D38" s="94"/>
      <c r="E38" s="28"/>
    </row>
    <row r="39" ht="15.75" customHeight="1">
      <c r="C39" s="93"/>
      <c r="D39" s="94"/>
      <c r="E39" s="28"/>
    </row>
    <row r="40" ht="15.75" customHeight="1">
      <c r="C40" s="93"/>
      <c r="D40" s="94"/>
      <c r="E40" s="28"/>
    </row>
    <row r="41" ht="15.75" customHeight="1">
      <c r="C41" s="93"/>
      <c r="D41" s="94"/>
      <c r="E41" s="28"/>
    </row>
    <row r="42" ht="15.75" customHeight="1">
      <c r="C42" s="93"/>
      <c r="D42" s="94"/>
      <c r="E42" s="28"/>
    </row>
    <row r="43" ht="15.75" customHeight="1">
      <c r="C43" s="93"/>
      <c r="D43" s="94"/>
      <c r="E43" s="28"/>
    </row>
    <row r="44" ht="15.75" customHeight="1">
      <c r="C44" s="93"/>
      <c r="D44" s="94"/>
      <c r="E44" s="28"/>
    </row>
    <row r="45" ht="15.75" customHeight="1">
      <c r="C45" s="93"/>
      <c r="D45" s="94"/>
      <c r="E45" s="28"/>
    </row>
    <row r="46" ht="15.75" customHeight="1">
      <c r="C46" s="93"/>
      <c r="D46" s="94"/>
      <c r="E46" s="28"/>
    </row>
    <row r="47" ht="15.75" customHeight="1">
      <c r="C47" s="93"/>
      <c r="D47" s="94"/>
      <c r="E47" s="28"/>
    </row>
    <row r="48" ht="15.75" customHeight="1">
      <c r="C48" s="93"/>
      <c r="D48" s="94"/>
      <c r="E48" s="28"/>
    </row>
    <row r="49" ht="15.75" customHeight="1">
      <c r="C49" s="93"/>
      <c r="D49" s="94"/>
      <c r="E49" s="28"/>
    </row>
    <row r="50" ht="15.75" customHeight="1">
      <c r="C50" s="93"/>
      <c r="D50" s="94"/>
      <c r="E50" s="28"/>
    </row>
    <row r="51" ht="15.75" customHeight="1">
      <c r="C51" s="93"/>
      <c r="D51" s="94"/>
      <c r="E51" s="28"/>
    </row>
    <row r="52" ht="15.75" customHeight="1">
      <c r="C52" s="93"/>
      <c r="D52" s="94"/>
      <c r="E52" s="28"/>
    </row>
    <row r="53" ht="15.75" customHeight="1">
      <c r="C53" s="93"/>
      <c r="D53" s="94"/>
      <c r="E53" s="28"/>
    </row>
    <row r="54" ht="15.75" customHeight="1">
      <c r="C54" s="93"/>
      <c r="D54" s="94"/>
      <c r="E54" s="28"/>
    </row>
    <row r="55" ht="15.75" customHeight="1">
      <c r="C55" s="93"/>
      <c r="D55" s="94"/>
      <c r="E55" s="28"/>
    </row>
    <row r="56" ht="15.75" customHeight="1">
      <c r="C56" s="93"/>
      <c r="D56" s="94"/>
      <c r="E56" s="28"/>
    </row>
    <row r="57" ht="15.75" customHeight="1">
      <c r="C57" s="93"/>
      <c r="D57" s="94"/>
      <c r="E57" s="28"/>
    </row>
    <row r="58" ht="15.75" customHeight="1">
      <c r="C58" s="93"/>
      <c r="D58" s="94"/>
      <c r="E58" s="28"/>
    </row>
    <row r="59" ht="15.75" customHeight="1">
      <c r="C59" s="93"/>
      <c r="D59" s="94"/>
      <c r="E59" s="28"/>
    </row>
    <row r="60" ht="15.75" customHeight="1">
      <c r="C60" s="93"/>
      <c r="D60" s="94"/>
      <c r="E60" s="28"/>
    </row>
    <row r="61" ht="15.75" customHeight="1">
      <c r="C61" s="93"/>
      <c r="D61" s="94"/>
      <c r="E61" s="28"/>
    </row>
    <row r="62" ht="15.75" customHeight="1">
      <c r="C62" s="93"/>
      <c r="D62" s="94"/>
      <c r="E62" s="28"/>
    </row>
    <row r="63" ht="15.75" customHeight="1">
      <c r="C63" s="93"/>
      <c r="D63" s="94"/>
      <c r="E63" s="28"/>
    </row>
    <row r="64" ht="15.75" customHeight="1">
      <c r="C64" s="93"/>
      <c r="D64" s="94"/>
      <c r="E64" s="28"/>
    </row>
    <row r="65" ht="15.75" customHeight="1">
      <c r="C65" s="93"/>
      <c r="D65" s="94"/>
      <c r="E65" s="28"/>
    </row>
    <row r="66" ht="15.75" customHeight="1">
      <c r="C66" s="93"/>
      <c r="D66" s="94"/>
      <c r="E66" s="28"/>
    </row>
    <row r="67" ht="15.75" customHeight="1">
      <c r="C67" s="93"/>
      <c r="D67" s="94"/>
      <c r="E67" s="28"/>
    </row>
    <row r="68" ht="15.75" customHeight="1">
      <c r="C68" s="93"/>
      <c r="D68" s="94"/>
      <c r="E68" s="28"/>
    </row>
    <row r="69" ht="15.75" customHeight="1">
      <c r="C69" s="93"/>
      <c r="D69" s="94"/>
      <c r="E69" s="28"/>
    </row>
    <row r="70" ht="15.75" customHeight="1">
      <c r="C70" s="93"/>
      <c r="D70" s="94"/>
      <c r="E70" s="28"/>
    </row>
    <row r="71" ht="15.75" customHeight="1">
      <c r="C71" s="93"/>
      <c r="D71" s="94"/>
      <c r="E71" s="28"/>
    </row>
    <row r="72" ht="15.75" customHeight="1">
      <c r="C72" s="93"/>
      <c r="D72" s="94"/>
      <c r="E72" s="28"/>
    </row>
    <row r="73" ht="15.75" customHeight="1">
      <c r="C73" s="93"/>
      <c r="D73" s="94"/>
      <c r="E73" s="28"/>
    </row>
    <row r="74" ht="15.75" customHeight="1">
      <c r="C74" s="93"/>
      <c r="D74" s="94"/>
      <c r="E74" s="28"/>
    </row>
    <row r="75" ht="15.75" customHeight="1">
      <c r="C75" s="93"/>
      <c r="D75" s="94"/>
      <c r="E75" s="28"/>
    </row>
    <row r="76" ht="15.75" customHeight="1">
      <c r="C76" s="93"/>
      <c r="D76" s="94"/>
      <c r="E76" s="28"/>
    </row>
    <row r="77" ht="15.75" customHeight="1">
      <c r="C77" s="93"/>
      <c r="D77" s="94"/>
      <c r="E77" s="28"/>
    </row>
    <row r="78" ht="15.75" customHeight="1">
      <c r="C78" s="93"/>
      <c r="D78" s="94"/>
      <c r="E78" s="28"/>
    </row>
    <row r="79" ht="15.75" customHeight="1">
      <c r="C79" s="93"/>
      <c r="D79" s="94"/>
      <c r="E79" s="28"/>
    </row>
    <row r="80" ht="15.75" customHeight="1">
      <c r="C80" s="93"/>
      <c r="D80" s="94"/>
      <c r="E80" s="28"/>
    </row>
    <row r="81" ht="15.75" customHeight="1">
      <c r="C81" s="93"/>
      <c r="D81" s="94"/>
      <c r="E81" s="28"/>
    </row>
    <row r="82" ht="15.75" customHeight="1">
      <c r="C82" s="93"/>
      <c r="D82" s="94"/>
      <c r="E82" s="28"/>
    </row>
    <row r="83" ht="15.75" customHeight="1">
      <c r="C83" s="93"/>
      <c r="D83" s="94"/>
      <c r="E83" s="28"/>
    </row>
    <row r="84" ht="15.75" customHeight="1">
      <c r="C84" s="93"/>
      <c r="D84" s="94"/>
      <c r="E84" s="28"/>
    </row>
    <row r="85" ht="15.75" customHeight="1">
      <c r="C85" s="93"/>
      <c r="D85" s="94"/>
      <c r="E85" s="28"/>
    </row>
    <row r="86" ht="15.75" customHeight="1">
      <c r="C86" s="93"/>
      <c r="D86" s="94"/>
      <c r="E86" s="28"/>
    </row>
    <row r="87" ht="15.75" customHeight="1">
      <c r="C87" s="93"/>
      <c r="D87" s="94"/>
      <c r="E87" s="28"/>
    </row>
    <row r="88" ht="15.75" customHeight="1">
      <c r="C88" s="93"/>
      <c r="D88" s="94"/>
      <c r="E88" s="28"/>
    </row>
    <row r="89" ht="15.75" customHeight="1">
      <c r="C89" s="93"/>
      <c r="D89" s="94"/>
      <c r="E89" s="28"/>
    </row>
    <row r="90" ht="15.75" customHeight="1">
      <c r="C90" s="93"/>
      <c r="D90" s="94"/>
      <c r="E90" s="28"/>
    </row>
    <row r="91" ht="15.75" customHeight="1">
      <c r="C91" s="93"/>
      <c r="D91" s="94"/>
      <c r="E91" s="28"/>
    </row>
    <row r="92" ht="15.75" customHeight="1">
      <c r="C92" s="93"/>
      <c r="D92" s="94"/>
      <c r="E92" s="28"/>
    </row>
    <row r="93" ht="15.75" customHeight="1">
      <c r="C93" s="93"/>
      <c r="D93" s="94"/>
      <c r="E93" s="28"/>
    </row>
    <row r="94" ht="15.75" customHeight="1">
      <c r="C94" s="93"/>
      <c r="D94" s="94"/>
      <c r="E94" s="28"/>
    </row>
    <row r="95" ht="15.75" customHeight="1">
      <c r="C95" s="93"/>
      <c r="D95" s="94"/>
      <c r="E95" s="28"/>
    </row>
    <row r="96" ht="15.75" customHeight="1">
      <c r="C96" s="93"/>
      <c r="D96" s="94"/>
      <c r="E96" s="28"/>
    </row>
    <row r="97" ht="15.75" customHeight="1">
      <c r="C97" s="93"/>
      <c r="D97" s="94"/>
      <c r="E97" s="28"/>
    </row>
    <row r="98" ht="15.75" customHeight="1">
      <c r="C98" s="93"/>
      <c r="D98" s="94"/>
      <c r="E98" s="28"/>
    </row>
    <row r="99" ht="15.75" customHeight="1">
      <c r="C99" s="93"/>
      <c r="D99" s="94"/>
      <c r="E99" s="28"/>
    </row>
    <row r="100" ht="15.75" customHeight="1">
      <c r="C100" s="93"/>
      <c r="D100" s="94"/>
      <c r="E100" s="28"/>
    </row>
    <row r="101" ht="15.75" customHeight="1">
      <c r="C101" s="93"/>
      <c r="D101" s="94"/>
      <c r="E101" s="28"/>
    </row>
    <row r="102" ht="15.75" customHeight="1">
      <c r="C102" s="93"/>
      <c r="D102" s="94"/>
      <c r="E102" s="28"/>
    </row>
    <row r="103" ht="15.75" customHeight="1">
      <c r="C103" s="93"/>
      <c r="D103" s="94"/>
      <c r="E103" s="28"/>
    </row>
    <row r="104" ht="15.75" customHeight="1">
      <c r="C104" s="93"/>
      <c r="D104" s="94"/>
      <c r="E104" s="28"/>
    </row>
    <row r="105" ht="15.75" customHeight="1">
      <c r="C105" s="93"/>
      <c r="D105" s="94"/>
      <c r="E105" s="28"/>
    </row>
    <row r="106" ht="15.75" customHeight="1">
      <c r="C106" s="93"/>
      <c r="D106" s="94"/>
      <c r="E106" s="28"/>
    </row>
    <row r="107" ht="15.75" customHeight="1">
      <c r="C107" s="93"/>
      <c r="D107" s="94"/>
      <c r="E107" s="28"/>
    </row>
    <row r="108" ht="15.75" customHeight="1">
      <c r="C108" s="93"/>
      <c r="D108" s="94"/>
      <c r="E108" s="28"/>
    </row>
    <row r="109" ht="15.75" customHeight="1">
      <c r="C109" s="93"/>
      <c r="D109" s="94"/>
      <c r="E109" s="28"/>
    </row>
    <row r="110" ht="15.75" customHeight="1">
      <c r="C110" s="93"/>
      <c r="D110" s="94"/>
      <c r="E110" s="28"/>
    </row>
    <row r="111" ht="15.75" customHeight="1">
      <c r="C111" s="93"/>
      <c r="D111" s="94"/>
      <c r="E111" s="28"/>
    </row>
    <row r="112" ht="15.75" customHeight="1">
      <c r="C112" s="93"/>
      <c r="D112" s="94"/>
      <c r="E112" s="28"/>
    </row>
    <row r="113" ht="15.75" customHeight="1">
      <c r="C113" s="93"/>
      <c r="D113" s="94"/>
      <c r="E113" s="28"/>
    </row>
    <row r="114" ht="15.75" customHeight="1">
      <c r="C114" s="93"/>
      <c r="D114" s="94"/>
      <c r="E114" s="28"/>
    </row>
    <row r="115" ht="15.75" customHeight="1">
      <c r="C115" s="93"/>
      <c r="D115" s="94"/>
      <c r="E115" s="28"/>
    </row>
    <row r="116" ht="15.75" customHeight="1">
      <c r="C116" s="93"/>
      <c r="D116" s="94"/>
      <c r="E116" s="28"/>
    </row>
    <row r="117" ht="15.75" customHeight="1">
      <c r="C117" s="93"/>
      <c r="D117" s="94"/>
      <c r="E117" s="28"/>
    </row>
    <row r="118" ht="15.75" customHeight="1">
      <c r="C118" s="93"/>
      <c r="D118" s="94"/>
      <c r="E118" s="28"/>
    </row>
    <row r="119" ht="15.75" customHeight="1">
      <c r="C119" s="93"/>
      <c r="D119" s="94"/>
      <c r="E119" s="28"/>
    </row>
    <row r="120" ht="15.75" customHeight="1">
      <c r="C120" s="93"/>
      <c r="D120" s="94"/>
      <c r="E120" s="28"/>
    </row>
    <row r="121" ht="15.75" customHeight="1">
      <c r="C121" s="93"/>
      <c r="D121" s="94"/>
      <c r="E121" s="28"/>
    </row>
    <row r="122" ht="15.75" customHeight="1">
      <c r="C122" s="93"/>
      <c r="D122" s="94"/>
      <c r="E122" s="28"/>
    </row>
    <row r="123" ht="15.75" customHeight="1">
      <c r="C123" s="93"/>
      <c r="D123" s="94"/>
      <c r="E123" s="28"/>
    </row>
    <row r="124" ht="15.75" customHeight="1">
      <c r="C124" s="93"/>
      <c r="D124" s="94"/>
      <c r="E124" s="28"/>
    </row>
    <row r="125" ht="15.75" customHeight="1">
      <c r="C125" s="93"/>
      <c r="D125" s="94"/>
      <c r="E125" s="28"/>
    </row>
    <row r="126" ht="15.75" customHeight="1">
      <c r="C126" s="93"/>
      <c r="D126" s="94"/>
      <c r="E126" s="28"/>
    </row>
    <row r="127" ht="15.75" customHeight="1">
      <c r="C127" s="93"/>
      <c r="D127" s="94"/>
      <c r="E127" s="28"/>
    </row>
    <row r="128" ht="15.75" customHeight="1">
      <c r="C128" s="93"/>
      <c r="D128" s="94"/>
      <c r="E128" s="28"/>
    </row>
    <row r="129" ht="15.75" customHeight="1">
      <c r="C129" s="93"/>
      <c r="D129" s="94"/>
      <c r="E129" s="28"/>
    </row>
    <row r="130" ht="15.75" customHeight="1">
      <c r="C130" s="93"/>
      <c r="D130" s="94"/>
      <c r="E130" s="28"/>
    </row>
    <row r="131" ht="15.75" customHeight="1">
      <c r="C131" s="93"/>
      <c r="D131" s="94"/>
      <c r="E131" s="28"/>
    </row>
    <row r="132" ht="15.75" customHeight="1">
      <c r="C132" s="93"/>
      <c r="D132" s="94"/>
      <c r="E132" s="28"/>
    </row>
    <row r="133" ht="15.75" customHeight="1">
      <c r="C133" s="93"/>
      <c r="D133" s="94"/>
      <c r="E133" s="28"/>
    </row>
    <row r="134" ht="15.75" customHeight="1">
      <c r="C134" s="93"/>
      <c r="D134" s="94"/>
      <c r="E134" s="28"/>
    </row>
    <row r="135" ht="15.75" customHeight="1">
      <c r="C135" s="93"/>
      <c r="D135" s="94"/>
      <c r="E135" s="28"/>
    </row>
    <row r="136" ht="15.75" customHeight="1">
      <c r="C136" s="93"/>
      <c r="D136" s="94"/>
      <c r="E136" s="28"/>
    </row>
    <row r="137" ht="15.75" customHeight="1">
      <c r="C137" s="93"/>
      <c r="D137" s="94"/>
      <c r="E137" s="28"/>
    </row>
    <row r="138" ht="15.75" customHeight="1">
      <c r="C138" s="93"/>
      <c r="D138" s="94"/>
      <c r="E138" s="28"/>
    </row>
    <row r="139" ht="15.75" customHeight="1">
      <c r="C139" s="93"/>
      <c r="D139" s="94"/>
      <c r="E139" s="28"/>
    </row>
    <row r="140" ht="15.75" customHeight="1">
      <c r="C140" s="93"/>
      <c r="D140" s="94"/>
      <c r="E140" s="28"/>
    </row>
    <row r="141" ht="15.75" customHeight="1">
      <c r="C141" s="93"/>
      <c r="D141" s="94"/>
      <c r="E141" s="28"/>
    </row>
    <row r="142" ht="15.75" customHeight="1">
      <c r="C142" s="93"/>
      <c r="D142" s="94"/>
      <c r="E142" s="28"/>
    </row>
    <row r="143" ht="15.75" customHeight="1">
      <c r="C143" s="93"/>
      <c r="D143" s="94"/>
      <c r="E143" s="28"/>
    </row>
    <row r="144" ht="15.75" customHeight="1">
      <c r="C144" s="93"/>
      <c r="D144" s="94"/>
      <c r="E144" s="28"/>
    </row>
    <row r="145" ht="15.75" customHeight="1">
      <c r="C145" s="93"/>
      <c r="D145" s="94"/>
      <c r="E145" s="28"/>
    </row>
    <row r="146" ht="15.75" customHeight="1">
      <c r="C146" s="93"/>
      <c r="D146" s="94"/>
      <c r="E146" s="28"/>
    </row>
    <row r="147" ht="15.75" customHeight="1">
      <c r="C147" s="93"/>
      <c r="D147" s="94"/>
      <c r="E147" s="28"/>
    </row>
    <row r="148" ht="15.75" customHeight="1">
      <c r="C148" s="93"/>
      <c r="D148" s="94"/>
      <c r="E148" s="28"/>
    </row>
    <row r="149" ht="15.75" customHeight="1">
      <c r="C149" s="93"/>
      <c r="D149" s="94"/>
      <c r="E149" s="28"/>
    </row>
    <row r="150" ht="15.75" customHeight="1">
      <c r="C150" s="93"/>
      <c r="D150" s="94"/>
      <c r="E150" s="28"/>
    </row>
    <row r="151" ht="15.75" customHeight="1">
      <c r="C151" s="93"/>
      <c r="D151" s="94"/>
      <c r="E151" s="28"/>
    </row>
    <row r="152" ht="15.75" customHeight="1">
      <c r="C152" s="93"/>
      <c r="D152" s="94"/>
      <c r="E152" s="28"/>
    </row>
    <row r="153" ht="15.75" customHeight="1">
      <c r="C153" s="93"/>
      <c r="D153" s="94"/>
      <c r="E153" s="28"/>
    </row>
    <row r="154" ht="15.75" customHeight="1">
      <c r="C154" s="93"/>
      <c r="D154" s="94"/>
      <c r="E154" s="28"/>
    </row>
    <row r="155" ht="15.75" customHeight="1">
      <c r="C155" s="93"/>
      <c r="D155" s="94"/>
      <c r="E155" s="28"/>
    </row>
    <row r="156" ht="15.75" customHeight="1">
      <c r="C156" s="93"/>
      <c r="D156" s="94"/>
      <c r="E156" s="28"/>
    </row>
    <row r="157" ht="15.75" customHeight="1">
      <c r="C157" s="93"/>
      <c r="D157" s="94"/>
      <c r="E157" s="28"/>
    </row>
    <row r="158" ht="15.75" customHeight="1">
      <c r="C158" s="93"/>
      <c r="D158" s="94"/>
      <c r="E158" s="28"/>
    </row>
    <row r="159" ht="15.75" customHeight="1">
      <c r="C159" s="93"/>
      <c r="D159" s="94"/>
      <c r="E159" s="28"/>
    </row>
    <row r="160" ht="15.75" customHeight="1">
      <c r="C160" s="93"/>
      <c r="D160" s="94"/>
      <c r="E160" s="28"/>
    </row>
    <row r="161" ht="15.75" customHeight="1">
      <c r="C161" s="93"/>
      <c r="D161" s="94"/>
      <c r="E161" s="28"/>
    </row>
    <row r="162" ht="15.75" customHeight="1">
      <c r="C162" s="93"/>
      <c r="D162" s="94"/>
      <c r="E162" s="28"/>
    </row>
    <row r="163" ht="15.75" customHeight="1">
      <c r="C163" s="93"/>
      <c r="D163" s="94"/>
      <c r="E163" s="28"/>
    </row>
    <row r="164" ht="15.75" customHeight="1">
      <c r="C164" s="93"/>
      <c r="D164" s="94"/>
      <c r="E164" s="28"/>
    </row>
    <row r="165" ht="15.75" customHeight="1">
      <c r="C165" s="93"/>
      <c r="D165" s="94"/>
      <c r="E165" s="28"/>
    </row>
    <row r="166" ht="15.75" customHeight="1">
      <c r="C166" s="93"/>
      <c r="D166" s="94"/>
      <c r="E166" s="28"/>
    </row>
    <row r="167" ht="15.75" customHeight="1">
      <c r="C167" s="93"/>
      <c r="D167" s="94"/>
      <c r="E167" s="28"/>
    </row>
    <row r="168" ht="15.75" customHeight="1">
      <c r="C168" s="93"/>
      <c r="D168" s="94"/>
      <c r="E168" s="28"/>
    </row>
    <row r="169" ht="15.75" customHeight="1">
      <c r="C169" s="93"/>
      <c r="D169" s="94"/>
      <c r="E169" s="28"/>
    </row>
    <row r="170" ht="15.75" customHeight="1">
      <c r="C170" s="93"/>
      <c r="D170" s="94"/>
      <c r="E170" s="28"/>
    </row>
    <row r="171" ht="15.75" customHeight="1">
      <c r="C171" s="93"/>
      <c r="D171" s="94"/>
      <c r="E171" s="28"/>
    </row>
    <row r="172" ht="15.75" customHeight="1">
      <c r="C172" s="93"/>
      <c r="D172" s="94"/>
      <c r="E172" s="28"/>
    </row>
    <row r="173" ht="15.75" customHeight="1">
      <c r="C173" s="93"/>
      <c r="D173" s="94"/>
      <c r="E173" s="28"/>
    </row>
    <row r="174" ht="15.75" customHeight="1">
      <c r="C174" s="93"/>
      <c r="D174" s="94"/>
      <c r="E174" s="28"/>
    </row>
    <row r="175" ht="15.75" customHeight="1">
      <c r="C175" s="93"/>
      <c r="D175" s="94"/>
      <c r="E175" s="28"/>
    </row>
    <row r="176" ht="15.75" customHeight="1">
      <c r="C176" s="93"/>
      <c r="D176" s="94"/>
      <c r="E176" s="28"/>
    </row>
    <row r="177" ht="15.75" customHeight="1">
      <c r="C177" s="93"/>
      <c r="D177" s="94"/>
      <c r="E177" s="28"/>
    </row>
    <row r="178" ht="15.75" customHeight="1">
      <c r="C178" s="93"/>
      <c r="D178" s="94"/>
      <c r="E178" s="28"/>
    </row>
    <row r="179" ht="15.75" customHeight="1">
      <c r="C179" s="93"/>
      <c r="D179" s="94"/>
      <c r="E179" s="28"/>
    </row>
    <row r="180" ht="15.75" customHeight="1">
      <c r="C180" s="93"/>
      <c r="D180" s="94"/>
      <c r="E180" s="28"/>
    </row>
    <row r="181" ht="15.75" customHeight="1">
      <c r="C181" s="93"/>
      <c r="D181" s="94"/>
      <c r="E181" s="28"/>
    </row>
    <row r="182" ht="15.75" customHeight="1">
      <c r="C182" s="93"/>
      <c r="D182" s="94"/>
      <c r="E182" s="28"/>
    </row>
    <row r="183" ht="15.75" customHeight="1">
      <c r="C183" s="93"/>
      <c r="D183" s="94"/>
      <c r="E183" s="28"/>
    </row>
    <row r="184" ht="15.75" customHeight="1">
      <c r="C184" s="93"/>
      <c r="D184" s="94"/>
      <c r="E184" s="28"/>
    </row>
    <row r="185" ht="15.75" customHeight="1">
      <c r="C185" s="93"/>
      <c r="D185" s="94"/>
      <c r="E185" s="28"/>
    </row>
    <row r="186" ht="15.75" customHeight="1">
      <c r="C186" s="93"/>
      <c r="D186" s="94"/>
      <c r="E186" s="28"/>
    </row>
    <row r="187" ht="15.75" customHeight="1">
      <c r="C187" s="93"/>
      <c r="D187" s="94"/>
      <c r="E187" s="28"/>
    </row>
    <row r="188" ht="15.75" customHeight="1">
      <c r="C188" s="93"/>
      <c r="D188" s="94"/>
      <c r="E188" s="28"/>
    </row>
    <row r="189" ht="15.75" customHeight="1">
      <c r="C189" s="93"/>
      <c r="D189" s="94"/>
      <c r="E189" s="28"/>
    </row>
    <row r="190" ht="15.75" customHeight="1">
      <c r="C190" s="93"/>
      <c r="D190" s="94"/>
      <c r="E190" s="28"/>
    </row>
    <row r="191" ht="15.75" customHeight="1">
      <c r="C191" s="93"/>
      <c r="D191" s="94"/>
      <c r="E191" s="28"/>
    </row>
    <row r="192" ht="15.75" customHeight="1">
      <c r="C192" s="93"/>
      <c r="D192" s="94"/>
      <c r="E192" s="28"/>
    </row>
    <row r="193" ht="15.75" customHeight="1">
      <c r="C193" s="93"/>
      <c r="D193" s="94"/>
      <c r="E193" s="28"/>
    </row>
    <row r="194" ht="15.75" customHeight="1">
      <c r="C194" s="93"/>
      <c r="D194" s="94"/>
      <c r="E194" s="28"/>
    </row>
    <row r="195" ht="15.75" customHeight="1">
      <c r="C195" s="93"/>
      <c r="D195" s="94"/>
      <c r="E195" s="28"/>
    </row>
    <row r="196" ht="15.75" customHeight="1">
      <c r="C196" s="93"/>
      <c r="D196" s="94"/>
      <c r="E196" s="28"/>
    </row>
    <row r="197" ht="15.75" customHeight="1">
      <c r="C197" s="93"/>
      <c r="D197" s="94"/>
      <c r="E197" s="28"/>
    </row>
    <row r="198" ht="15.75" customHeight="1">
      <c r="C198" s="93"/>
      <c r="D198" s="94"/>
      <c r="E198" s="28"/>
    </row>
    <row r="199" ht="15.75" customHeight="1">
      <c r="C199" s="93"/>
      <c r="D199" s="94"/>
      <c r="E199" s="28"/>
    </row>
    <row r="200" ht="15.75" customHeight="1">
      <c r="C200" s="93"/>
      <c r="D200" s="94"/>
      <c r="E200" s="28"/>
    </row>
    <row r="201" ht="15.75" customHeight="1">
      <c r="C201" s="93"/>
      <c r="D201" s="94"/>
      <c r="E201" s="28"/>
    </row>
    <row r="202" ht="15.75" customHeight="1">
      <c r="C202" s="93"/>
      <c r="D202" s="94"/>
      <c r="E202" s="28"/>
    </row>
    <row r="203" ht="15.75" customHeight="1">
      <c r="C203" s="93"/>
      <c r="D203" s="94"/>
      <c r="E203" s="28"/>
    </row>
    <row r="204" ht="15.75" customHeight="1">
      <c r="C204" s="93"/>
      <c r="D204" s="94"/>
      <c r="E204" s="28"/>
    </row>
    <row r="205" ht="15.75" customHeight="1">
      <c r="C205" s="93"/>
      <c r="D205" s="94"/>
      <c r="E205" s="28"/>
    </row>
    <row r="206" ht="15.75" customHeight="1">
      <c r="C206" s="93"/>
      <c r="D206" s="94"/>
      <c r="E206" s="28"/>
    </row>
    <row r="207" ht="15.75" customHeight="1">
      <c r="C207" s="93"/>
      <c r="D207" s="94"/>
      <c r="E207" s="28"/>
    </row>
    <row r="208" ht="15.75" customHeight="1">
      <c r="C208" s="93"/>
      <c r="D208" s="94"/>
      <c r="E208" s="28"/>
    </row>
    <row r="209" ht="15.75" customHeight="1">
      <c r="C209" s="93"/>
      <c r="D209" s="94"/>
      <c r="E209" s="28"/>
    </row>
    <row r="210" ht="15.75" customHeight="1">
      <c r="C210" s="93"/>
      <c r="D210" s="94"/>
      <c r="E210" s="28"/>
    </row>
    <row r="211" ht="15.75" customHeight="1">
      <c r="C211" s="93"/>
      <c r="D211" s="94"/>
      <c r="E211" s="28"/>
    </row>
    <row r="212" ht="15.75" customHeight="1">
      <c r="C212" s="93"/>
      <c r="D212" s="94"/>
      <c r="E212" s="28"/>
    </row>
    <row r="213" ht="15.75" customHeight="1">
      <c r="C213" s="93"/>
      <c r="D213" s="94"/>
      <c r="E213" s="28"/>
    </row>
    <row r="214" ht="15.75" customHeight="1">
      <c r="C214" s="93"/>
      <c r="D214" s="94"/>
      <c r="E214" s="28"/>
    </row>
    <row r="215" ht="15.75" customHeight="1">
      <c r="C215" s="93"/>
      <c r="D215" s="94"/>
      <c r="E215" s="28"/>
    </row>
    <row r="216" ht="15.75" customHeight="1">
      <c r="C216" s="93"/>
      <c r="D216" s="94"/>
      <c r="E216" s="28"/>
    </row>
    <row r="217" ht="15.75" customHeight="1">
      <c r="C217" s="93"/>
      <c r="D217" s="94"/>
      <c r="E217" s="28"/>
    </row>
    <row r="218" ht="15.75" customHeight="1">
      <c r="C218" s="93"/>
      <c r="D218" s="94"/>
      <c r="E218" s="28"/>
    </row>
    <row r="219" ht="15.75" customHeight="1">
      <c r="C219" s="93"/>
      <c r="D219" s="94"/>
      <c r="E219" s="28"/>
    </row>
    <row r="220" ht="15.75" customHeight="1">
      <c r="C220" s="93"/>
      <c r="D220" s="94"/>
      <c r="E220" s="28"/>
    </row>
    <row r="221" ht="15.75" customHeight="1">
      <c r="C221" s="93"/>
      <c r="D221" s="94"/>
      <c r="E221" s="28"/>
    </row>
    <row r="222" ht="15.75" customHeight="1">
      <c r="C222" s="93"/>
      <c r="D222" s="94"/>
      <c r="E222" s="28"/>
    </row>
    <row r="223" ht="15.75" customHeight="1">
      <c r="C223" s="93"/>
      <c r="D223" s="94"/>
      <c r="E223" s="28"/>
    </row>
    <row r="224" ht="15.75" customHeight="1">
      <c r="C224" s="93"/>
      <c r="D224" s="94"/>
      <c r="E224" s="28"/>
    </row>
    <row r="225" ht="15.75" customHeight="1">
      <c r="C225" s="93"/>
      <c r="D225" s="94"/>
      <c r="E225" s="28"/>
    </row>
    <row r="226" ht="15.75" customHeight="1">
      <c r="C226" s="93"/>
      <c r="D226" s="94"/>
      <c r="E226" s="28"/>
    </row>
    <row r="227" ht="15.75" customHeight="1">
      <c r="C227" s="93"/>
      <c r="D227" s="94"/>
      <c r="E227" s="28"/>
    </row>
    <row r="228" ht="15.75" customHeight="1">
      <c r="C228" s="93"/>
      <c r="D228" s="94"/>
      <c r="E228" s="28"/>
    </row>
    <row r="229" ht="15.75" customHeight="1">
      <c r="C229" s="93"/>
      <c r="D229" s="94"/>
      <c r="E229" s="28"/>
    </row>
    <row r="230" ht="15.75" customHeight="1">
      <c r="C230" s="93"/>
      <c r="D230" s="94"/>
      <c r="E230" s="28"/>
    </row>
    <row r="231" ht="15.75" customHeight="1">
      <c r="C231" s="93"/>
      <c r="D231" s="94"/>
      <c r="E231" s="28"/>
    </row>
    <row r="232" ht="15.75" customHeight="1">
      <c r="C232" s="93"/>
      <c r="D232" s="94"/>
      <c r="E232" s="28"/>
    </row>
    <row r="233" ht="15.75" customHeight="1">
      <c r="C233" s="93"/>
      <c r="D233" s="94"/>
      <c r="E233" s="28"/>
    </row>
    <row r="234" ht="15.75" customHeight="1">
      <c r="C234" s="93"/>
      <c r="D234" s="94"/>
      <c r="E234" s="2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5:D6"/>
    <mergeCell ref="B4:C4"/>
    <mergeCell ref="E5:E6"/>
  </mergeCells>
  <hyperlinks>
    <hyperlink r:id="rId1" ref="F6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7.29"/>
    <col customWidth="1" min="7" max="8" width="17.57"/>
    <col customWidth="1" min="9" max="9" width="44.14"/>
    <col customWidth="1" hidden="1" min="10" max="10" width="7.71"/>
    <col customWidth="1" hidden="1" min="11" max="11" width="8.86"/>
    <col customWidth="1" hidden="1" min="12" max="12" width="19.43"/>
  </cols>
  <sheetData>
    <row r="1">
      <c r="A1" s="2" t="s">
        <v>1</v>
      </c>
      <c r="B1" s="24">
        <v>2.0</v>
      </c>
      <c r="G1" s="28"/>
      <c r="H1" s="28"/>
      <c r="J1" s="26" t="s">
        <v>15</v>
      </c>
    </row>
    <row r="2">
      <c r="A2" s="30" t="s">
        <v>16</v>
      </c>
      <c r="B2" s="32">
        <v>0.6</v>
      </c>
      <c r="G2" s="19"/>
      <c r="H2" s="28"/>
    </row>
    <row r="3">
      <c r="B3" s="42"/>
      <c r="C3" s="42"/>
      <c r="F3" s="42"/>
      <c r="G3" s="28"/>
      <c r="H3" s="28"/>
    </row>
    <row r="4">
      <c r="B4" s="42"/>
      <c r="G4" s="46" t="s">
        <v>24</v>
      </c>
      <c r="H4" s="46" t="s">
        <v>29</v>
      </c>
      <c r="I4" s="49" t="s">
        <v>30</v>
      </c>
      <c r="J4" s="26" t="s">
        <v>33</v>
      </c>
      <c r="K4" s="26" t="s">
        <v>34</v>
      </c>
      <c r="L4" s="26" t="s">
        <v>35</v>
      </c>
    </row>
    <row r="5">
      <c r="A5" s="43"/>
      <c r="B5" s="43" t="s">
        <v>17</v>
      </c>
      <c r="C5" s="43" t="s">
        <v>22</v>
      </c>
      <c r="D5" s="55" t="s">
        <v>20</v>
      </c>
      <c r="E5" s="59" t="s">
        <v>23</v>
      </c>
      <c r="F5" s="55" t="s">
        <v>20</v>
      </c>
      <c r="G5" s="54"/>
      <c r="H5" s="54"/>
      <c r="I5" s="58" t="s">
        <v>38</v>
      </c>
    </row>
    <row r="6">
      <c r="A6" s="60" t="s">
        <v>43</v>
      </c>
      <c r="B6" s="62">
        <v>0.5625</v>
      </c>
      <c r="C6" s="62">
        <v>0.5625</v>
      </c>
      <c r="D6" s="66">
        <v>0.002</v>
      </c>
      <c r="E6" s="69">
        <v>0.6666666666666666</v>
      </c>
      <c r="F6" s="66">
        <v>0.509</v>
      </c>
      <c r="G6" s="71">
        <f t="shared" ref="G6:G33" si="1">IF(L6&lt;&gt;"good","",K6-(J6*LN(($B$1/$B$2)-1))-(($E6-$B6)*1440))</f>
        <v>5.85021654</v>
      </c>
      <c r="H6" s="73">
        <f t="shared" ref="H6:H33" si="2">IF(L6&lt;&gt;"good","",(((K6-(J6*LN(($B$1/$B$2)-1)))/60)/24)+$B6)</f>
        <v>0.670729317</v>
      </c>
      <c r="I6" s="77" t="str">
        <f t="shared" ref="I6:I33" si="3">IF(L6&lt;&gt;"good","","y=\left(\frac{"&amp;$B$1&amp;"}{1+\frac{1}{\exp \left(\frac{x-"&amp;$K6&amp;"}{"&amp;$J6&amp;"}\right)}}\right)")</f>
        <v>y=\left(\frac{2}{1+\frac{1}{\exp \left(\frac{x-177.642855187167}{25.7201624902522}\right)}}\right)</v>
      </c>
      <c r="J6" s="78">
        <f t="shared" ref="J6:J33" si="4">IF(L6&lt;&gt;"good","",((($E6-$B6)*1440)-(($C6-$B6)*1440))/(LN(($B$1-D6)/D6)-LN(($B$1-F6)/F6)))</f>
        <v>25.72016249</v>
      </c>
      <c r="K6" s="78">
        <f t="shared" ref="K6:K33" si="5">IF(L6&lt;&gt;"good","",((($C6-$B6)*1440)*LN(($B$1-F6)/F6)-(($E6-$B6)*1440)*LN(($B$1-D6)/D6))/(LN(($B$1-F6)/F6)-LN(($B$1-D6)/D6)))</f>
        <v>177.6428552</v>
      </c>
      <c r="L6" t="str">
        <f t="shared" ref="L6:L33" si="6">IF($B$2&lt;&gt;"",IF($B6&lt;&gt;"",IF($B$1&lt;&gt;"",IF($C6&lt;&gt;"",IF(D6&lt;&gt;"",IF($E6&lt;&gt;"",IF(F6&lt;&gt;"","good",""),""),""),""),""),""),"")</f>
        <v>good</v>
      </c>
    </row>
    <row r="7">
      <c r="A7" s="60" t="s">
        <v>48</v>
      </c>
      <c r="B7" s="62">
        <v>0.5625</v>
      </c>
      <c r="C7" s="62">
        <v>0.5625</v>
      </c>
      <c r="D7" s="66">
        <v>0.002</v>
      </c>
      <c r="E7" s="69">
        <v>0.6666666666666666</v>
      </c>
      <c r="F7" s="66">
        <v>0.427</v>
      </c>
      <c r="G7" s="71">
        <f t="shared" si="1"/>
        <v>12.22580103</v>
      </c>
      <c r="H7" s="73">
        <f t="shared" si="2"/>
        <v>0.6751568063</v>
      </c>
      <c r="I7" s="77" t="str">
        <f t="shared" si="3"/>
        <v>y=\left(\frac{2}{1+\frac{1}{\exp \left(\frac{x-184.909941862232}{26.7723334313041}\right)}}\right)</v>
      </c>
      <c r="J7" s="78">
        <f t="shared" si="4"/>
        <v>26.77233343</v>
      </c>
      <c r="K7" s="78">
        <f t="shared" si="5"/>
        <v>184.9099419</v>
      </c>
      <c r="L7" t="str">
        <f t="shared" si="6"/>
        <v>good</v>
      </c>
    </row>
    <row r="8">
      <c r="A8" s="60" t="s">
        <v>50</v>
      </c>
      <c r="B8" s="62">
        <v>0.5625</v>
      </c>
      <c r="C8" s="62">
        <v>0.5625</v>
      </c>
      <c r="D8" s="66">
        <v>0.002</v>
      </c>
      <c r="E8" s="69">
        <v>0.6666666666666666</v>
      </c>
      <c r="F8" s="66">
        <v>0.159</v>
      </c>
      <c r="G8" s="71">
        <f t="shared" si="1"/>
        <v>53.90335564</v>
      </c>
      <c r="H8" s="73">
        <f t="shared" si="2"/>
        <v>0.7040995525</v>
      </c>
      <c r="I8" s="77" t="str">
        <f t="shared" si="3"/>
        <v>y=\left(\frac{2}{1+\frac{1}{\exp \left(\frac{x-232.415296446853}{33.650434088863}\right)}}\right)</v>
      </c>
      <c r="J8" s="78">
        <f t="shared" si="4"/>
        <v>33.65043409</v>
      </c>
      <c r="K8" s="78">
        <f t="shared" si="5"/>
        <v>232.4152964</v>
      </c>
      <c r="L8" t="str">
        <f t="shared" si="6"/>
        <v>good</v>
      </c>
    </row>
    <row r="9">
      <c r="A9" s="60" t="s">
        <v>51</v>
      </c>
      <c r="B9" s="62">
        <v>0.5625</v>
      </c>
      <c r="C9" s="62">
        <v>0.5625</v>
      </c>
      <c r="D9" s="66">
        <v>0.002</v>
      </c>
      <c r="E9" s="69">
        <v>0.6666666666666666</v>
      </c>
      <c r="F9" s="66">
        <v>0.214</v>
      </c>
      <c r="G9" s="71">
        <f t="shared" si="1"/>
        <v>39.95174534</v>
      </c>
      <c r="H9" s="73">
        <f t="shared" si="2"/>
        <v>0.6944109343</v>
      </c>
      <c r="I9" s="77" t="str">
        <f t="shared" si="3"/>
        <v>y=\left(\frac{2}{1+\frac{1}{\exp \left(\frac{x-216.512823272035}{31.3479818251778}\right)}}\right)</v>
      </c>
      <c r="J9" s="78">
        <f t="shared" si="4"/>
        <v>31.34798183</v>
      </c>
      <c r="K9" s="78">
        <f t="shared" si="5"/>
        <v>216.5128233</v>
      </c>
      <c r="L9" t="str">
        <f t="shared" si="6"/>
        <v>good</v>
      </c>
    </row>
    <row r="10">
      <c r="A10" s="60" t="s">
        <v>52</v>
      </c>
      <c r="B10" s="62">
        <v>0.5625</v>
      </c>
      <c r="C10" s="62">
        <v>0.5625</v>
      </c>
      <c r="D10" s="66">
        <v>0.002</v>
      </c>
      <c r="E10" s="69">
        <v>0.6666666666666666</v>
      </c>
      <c r="F10" s="66">
        <v>0.169</v>
      </c>
      <c r="G10" s="71">
        <f t="shared" si="1"/>
        <v>50.9087788</v>
      </c>
      <c r="H10" s="73">
        <f t="shared" si="2"/>
        <v>0.7020199853</v>
      </c>
      <c r="I10" s="77" t="str">
        <f t="shared" si="3"/>
        <v>y=\left(\frac{2}{1+\frac{1}{\exp \left(\frac{x-229.001985947933}{33.1562352055508}\right)}}\right)</v>
      </c>
      <c r="J10" s="78">
        <f t="shared" si="4"/>
        <v>33.15623521</v>
      </c>
      <c r="K10" s="78">
        <f t="shared" si="5"/>
        <v>229.0019859</v>
      </c>
      <c r="L10" t="str">
        <f t="shared" si="6"/>
        <v>good</v>
      </c>
    </row>
    <row r="11">
      <c r="A11" s="60" t="s">
        <v>53</v>
      </c>
      <c r="B11" s="62">
        <v>0.7083333333333334</v>
      </c>
      <c r="C11" s="62">
        <v>0.7083333333333334</v>
      </c>
      <c r="D11" s="66">
        <v>0.002</v>
      </c>
      <c r="E11" s="69">
        <v>0.9166666666666666</v>
      </c>
      <c r="F11" s="66">
        <v>0.2</v>
      </c>
      <c r="G11" s="71">
        <f t="shared" si="1"/>
        <v>85.99117062</v>
      </c>
      <c r="H11" s="73">
        <f t="shared" si="2"/>
        <v>0.9763827574</v>
      </c>
      <c r="I11" s="77" t="str">
        <f t="shared" si="3"/>
        <v>y=\left(\frac{2}{1+\frac{1}{\exp \left(\frac{x-439.964570779732}{63.7006213308502}\right)}}\right)</v>
      </c>
      <c r="J11" s="78">
        <f t="shared" si="4"/>
        <v>63.70062133</v>
      </c>
      <c r="K11" s="78">
        <f t="shared" si="5"/>
        <v>439.9645708</v>
      </c>
      <c r="L11" t="str">
        <f t="shared" si="6"/>
        <v>good</v>
      </c>
    </row>
    <row r="12">
      <c r="A12" s="60" t="s">
        <v>54</v>
      </c>
      <c r="B12" s="62">
        <v>0.7083333333333334</v>
      </c>
      <c r="C12" s="62">
        <v>0.7083333333333334</v>
      </c>
      <c r="D12" s="66">
        <v>0.002</v>
      </c>
      <c r="E12" s="83">
        <v>0.9166666666666666</v>
      </c>
      <c r="F12" s="66">
        <v>0.6</v>
      </c>
      <c r="G12" s="71">
        <f t="shared" si="1"/>
        <v>0</v>
      </c>
      <c r="H12" s="73">
        <f t="shared" si="2"/>
        <v>0.9166666667</v>
      </c>
      <c r="I12" s="77" t="str">
        <f t="shared" si="3"/>
        <v>y=\left(\frac{2}{1+\frac{1}{\exp \left(\frac{x-341.949198013127}{49.5093874000311}\right)}}\right)</v>
      </c>
      <c r="J12" s="78">
        <f t="shared" si="4"/>
        <v>49.5093874</v>
      </c>
      <c r="K12" s="78">
        <f t="shared" si="5"/>
        <v>341.949198</v>
      </c>
      <c r="L12" t="str">
        <f t="shared" si="6"/>
        <v>good</v>
      </c>
    </row>
    <row r="13">
      <c r="A13" s="60" t="s">
        <v>56</v>
      </c>
      <c r="B13" s="62">
        <v>0.7083333333333334</v>
      </c>
      <c r="C13" s="62">
        <v>0.7083333333333334</v>
      </c>
      <c r="D13" s="66">
        <v>0.002</v>
      </c>
      <c r="E13" s="83">
        <v>0.9166666666666666</v>
      </c>
      <c r="F13" s="66">
        <v>1.2</v>
      </c>
      <c r="G13" s="71">
        <f t="shared" si="1"/>
        <v>-51.39737267</v>
      </c>
      <c r="H13" s="73">
        <f t="shared" si="2"/>
        <v>0.8809740468</v>
      </c>
      <c r="I13" s="77" t="str">
        <f t="shared" si="3"/>
        <v>y=\left(\frac{2}{1+\frac{1}{\exp \left(\frac{x-283.364896800662}{41.0272126175164}\right)}}\right)</v>
      </c>
      <c r="J13" s="78">
        <f t="shared" si="4"/>
        <v>41.02721262</v>
      </c>
      <c r="K13" s="78">
        <f t="shared" si="5"/>
        <v>283.3648968</v>
      </c>
      <c r="L13" t="str">
        <f t="shared" si="6"/>
        <v>good</v>
      </c>
    </row>
    <row r="14">
      <c r="A14" s="87"/>
      <c r="B14" s="88"/>
      <c r="C14" s="62"/>
      <c r="D14" s="89"/>
      <c r="E14" s="81"/>
      <c r="F14" s="89"/>
      <c r="G14" s="71" t="str">
        <f t="shared" si="1"/>
        <v/>
      </c>
      <c r="H14" s="73" t="str">
        <f t="shared" si="2"/>
        <v/>
      </c>
      <c r="I14" s="77" t="str">
        <f t="shared" si="3"/>
        <v/>
      </c>
      <c r="J14" s="78" t="str">
        <f t="shared" si="4"/>
        <v/>
      </c>
      <c r="K14" s="78" t="str">
        <f t="shared" si="5"/>
        <v/>
      </c>
      <c r="L14" t="str">
        <f t="shared" si="6"/>
        <v/>
      </c>
    </row>
    <row r="15">
      <c r="A15" s="90"/>
      <c r="B15" s="80"/>
      <c r="C15" s="62"/>
      <c r="D15" s="89"/>
      <c r="E15" s="81"/>
      <c r="F15" s="89"/>
      <c r="G15" s="71" t="str">
        <f t="shared" si="1"/>
        <v/>
      </c>
      <c r="H15" s="73" t="str">
        <f t="shared" si="2"/>
        <v/>
      </c>
      <c r="I15" s="77" t="str">
        <f t="shared" si="3"/>
        <v/>
      </c>
      <c r="J15" s="78" t="str">
        <f t="shared" si="4"/>
        <v/>
      </c>
      <c r="K15" s="78" t="str">
        <f t="shared" si="5"/>
        <v/>
      </c>
      <c r="L15" t="str">
        <f t="shared" si="6"/>
        <v/>
      </c>
    </row>
    <row r="16">
      <c r="A16" s="90"/>
      <c r="B16" s="80"/>
      <c r="C16" s="62"/>
      <c r="D16" s="89"/>
      <c r="E16" s="81"/>
      <c r="F16" s="89"/>
      <c r="G16" s="71" t="str">
        <f t="shared" si="1"/>
        <v/>
      </c>
      <c r="H16" s="73" t="str">
        <f t="shared" si="2"/>
        <v/>
      </c>
      <c r="I16" s="77" t="str">
        <f t="shared" si="3"/>
        <v/>
      </c>
      <c r="J16" s="78" t="str">
        <f t="shared" si="4"/>
        <v/>
      </c>
      <c r="K16" s="78" t="str">
        <f t="shared" si="5"/>
        <v/>
      </c>
      <c r="L16" t="str">
        <f t="shared" si="6"/>
        <v/>
      </c>
    </row>
    <row r="17">
      <c r="A17" s="90"/>
      <c r="B17" s="80"/>
      <c r="C17" s="62"/>
      <c r="D17" s="89"/>
      <c r="E17" s="81"/>
      <c r="F17" s="89"/>
      <c r="G17" s="71" t="str">
        <f t="shared" si="1"/>
        <v/>
      </c>
      <c r="H17" s="73" t="str">
        <f t="shared" si="2"/>
        <v/>
      </c>
      <c r="I17" s="77" t="str">
        <f t="shared" si="3"/>
        <v/>
      </c>
      <c r="J17" s="78" t="str">
        <f t="shared" si="4"/>
        <v/>
      </c>
      <c r="K17" s="78" t="str">
        <f t="shared" si="5"/>
        <v/>
      </c>
      <c r="L17" t="str">
        <f t="shared" si="6"/>
        <v/>
      </c>
    </row>
    <row r="18">
      <c r="A18" s="90"/>
      <c r="B18" s="80"/>
      <c r="C18" s="62"/>
      <c r="D18" s="89"/>
      <c r="E18" s="81"/>
      <c r="F18" s="89"/>
      <c r="G18" s="71" t="str">
        <f t="shared" si="1"/>
        <v/>
      </c>
      <c r="H18" s="73" t="str">
        <f t="shared" si="2"/>
        <v/>
      </c>
      <c r="I18" s="77" t="str">
        <f t="shared" si="3"/>
        <v/>
      </c>
      <c r="J18" s="78" t="str">
        <f t="shared" si="4"/>
        <v/>
      </c>
      <c r="K18" s="78" t="str">
        <f t="shared" si="5"/>
        <v/>
      </c>
      <c r="L18" t="str">
        <f t="shared" si="6"/>
        <v/>
      </c>
    </row>
    <row r="19">
      <c r="A19" s="90"/>
      <c r="B19" s="80"/>
      <c r="C19" s="62"/>
      <c r="D19" s="89"/>
      <c r="E19" s="81"/>
      <c r="F19" s="89"/>
      <c r="G19" s="71" t="str">
        <f t="shared" si="1"/>
        <v/>
      </c>
      <c r="H19" s="73" t="str">
        <f t="shared" si="2"/>
        <v/>
      </c>
      <c r="I19" s="77" t="str">
        <f t="shared" si="3"/>
        <v/>
      </c>
      <c r="J19" s="78" t="str">
        <f t="shared" si="4"/>
        <v/>
      </c>
      <c r="K19" s="78" t="str">
        <f t="shared" si="5"/>
        <v/>
      </c>
      <c r="L19" t="str">
        <f t="shared" si="6"/>
        <v/>
      </c>
    </row>
    <row r="20" ht="15.75" customHeight="1">
      <c r="A20" s="90"/>
      <c r="B20" s="80"/>
      <c r="C20" s="62"/>
      <c r="D20" s="89"/>
      <c r="E20" s="81"/>
      <c r="F20" s="89"/>
      <c r="G20" s="71" t="str">
        <f t="shared" si="1"/>
        <v/>
      </c>
      <c r="H20" s="73" t="str">
        <f t="shared" si="2"/>
        <v/>
      </c>
      <c r="I20" s="77" t="str">
        <f t="shared" si="3"/>
        <v/>
      </c>
      <c r="J20" s="78" t="str">
        <f t="shared" si="4"/>
        <v/>
      </c>
      <c r="K20" s="78" t="str">
        <f t="shared" si="5"/>
        <v/>
      </c>
      <c r="L20" t="str">
        <f t="shared" si="6"/>
        <v/>
      </c>
    </row>
    <row r="21" ht="15.75" customHeight="1">
      <c r="A21" s="90"/>
      <c r="B21" s="80"/>
      <c r="C21" s="62"/>
      <c r="D21" s="89"/>
      <c r="E21" s="81"/>
      <c r="F21" s="89"/>
      <c r="G21" s="71" t="str">
        <f t="shared" si="1"/>
        <v/>
      </c>
      <c r="H21" s="73" t="str">
        <f t="shared" si="2"/>
        <v/>
      </c>
      <c r="I21" s="77" t="str">
        <f t="shared" si="3"/>
        <v/>
      </c>
      <c r="J21" s="78" t="str">
        <f t="shared" si="4"/>
        <v/>
      </c>
      <c r="K21" s="78" t="str">
        <f t="shared" si="5"/>
        <v/>
      </c>
      <c r="L21" t="str">
        <f t="shared" si="6"/>
        <v/>
      </c>
    </row>
    <row r="22" ht="15.75" customHeight="1">
      <c r="A22" s="90"/>
      <c r="B22" s="80"/>
      <c r="C22" s="62"/>
      <c r="D22" s="89"/>
      <c r="E22" s="81"/>
      <c r="F22" s="89"/>
      <c r="G22" s="71" t="str">
        <f t="shared" si="1"/>
        <v/>
      </c>
      <c r="H22" s="73" t="str">
        <f t="shared" si="2"/>
        <v/>
      </c>
      <c r="I22" s="77" t="str">
        <f t="shared" si="3"/>
        <v/>
      </c>
      <c r="J22" s="78" t="str">
        <f t="shared" si="4"/>
        <v/>
      </c>
      <c r="K22" s="78" t="str">
        <f t="shared" si="5"/>
        <v/>
      </c>
      <c r="L22" t="str">
        <f t="shared" si="6"/>
        <v/>
      </c>
    </row>
    <row r="23" ht="15.75" customHeight="1">
      <c r="A23" s="90"/>
      <c r="B23" s="80"/>
      <c r="C23" s="62"/>
      <c r="D23" s="89"/>
      <c r="E23" s="81"/>
      <c r="F23" s="89"/>
      <c r="G23" s="71" t="str">
        <f t="shared" si="1"/>
        <v/>
      </c>
      <c r="H23" s="73" t="str">
        <f t="shared" si="2"/>
        <v/>
      </c>
      <c r="I23" s="77" t="str">
        <f t="shared" si="3"/>
        <v/>
      </c>
      <c r="J23" s="78" t="str">
        <f t="shared" si="4"/>
        <v/>
      </c>
      <c r="K23" s="78" t="str">
        <f t="shared" si="5"/>
        <v/>
      </c>
      <c r="L23" t="str">
        <f t="shared" si="6"/>
        <v/>
      </c>
    </row>
    <row r="24" ht="15.75" customHeight="1">
      <c r="A24" s="90"/>
      <c r="B24" s="80"/>
      <c r="C24" s="62"/>
      <c r="D24" s="89"/>
      <c r="E24" s="81"/>
      <c r="F24" s="89"/>
      <c r="G24" s="71" t="str">
        <f t="shared" si="1"/>
        <v/>
      </c>
      <c r="H24" s="73" t="str">
        <f t="shared" si="2"/>
        <v/>
      </c>
      <c r="I24" s="77" t="str">
        <f t="shared" si="3"/>
        <v/>
      </c>
      <c r="J24" s="78" t="str">
        <f t="shared" si="4"/>
        <v/>
      </c>
      <c r="K24" s="78" t="str">
        <f t="shared" si="5"/>
        <v/>
      </c>
      <c r="L24" t="str">
        <f t="shared" si="6"/>
        <v/>
      </c>
    </row>
    <row r="25" ht="15.75" customHeight="1">
      <c r="A25" s="90"/>
      <c r="B25" s="80"/>
      <c r="C25" s="62"/>
      <c r="D25" s="89"/>
      <c r="E25" s="81"/>
      <c r="F25" s="89"/>
      <c r="G25" s="71" t="str">
        <f t="shared" si="1"/>
        <v/>
      </c>
      <c r="H25" s="73" t="str">
        <f t="shared" si="2"/>
        <v/>
      </c>
      <c r="I25" s="77" t="str">
        <f t="shared" si="3"/>
        <v/>
      </c>
      <c r="J25" s="78" t="str">
        <f t="shared" si="4"/>
        <v/>
      </c>
      <c r="K25" s="78" t="str">
        <f t="shared" si="5"/>
        <v/>
      </c>
      <c r="L25" t="str">
        <f t="shared" si="6"/>
        <v/>
      </c>
    </row>
    <row r="26" ht="15.75" customHeight="1">
      <c r="A26" s="90"/>
      <c r="B26" s="80"/>
      <c r="C26" s="62"/>
      <c r="D26" s="89"/>
      <c r="E26" s="81"/>
      <c r="F26" s="89"/>
      <c r="G26" s="71" t="str">
        <f t="shared" si="1"/>
        <v/>
      </c>
      <c r="H26" s="73" t="str">
        <f t="shared" si="2"/>
        <v/>
      </c>
      <c r="I26" s="77" t="str">
        <f t="shared" si="3"/>
        <v/>
      </c>
      <c r="J26" s="78" t="str">
        <f t="shared" si="4"/>
        <v/>
      </c>
      <c r="K26" s="78" t="str">
        <f t="shared" si="5"/>
        <v/>
      </c>
      <c r="L26" t="str">
        <f t="shared" si="6"/>
        <v/>
      </c>
    </row>
    <row r="27" ht="15.75" customHeight="1">
      <c r="A27" s="90"/>
      <c r="B27" s="80"/>
      <c r="C27" s="62"/>
      <c r="D27" s="89"/>
      <c r="E27" s="81"/>
      <c r="F27" s="89"/>
      <c r="G27" s="71" t="str">
        <f t="shared" si="1"/>
        <v/>
      </c>
      <c r="H27" s="73" t="str">
        <f t="shared" si="2"/>
        <v/>
      </c>
      <c r="I27" s="77" t="str">
        <f t="shared" si="3"/>
        <v/>
      </c>
      <c r="J27" s="78" t="str">
        <f t="shared" si="4"/>
        <v/>
      </c>
      <c r="K27" s="78" t="str">
        <f t="shared" si="5"/>
        <v/>
      </c>
      <c r="L27" t="str">
        <f t="shared" si="6"/>
        <v/>
      </c>
    </row>
    <row r="28" ht="15.75" customHeight="1">
      <c r="A28" s="90"/>
      <c r="B28" s="80"/>
      <c r="C28" s="62"/>
      <c r="D28" s="89"/>
      <c r="E28" s="81"/>
      <c r="F28" s="89"/>
      <c r="G28" s="71" t="str">
        <f t="shared" si="1"/>
        <v/>
      </c>
      <c r="H28" s="73" t="str">
        <f t="shared" si="2"/>
        <v/>
      </c>
      <c r="I28" s="77" t="str">
        <f t="shared" si="3"/>
        <v/>
      </c>
      <c r="J28" s="78" t="str">
        <f t="shared" si="4"/>
        <v/>
      </c>
      <c r="K28" s="78" t="str">
        <f t="shared" si="5"/>
        <v/>
      </c>
      <c r="L28" t="str">
        <f t="shared" si="6"/>
        <v/>
      </c>
    </row>
    <row r="29" ht="15.75" customHeight="1">
      <c r="A29" s="90"/>
      <c r="B29" s="80"/>
      <c r="C29" s="62"/>
      <c r="D29" s="89"/>
      <c r="E29" s="81"/>
      <c r="F29" s="89"/>
      <c r="G29" s="71" t="str">
        <f t="shared" si="1"/>
        <v/>
      </c>
      <c r="H29" s="73" t="str">
        <f t="shared" si="2"/>
        <v/>
      </c>
      <c r="I29" s="77" t="str">
        <f t="shared" si="3"/>
        <v/>
      </c>
      <c r="J29" s="78" t="str">
        <f t="shared" si="4"/>
        <v/>
      </c>
      <c r="K29" s="78" t="str">
        <f t="shared" si="5"/>
        <v/>
      </c>
      <c r="L29" t="str">
        <f t="shared" si="6"/>
        <v/>
      </c>
    </row>
    <row r="30" ht="15.75" customHeight="1">
      <c r="A30" s="90"/>
      <c r="B30" s="80"/>
      <c r="C30" s="62"/>
      <c r="D30" s="89"/>
      <c r="E30" s="81"/>
      <c r="F30" s="89"/>
      <c r="G30" s="71" t="str">
        <f t="shared" si="1"/>
        <v/>
      </c>
      <c r="H30" s="73" t="str">
        <f t="shared" si="2"/>
        <v/>
      </c>
      <c r="I30" s="77" t="str">
        <f t="shared" si="3"/>
        <v/>
      </c>
      <c r="J30" s="78" t="str">
        <f t="shared" si="4"/>
        <v/>
      </c>
      <c r="K30" s="78" t="str">
        <f t="shared" si="5"/>
        <v/>
      </c>
      <c r="L30" t="str">
        <f t="shared" si="6"/>
        <v/>
      </c>
    </row>
    <row r="31" ht="15.75" customHeight="1">
      <c r="A31" s="90"/>
      <c r="B31" s="80"/>
      <c r="C31" s="62"/>
      <c r="D31" s="89"/>
      <c r="E31" s="81"/>
      <c r="F31" s="89"/>
      <c r="G31" s="71" t="str">
        <f t="shared" si="1"/>
        <v/>
      </c>
      <c r="H31" s="73" t="str">
        <f t="shared" si="2"/>
        <v/>
      </c>
      <c r="I31" s="77" t="str">
        <f t="shared" si="3"/>
        <v/>
      </c>
      <c r="J31" s="78" t="str">
        <f t="shared" si="4"/>
        <v/>
      </c>
      <c r="K31" s="78" t="str">
        <f t="shared" si="5"/>
        <v/>
      </c>
      <c r="L31" t="str">
        <f t="shared" si="6"/>
        <v/>
      </c>
    </row>
    <row r="32" ht="15.75" customHeight="1">
      <c r="A32" s="90"/>
      <c r="B32" s="80"/>
      <c r="C32" s="62"/>
      <c r="D32" s="89"/>
      <c r="E32" s="81"/>
      <c r="F32" s="89"/>
      <c r="G32" s="71" t="str">
        <f t="shared" si="1"/>
        <v/>
      </c>
      <c r="H32" s="73" t="str">
        <f t="shared" si="2"/>
        <v/>
      </c>
      <c r="I32" s="77" t="str">
        <f t="shared" si="3"/>
        <v/>
      </c>
      <c r="J32" s="78" t="str">
        <f t="shared" si="4"/>
        <v/>
      </c>
      <c r="K32" s="78" t="str">
        <f t="shared" si="5"/>
        <v/>
      </c>
      <c r="L32" t="str">
        <f t="shared" si="6"/>
        <v/>
      </c>
    </row>
    <row r="33" ht="15.75" customHeight="1">
      <c r="A33" s="90"/>
      <c r="B33" s="80"/>
      <c r="C33" s="62"/>
      <c r="D33" s="89"/>
      <c r="E33" s="81"/>
      <c r="F33" s="89"/>
      <c r="G33" s="71" t="str">
        <f t="shared" si="1"/>
        <v/>
      </c>
      <c r="H33" s="73" t="str">
        <f t="shared" si="2"/>
        <v/>
      </c>
      <c r="I33" s="77" t="str">
        <f t="shared" si="3"/>
        <v/>
      </c>
      <c r="J33" s="78" t="str">
        <f t="shared" si="4"/>
        <v/>
      </c>
      <c r="K33" s="78" t="str">
        <f t="shared" si="5"/>
        <v/>
      </c>
      <c r="L33" t="str">
        <f t="shared" si="6"/>
        <v/>
      </c>
    </row>
    <row r="34" ht="15.75" customHeight="1">
      <c r="E34" s="93"/>
      <c r="F34" s="26"/>
      <c r="G34" s="94"/>
      <c r="H34" s="28"/>
    </row>
    <row r="35" ht="15.75" customHeight="1">
      <c r="E35" s="93"/>
      <c r="F35" s="26"/>
      <c r="G35" s="94"/>
      <c r="H35" s="28"/>
    </row>
    <row r="36" ht="15.75" customHeight="1">
      <c r="E36" s="93"/>
      <c r="F36" s="26"/>
      <c r="G36" s="94"/>
      <c r="H36" s="28"/>
    </row>
    <row r="37" ht="15.75" customHeight="1">
      <c r="E37" s="93"/>
      <c r="F37" s="26"/>
      <c r="G37" s="94"/>
      <c r="H37" s="28"/>
    </row>
    <row r="38" ht="15.75" customHeight="1">
      <c r="E38" s="93"/>
      <c r="F38" s="26"/>
      <c r="G38" s="94"/>
      <c r="H38" s="28"/>
    </row>
    <row r="39" ht="15.75" customHeight="1">
      <c r="E39" s="93"/>
      <c r="F39" s="26"/>
      <c r="G39" s="94"/>
      <c r="H39" s="28"/>
    </row>
    <row r="40" ht="15.75" customHeight="1">
      <c r="E40" s="93"/>
      <c r="F40" s="26"/>
      <c r="G40" s="94"/>
      <c r="H40" s="28"/>
    </row>
    <row r="41" ht="15.75" customHeight="1">
      <c r="E41" s="93"/>
      <c r="F41" s="26"/>
      <c r="G41" s="94"/>
      <c r="H41" s="28"/>
    </row>
    <row r="42" ht="15.75" customHeight="1">
      <c r="E42" s="93"/>
      <c r="F42" s="26"/>
      <c r="G42" s="94"/>
      <c r="H42" s="28"/>
    </row>
    <row r="43" ht="15.75" customHeight="1">
      <c r="E43" s="93"/>
      <c r="F43" s="26"/>
      <c r="G43" s="94"/>
      <c r="H43" s="28"/>
    </row>
    <row r="44" ht="15.75" customHeight="1">
      <c r="E44" s="93"/>
      <c r="F44" s="26"/>
      <c r="G44" s="94"/>
      <c r="H44" s="28"/>
    </row>
    <row r="45" ht="15.75" customHeight="1">
      <c r="E45" s="93"/>
      <c r="F45" s="26"/>
      <c r="G45" s="94"/>
      <c r="H45" s="28"/>
    </row>
    <row r="46" ht="15.75" customHeight="1">
      <c r="E46" s="93"/>
      <c r="F46" s="26"/>
      <c r="G46" s="94"/>
      <c r="H46" s="28"/>
    </row>
    <row r="47" ht="15.75" customHeight="1">
      <c r="E47" s="93"/>
      <c r="F47" s="26"/>
      <c r="G47" s="94"/>
      <c r="H47" s="28"/>
    </row>
    <row r="48" ht="15.75" customHeight="1">
      <c r="E48" s="93"/>
      <c r="F48" s="26"/>
      <c r="G48" s="94"/>
      <c r="H48" s="28"/>
    </row>
    <row r="49" ht="15.75" customHeight="1">
      <c r="E49" s="93"/>
      <c r="F49" s="26"/>
      <c r="G49" s="94"/>
      <c r="H49" s="28"/>
    </row>
    <row r="50" ht="15.75" customHeight="1">
      <c r="E50" s="93"/>
      <c r="F50" s="26"/>
      <c r="G50" s="94"/>
      <c r="H50" s="28"/>
    </row>
    <row r="51" ht="15.75" customHeight="1">
      <c r="E51" s="93"/>
      <c r="F51" s="26"/>
      <c r="G51" s="94"/>
      <c r="H51" s="28"/>
    </row>
    <row r="52" ht="15.75" customHeight="1">
      <c r="E52" s="93"/>
      <c r="F52" s="26"/>
      <c r="G52" s="94"/>
      <c r="H52" s="28"/>
    </row>
    <row r="53" ht="15.75" customHeight="1">
      <c r="E53" s="93"/>
      <c r="F53" s="26"/>
      <c r="G53" s="94"/>
      <c r="H53" s="28"/>
    </row>
    <row r="54" ht="15.75" customHeight="1">
      <c r="E54" s="93"/>
      <c r="F54" s="26"/>
      <c r="G54" s="94"/>
      <c r="H54" s="28"/>
    </row>
    <row r="55" ht="15.75" customHeight="1">
      <c r="E55" s="93"/>
      <c r="F55" s="26"/>
      <c r="G55" s="94"/>
      <c r="H55" s="28"/>
    </row>
    <row r="56" ht="15.75" customHeight="1">
      <c r="E56" s="93"/>
      <c r="F56" s="26"/>
      <c r="G56" s="94"/>
      <c r="H56" s="28"/>
    </row>
    <row r="57" ht="15.75" customHeight="1">
      <c r="E57" s="93"/>
      <c r="F57" s="26"/>
      <c r="G57" s="94"/>
      <c r="H57" s="28"/>
    </row>
    <row r="58" ht="15.75" customHeight="1">
      <c r="E58" s="93"/>
      <c r="F58" s="26"/>
      <c r="G58" s="94"/>
      <c r="H58" s="28"/>
    </row>
    <row r="59" ht="15.75" customHeight="1">
      <c r="E59" s="93"/>
      <c r="F59" s="26"/>
      <c r="G59" s="94"/>
      <c r="H59" s="28"/>
    </row>
    <row r="60" ht="15.75" customHeight="1">
      <c r="E60" s="93"/>
      <c r="F60" s="26"/>
      <c r="G60" s="94"/>
      <c r="H60" s="28"/>
    </row>
    <row r="61" ht="15.75" customHeight="1">
      <c r="E61" s="93"/>
      <c r="F61" s="26"/>
      <c r="G61" s="94"/>
      <c r="H61" s="28"/>
    </row>
    <row r="62" ht="15.75" customHeight="1">
      <c r="E62" s="93"/>
      <c r="F62" s="26"/>
      <c r="G62" s="94"/>
      <c r="H62" s="28"/>
    </row>
    <row r="63" ht="15.75" customHeight="1">
      <c r="E63" s="93"/>
      <c r="F63" s="26"/>
      <c r="G63" s="94"/>
      <c r="H63" s="28"/>
    </row>
    <row r="64" ht="15.75" customHeight="1">
      <c r="E64" s="93"/>
      <c r="F64" s="26"/>
      <c r="G64" s="94"/>
      <c r="H64" s="28"/>
    </row>
    <row r="65" ht="15.75" customHeight="1">
      <c r="E65" s="93"/>
      <c r="F65" s="26"/>
      <c r="G65" s="94"/>
      <c r="H65" s="28"/>
    </row>
    <row r="66" ht="15.75" customHeight="1">
      <c r="E66" s="93"/>
      <c r="F66" s="26"/>
      <c r="G66" s="94"/>
      <c r="H66" s="28"/>
    </row>
    <row r="67" ht="15.75" customHeight="1">
      <c r="E67" s="93"/>
      <c r="F67" s="26"/>
      <c r="G67" s="94"/>
      <c r="H67" s="28"/>
    </row>
    <row r="68" ht="15.75" customHeight="1">
      <c r="E68" s="93"/>
      <c r="F68" s="26"/>
      <c r="G68" s="94"/>
      <c r="H68" s="28"/>
    </row>
    <row r="69" ht="15.75" customHeight="1">
      <c r="E69" s="93"/>
      <c r="F69" s="26"/>
      <c r="G69" s="94"/>
      <c r="H69" s="28"/>
    </row>
    <row r="70" ht="15.75" customHeight="1">
      <c r="E70" s="93"/>
      <c r="F70" s="26"/>
      <c r="G70" s="94"/>
      <c r="H70" s="28"/>
    </row>
    <row r="71" ht="15.75" customHeight="1">
      <c r="E71" s="93"/>
      <c r="F71" s="26"/>
      <c r="G71" s="94"/>
      <c r="H71" s="28"/>
    </row>
    <row r="72" ht="15.75" customHeight="1">
      <c r="E72" s="93"/>
      <c r="F72" s="26"/>
      <c r="G72" s="94"/>
      <c r="H72" s="28"/>
    </row>
    <row r="73" ht="15.75" customHeight="1">
      <c r="E73" s="93"/>
      <c r="F73" s="26"/>
      <c r="G73" s="94"/>
      <c r="H73" s="28"/>
    </row>
    <row r="74" ht="15.75" customHeight="1">
      <c r="E74" s="93"/>
      <c r="F74" s="26"/>
      <c r="G74" s="94"/>
      <c r="H74" s="28"/>
    </row>
    <row r="75" ht="15.75" customHeight="1">
      <c r="E75" s="93"/>
      <c r="F75" s="26"/>
      <c r="G75" s="94"/>
      <c r="H75" s="28"/>
    </row>
    <row r="76" ht="15.75" customHeight="1">
      <c r="E76" s="93"/>
      <c r="F76" s="26"/>
      <c r="G76" s="94"/>
      <c r="H76" s="28"/>
    </row>
    <row r="77" ht="15.75" customHeight="1">
      <c r="E77" s="93"/>
      <c r="F77" s="26"/>
      <c r="G77" s="94"/>
      <c r="H77" s="28"/>
    </row>
    <row r="78" ht="15.75" customHeight="1">
      <c r="E78" s="93"/>
      <c r="F78" s="26"/>
      <c r="G78" s="94"/>
      <c r="H78" s="28"/>
    </row>
    <row r="79" ht="15.75" customHeight="1">
      <c r="E79" s="93"/>
      <c r="F79" s="26"/>
      <c r="G79" s="94"/>
      <c r="H79" s="28"/>
    </row>
    <row r="80" ht="15.75" customHeight="1">
      <c r="E80" s="93"/>
      <c r="F80" s="26"/>
      <c r="G80" s="94"/>
      <c r="H80" s="28"/>
    </row>
    <row r="81" ht="15.75" customHeight="1">
      <c r="E81" s="93"/>
      <c r="F81" s="26"/>
      <c r="G81" s="94"/>
      <c r="H81" s="28"/>
    </row>
    <row r="82" ht="15.75" customHeight="1">
      <c r="E82" s="93"/>
      <c r="F82" s="26"/>
      <c r="G82" s="94"/>
      <c r="H82" s="28"/>
    </row>
    <row r="83" ht="15.75" customHeight="1">
      <c r="E83" s="93"/>
      <c r="F83" s="26"/>
      <c r="G83" s="94"/>
      <c r="H83" s="28"/>
    </row>
    <row r="84" ht="15.75" customHeight="1">
      <c r="E84" s="93"/>
      <c r="F84" s="26"/>
      <c r="G84" s="94"/>
      <c r="H84" s="28"/>
    </row>
    <row r="85" ht="15.75" customHeight="1">
      <c r="E85" s="93"/>
      <c r="F85" s="26"/>
      <c r="G85" s="94"/>
      <c r="H85" s="28"/>
    </row>
    <row r="86" ht="15.75" customHeight="1">
      <c r="E86" s="93"/>
      <c r="F86" s="26"/>
      <c r="G86" s="94"/>
      <c r="H86" s="28"/>
    </row>
    <row r="87" ht="15.75" customHeight="1">
      <c r="E87" s="93"/>
      <c r="F87" s="26"/>
      <c r="G87" s="94"/>
      <c r="H87" s="28"/>
    </row>
    <row r="88" ht="15.75" customHeight="1">
      <c r="E88" s="93"/>
      <c r="F88" s="26"/>
      <c r="G88" s="94"/>
      <c r="H88" s="28"/>
    </row>
    <row r="89" ht="15.75" customHeight="1">
      <c r="E89" s="93"/>
      <c r="F89" s="26"/>
      <c r="G89" s="94"/>
      <c r="H89" s="28"/>
    </row>
    <row r="90" ht="15.75" customHeight="1">
      <c r="E90" s="93"/>
      <c r="F90" s="26"/>
      <c r="G90" s="94"/>
      <c r="H90" s="28"/>
    </row>
    <row r="91" ht="15.75" customHeight="1">
      <c r="E91" s="93"/>
      <c r="F91" s="26"/>
      <c r="G91" s="94"/>
      <c r="H91" s="28"/>
    </row>
    <row r="92" ht="15.75" customHeight="1">
      <c r="E92" s="93"/>
      <c r="F92" s="26"/>
      <c r="G92" s="94"/>
      <c r="H92" s="28"/>
    </row>
    <row r="93" ht="15.75" customHeight="1">
      <c r="E93" s="93"/>
      <c r="F93" s="26"/>
      <c r="G93" s="94"/>
      <c r="H93" s="28"/>
    </row>
    <row r="94" ht="15.75" customHeight="1">
      <c r="E94" s="93"/>
      <c r="F94" s="26"/>
      <c r="G94" s="94"/>
      <c r="H94" s="28"/>
    </row>
    <row r="95" ht="15.75" customHeight="1">
      <c r="E95" s="93"/>
      <c r="F95" s="26"/>
      <c r="G95" s="94"/>
      <c r="H95" s="28"/>
    </row>
    <row r="96" ht="15.75" customHeight="1">
      <c r="E96" s="93"/>
      <c r="F96" s="26"/>
      <c r="G96" s="94"/>
      <c r="H96" s="28"/>
    </row>
    <row r="97" ht="15.75" customHeight="1">
      <c r="E97" s="93"/>
      <c r="F97" s="26"/>
      <c r="G97" s="94"/>
      <c r="H97" s="28"/>
    </row>
    <row r="98" ht="15.75" customHeight="1">
      <c r="E98" s="93"/>
      <c r="F98" s="26"/>
      <c r="G98" s="94"/>
      <c r="H98" s="28"/>
    </row>
    <row r="99" ht="15.75" customHeight="1">
      <c r="E99" s="93"/>
      <c r="F99" s="26"/>
      <c r="G99" s="94"/>
      <c r="H99" s="28"/>
    </row>
    <row r="100" ht="15.75" customHeight="1">
      <c r="E100" s="93"/>
      <c r="F100" s="26"/>
      <c r="G100" s="94"/>
      <c r="H100" s="28"/>
    </row>
    <row r="101" ht="15.75" customHeight="1">
      <c r="E101" s="93"/>
      <c r="F101" s="26"/>
      <c r="G101" s="94"/>
      <c r="H101" s="28"/>
    </row>
    <row r="102" ht="15.75" customHeight="1">
      <c r="E102" s="93"/>
      <c r="F102" s="26"/>
      <c r="G102" s="94"/>
      <c r="H102" s="28"/>
    </row>
    <row r="103" ht="15.75" customHeight="1">
      <c r="E103" s="93"/>
      <c r="F103" s="26"/>
      <c r="G103" s="94"/>
      <c r="H103" s="28"/>
    </row>
    <row r="104" ht="15.75" customHeight="1">
      <c r="E104" s="93"/>
      <c r="F104" s="26"/>
      <c r="G104" s="94"/>
      <c r="H104" s="28"/>
    </row>
    <row r="105" ht="15.75" customHeight="1">
      <c r="E105" s="93"/>
      <c r="F105" s="26"/>
      <c r="G105" s="94"/>
      <c r="H105" s="28"/>
    </row>
    <row r="106" ht="15.75" customHeight="1">
      <c r="E106" s="93"/>
      <c r="F106" s="26"/>
      <c r="G106" s="94"/>
      <c r="H106" s="28"/>
    </row>
    <row r="107" ht="15.75" customHeight="1">
      <c r="E107" s="93"/>
      <c r="F107" s="26"/>
      <c r="G107" s="94"/>
      <c r="H107" s="28"/>
    </row>
    <row r="108" ht="15.75" customHeight="1">
      <c r="E108" s="93"/>
      <c r="F108" s="26"/>
      <c r="G108" s="94"/>
      <c r="H108" s="28"/>
    </row>
    <row r="109" ht="15.75" customHeight="1">
      <c r="E109" s="93"/>
      <c r="F109" s="26"/>
      <c r="G109" s="94"/>
      <c r="H109" s="28"/>
    </row>
    <row r="110" ht="15.75" customHeight="1">
      <c r="E110" s="93"/>
      <c r="F110" s="26"/>
      <c r="G110" s="94"/>
      <c r="H110" s="28"/>
    </row>
    <row r="111" ht="15.75" customHeight="1">
      <c r="E111" s="93"/>
      <c r="F111" s="26"/>
      <c r="G111" s="94"/>
      <c r="H111" s="28"/>
    </row>
    <row r="112" ht="15.75" customHeight="1">
      <c r="E112" s="93"/>
      <c r="F112" s="26"/>
      <c r="G112" s="94"/>
      <c r="H112" s="28"/>
    </row>
    <row r="113" ht="15.75" customHeight="1">
      <c r="E113" s="93"/>
      <c r="F113" s="26"/>
      <c r="G113" s="94"/>
      <c r="H113" s="28"/>
    </row>
    <row r="114" ht="15.75" customHeight="1">
      <c r="E114" s="93"/>
      <c r="F114" s="26"/>
      <c r="G114" s="94"/>
      <c r="H114" s="28"/>
    </row>
    <row r="115" ht="15.75" customHeight="1">
      <c r="E115" s="93"/>
      <c r="F115" s="26"/>
      <c r="G115" s="94"/>
      <c r="H115" s="28"/>
    </row>
    <row r="116" ht="15.75" customHeight="1">
      <c r="E116" s="93"/>
      <c r="F116" s="26"/>
      <c r="G116" s="94"/>
      <c r="H116" s="28"/>
    </row>
    <row r="117" ht="15.75" customHeight="1">
      <c r="E117" s="93"/>
      <c r="F117" s="26"/>
      <c r="G117" s="94"/>
      <c r="H117" s="28"/>
    </row>
    <row r="118" ht="15.75" customHeight="1">
      <c r="E118" s="93"/>
      <c r="F118" s="26"/>
      <c r="G118" s="94"/>
      <c r="H118" s="28"/>
    </row>
    <row r="119" ht="15.75" customHeight="1">
      <c r="E119" s="93"/>
      <c r="F119" s="26"/>
      <c r="G119" s="94"/>
      <c r="H119" s="28"/>
    </row>
    <row r="120" ht="15.75" customHeight="1">
      <c r="E120" s="93"/>
      <c r="F120" s="26"/>
      <c r="G120" s="94"/>
      <c r="H120" s="28"/>
    </row>
    <row r="121" ht="15.75" customHeight="1">
      <c r="E121" s="93"/>
      <c r="F121" s="26"/>
      <c r="G121" s="94"/>
      <c r="H121" s="28"/>
    </row>
    <row r="122" ht="15.75" customHeight="1">
      <c r="E122" s="93"/>
      <c r="F122" s="26"/>
      <c r="G122" s="94"/>
      <c r="H122" s="28"/>
    </row>
    <row r="123" ht="15.75" customHeight="1">
      <c r="E123" s="93"/>
      <c r="F123" s="26"/>
      <c r="G123" s="94"/>
      <c r="H123" s="28"/>
    </row>
    <row r="124" ht="15.75" customHeight="1">
      <c r="E124" s="93"/>
      <c r="F124" s="26"/>
      <c r="G124" s="94"/>
      <c r="H124" s="28"/>
    </row>
    <row r="125" ht="15.75" customHeight="1">
      <c r="E125" s="93"/>
      <c r="F125" s="26"/>
      <c r="G125" s="94"/>
      <c r="H125" s="28"/>
    </row>
    <row r="126" ht="15.75" customHeight="1">
      <c r="E126" s="93"/>
      <c r="F126" s="26"/>
      <c r="G126" s="94"/>
      <c r="H126" s="28"/>
    </row>
    <row r="127" ht="15.75" customHeight="1">
      <c r="E127" s="93"/>
      <c r="F127" s="26"/>
      <c r="G127" s="94"/>
      <c r="H127" s="28"/>
    </row>
    <row r="128" ht="15.75" customHeight="1">
      <c r="E128" s="93"/>
      <c r="F128" s="26"/>
      <c r="G128" s="94"/>
      <c r="H128" s="28"/>
    </row>
    <row r="129" ht="15.75" customHeight="1">
      <c r="E129" s="93"/>
      <c r="F129" s="26"/>
      <c r="G129" s="94"/>
      <c r="H129" s="28"/>
    </row>
    <row r="130" ht="15.75" customHeight="1">
      <c r="E130" s="93"/>
      <c r="F130" s="26"/>
      <c r="G130" s="94"/>
      <c r="H130" s="28"/>
    </row>
    <row r="131" ht="15.75" customHeight="1">
      <c r="E131" s="93"/>
      <c r="F131" s="26"/>
      <c r="G131" s="94"/>
      <c r="H131" s="28"/>
    </row>
    <row r="132" ht="15.75" customHeight="1">
      <c r="E132" s="93"/>
      <c r="F132" s="26"/>
      <c r="G132" s="94"/>
      <c r="H132" s="28"/>
    </row>
    <row r="133" ht="15.75" customHeight="1">
      <c r="E133" s="93"/>
      <c r="F133" s="26"/>
      <c r="G133" s="94"/>
      <c r="H133" s="28"/>
    </row>
    <row r="134" ht="15.75" customHeight="1">
      <c r="E134" s="93"/>
      <c r="F134" s="26"/>
      <c r="G134" s="94"/>
      <c r="H134" s="28"/>
    </row>
    <row r="135" ht="15.75" customHeight="1">
      <c r="E135" s="93"/>
      <c r="F135" s="26"/>
      <c r="G135" s="94"/>
      <c r="H135" s="28"/>
    </row>
    <row r="136" ht="15.75" customHeight="1">
      <c r="E136" s="93"/>
      <c r="F136" s="26"/>
      <c r="G136" s="94"/>
      <c r="H136" s="28"/>
    </row>
    <row r="137" ht="15.75" customHeight="1">
      <c r="E137" s="93"/>
      <c r="F137" s="26"/>
      <c r="G137" s="94"/>
      <c r="H137" s="28"/>
    </row>
    <row r="138" ht="15.75" customHeight="1">
      <c r="E138" s="93"/>
      <c r="F138" s="26"/>
      <c r="G138" s="94"/>
      <c r="H138" s="28"/>
    </row>
    <row r="139" ht="15.75" customHeight="1">
      <c r="E139" s="93"/>
      <c r="F139" s="26"/>
      <c r="G139" s="94"/>
      <c r="H139" s="28"/>
    </row>
    <row r="140" ht="15.75" customHeight="1">
      <c r="E140" s="93"/>
      <c r="F140" s="26"/>
      <c r="G140" s="94"/>
      <c r="H140" s="28"/>
    </row>
    <row r="141" ht="15.75" customHeight="1">
      <c r="E141" s="93"/>
      <c r="F141" s="26"/>
      <c r="G141" s="94"/>
      <c r="H141" s="28"/>
    </row>
    <row r="142" ht="15.75" customHeight="1">
      <c r="E142" s="93"/>
      <c r="F142" s="26"/>
      <c r="G142" s="94"/>
      <c r="H142" s="28"/>
    </row>
    <row r="143" ht="15.75" customHeight="1">
      <c r="E143" s="93"/>
      <c r="F143" s="26"/>
      <c r="G143" s="94"/>
      <c r="H143" s="28"/>
    </row>
    <row r="144" ht="15.75" customHeight="1">
      <c r="E144" s="93"/>
      <c r="F144" s="26"/>
      <c r="G144" s="94"/>
      <c r="H144" s="28"/>
    </row>
    <row r="145" ht="15.75" customHeight="1">
      <c r="E145" s="93"/>
      <c r="F145" s="26"/>
      <c r="G145" s="94"/>
      <c r="H145" s="28"/>
    </row>
    <row r="146" ht="15.75" customHeight="1">
      <c r="E146" s="93"/>
      <c r="F146" s="26"/>
      <c r="G146" s="94"/>
      <c r="H146" s="28"/>
    </row>
    <row r="147" ht="15.75" customHeight="1">
      <c r="E147" s="93"/>
      <c r="F147" s="26"/>
      <c r="G147" s="94"/>
      <c r="H147" s="28"/>
    </row>
    <row r="148" ht="15.75" customHeight="1">
      <c r="E148" s="93"/>
      <c r="F148" s="26"/>
      <c r="G148" s="94"/>
      <c r="H148" s="28"/>
    </row>
    <row r="149" ht="15.75" customHeight="1">
      <c r="E149" s="93"/>
      <c r="F149" s="26"/>
      <c r="G149" s="94"/>
      <c r="H149" s="28"/>
    </row>
    <row r="150" ht="15.75" customHeight="1">
      <c r="E150" s="93"/>
      <c r="F150" s="26"/>
      <c r="G150" s="94"/>
      <c r="H150" s="28"/>
    </row>
    <row r="151" ht="15.75" customHeight="1">
      <c r="E151" s="93"/>
      <c r="F151" s="26"/>
      <c r="G151" s="94"/>
      <c r="H151" s="28"/>
    </row>
    <row r="152" ht="15.75" customHeight="1">
      <c r="E152" s="93"/>
      <c r="F152" s="26"/>
      <c r="G152" s="94"/>
      <c r="H152" s="28"/>
    </row>
    <row r="153" ht="15.75" customHeight="1">
      <c r="E153" s="93"/>
      <c r="F153" s="26"/>
      <c r="G153" s="94"/>
      <c r="H153" s="28"/>
    </row>
    <row r="154" ht="15.75" customHeight="1">
      <c r="E154" s="93"/>
      <c r="F154" s="26"/>
      <c r="G154" s="94"/>
      <c r="H154" s="28"/>
    </row>
    <row r="155" ht="15.75" customHeight="1">
      <c r="E155" s="93"/>
      <c r="F155" s="26"/>
      <c r="G155" s="94"/>
      <c r="H155" s="28"/>
    </row>
    <row r="156" ht="15.75" customHeight="1">
      <c r="E156" s="93"/>
      <c r="F156" s="26"/>
      <c r="G156" s="94"/>
      <c r="H156" s="28"/>
    </row>
    <row r="157" ht="15.75" customHeight="1">
      <c r="E157" s="93"/>
      <c r="F157" s="26"/>
      <c r="G157" s="94"/>
      <c r="H157" s="28"/>
    </row>
    <row r="158" ht="15.75" customHeight="1">
      <c r="E158" s="93"/>
      <c r="F158" s="26"/>
      <c r="G158" s="94"/>
      <c r="H158" s="28"/>
    </row>
    <row r="159" ht="15.75" customHeight="1">
      <c r="E159" s="93"/>
      <c r="F159" s="26"/>
      <c r="G159" s="94"/>
      <c r="H159" s="28"/>
    </row>
    <row r="160" ht="15.75" customHeight="1">
      <c r="E160" s="93"/>
      <c r="F160" s="26"/>
      <c r="G160" s="94"/>
      <c r="H160" s="28"/>
    </row>
    <row r="161" ht="15.75" customHeight="1">
      <c r="E161" s="93"/>
      <c r="F161" s="26"/>
      <c r="G161" s="94"/>
      <c r="H161" s="28"/>
    </row>
    <row r="162" ht="15.75" customHeight="1">
      <c r="E162" s="93"/>
      <c r="F162" s="26"/>
      <c r="G162" s="94"/>
      <c r="H162" s="28"/>
    </row>
    <row r="163" ht="15.75" customHeight="1">
      <c r="E163" s="93"/>
      <c r="F163" s="26"/>
      <c r="G163" s="94"/>
      <c r="H163" s="28"/>
    </row>
    <row r="164" ht="15.75" customHeight="1">
      <c r="E164" s="93"/>
      <c r="F164" s="26"/>
      <c r="G164" s="94"/>
      <c r="H164" s="28"/>
    </row>
    <row r="165" ht="15.75" customHeight="1">
      <c r="E165" s="93"/>
      <c r="F165" s="26"/>
      <c r="G165" s="94"/>
      <c r="H165" s="28"/>
    </row>
    <row r="166" ht="15.75" customHeight="1">
      <c r="E166" s="93"/>
      <c r="F166" s="26"/>
      <c r="G166" s="94"/>
      <c r="H166" s="28"/>
    </row>
    <row r="167" ht="15.75" customHeight="1">
      <c r="E167" s="93"/>
      <c r="F167" s="26"/>
      <c r="G167" s="94"/>
      <c r="H167" s="28"/>
    </row>
    <row r="168" ht="15.75" customHeight="1">
      <c r="E168" s="93"/>
      <c r="F168" s="26"/>
      <c r="G168" s="94"/>
      <c r="H168" s="28"/>
    </row>
    <row r="169" ht="15.75" customHeight="1">
      <c r="E169" s="93"/>
      <c r="F169" s="26"/>
      <c r="G169" s="94"/>
      <c r="H169" s="28"/>
    </row>
    <row r="170" ht="15.75" customHeight="1">
      <c r="E170" s="93"/>
      <c r="F170" s="26"/>
      <c r="G170" s="94"/>
      <c r="H170" s="28"/>
    </row>
    <row r="171" ht="15.75" customHeight="1">
      <c r="E171" s="93"/>
      <c r="F171" s="26"/>
      <c r="G171" s="94"/>
      <c r="H171" s="28"/>
    </row>
    <row r="172" ht="15.75" customHeight="1">
      <c r="E172" s="93"/>
      <c r="F172" s="26"/>
      <c r="G172" s="94"/>
      <c r="H172" s="28"/>
    </row>
    <row r="173" ht="15.75" customHeight="1">
      <c r="E173" s="93"/>
      <c r="F173" s="26"/>
      <c r="G173" s="94"/>
      <c r="H173" s="28"/>
    </row>
    <row r="174" ht="15.75" customHeight="1">
      <c r="E174" s="93"/>
      <c r="F174" s="26"/>
      <c r="G174" s="94"/>
      <c r="H174" s="28"/>
    </row>
    <row r="175" ht="15.75" customHeight="1">
      <c r="E175" s="93"/>
      <c r="F175" s="26"/>
      <c r="G175" s="94"/>
      <c r="H175" s="28"/>
    </row>
    <row r="176" ht="15.75" customHeight="1">
      <c r="E176" s="93"/>
      <c r="F176" s="26"/>
      <c r="G176" s="94"/>
      <c r="H176" s="28"/>
    </row>
    <row r="177" ht="15.75" customHeight="1">
      <c r="E177" s="93"/>
      <c r="F177" s="26"/>
      <c r="G177" s="94"/>
      <c r="H177" s="28"/>
    </row>
    <row r="178" ht="15.75" customHeight="1">
      <c r="E178" s="93"/>
      <c r="F178" s="26"/>
      <c r="G178" s="94"/>
      <c r="H178" s="28"/>
    </row>
    <row r="179" ht="15.75" customHeight="1">
      <c r="E179" s="93"/>
      <c r="F179" s="26"/>
      <c r="G179" s="94"/>
      <c r="H179" s="28"/>
    </row>
    <row r="180" ht="15.75" customHeight="1">
      <c r="E180" s="93"/>
      <c r="F180" s="26"/>
      <c r="G180" s="94"/>
      <c r="H180" s="28"/>
    </row>
    <row r="181" ht="15.75" customHeight="1">
      <c r="E181" s="93"/>
      <c r="F181" s="26"/>
      <c r="G181" s="94"/>
      <c r="H181" s="28"/>
    </row>
    <row r="182" ht="15.75" customHeight="1">
      <c r="E182" s="93"/>
      <c r="F182" s="26"/>
      <c r="G182" s="94"/>
      <c r="H182" s="28"/>
    </row>
    <row r="183" ht="15.75" customHeight="1">
      <c r="E183" s="93"/>
      <c r="F183" s="26"/>
      <c r="G183" s="94"/>
      <c r="H183" s="28"/>
    </row>
    <row r="184" ht="15.75" customHeight="1">
      <c r="E184" s="93"/>
      <c r="F184" s="26"/>
      <c r="G184" s="94"/>
      <c r="H184" s="28"/>
    </row>
    <row r="185" ht="15.75" customHeight="1">
      <c r="E185" s="93"/>
      <c r="F185" s="26"/>
      <c r="G185" s="94"/>
      <c r="H185" s="28"/>
    </row>
    <row r="186" ht="15.75" customHeight="1">
      <c r="E186" s="93"/>
      <c r="F186" s="26"/>
      <c r="G186" s="94"/>
      <c r="H186" s="28"/>
    </row>
    <row r="187" ht="15.75" customHeight="1">
      <c r="E187" s="93"/>
      <c r="F187" s="26"/>
      <c r="G187" s="94"/>
      <c r="H187" s="28"/>
    </row>
    <row r="188" ht="15.75" customHeight="1">
      <c r="E188" s="93"/>
      <c r="F188" s="26"/>
      <c r="G188" s="94"/>
      <c r="H188" s="28"/>
    </row>
    <row r="189" ht="15.75" customHeight="1">
      <c r="E189" s="93"/>
      <c r="F189" s="26"/>
      <c r="G189" s="94"/>
      <c r="H189" s="28"/>
    </row>
    <row r="190" ht="15.75" customHeight="1">
      <c r="E190" s="93"/>
      <c r="F190" s="26"/>
      <c r="G190" s="94"/>
      <c r="H190" s="28"/>
    </row>
    <row r="191" ht="15.75" customHeight="1">
      <c r="E191" s="93"/>
      <c r="F191" s="26"/>
      <c r="G191" s="94"/>
      <c r="H191" s="28"/>
    </row>
    <row r="192" ht="15.75" customHeight="1">
      <c r="E192" s="93"/>
      <c r="F192" s="26"/>
      <c r="G192" s="94"/>
      <c r="H192" s="28"/>
    </row>
    <row r="193" ht="15.75" customHeight="1">
      <c r="E193" s="93"/>
      <c r="F193" s="26"/>
      <c r="G193" s="94"/>
      <c r="H193" s="28"/>
    </row>
    <row r="194" ht="15.75" customHeight="1">
      <c r="E194" s="93"/>
      <c r="F194" s="26"/>
      <c r="G194" s="94"/>
      <c r="H194" s="28"/>
    </row>
    <row r="195" ht="15.75" customHeight="1">
      <c r="E195" s="93"/>
      <c r="F195" s="26"/>
      <c r="G195" s="94"/>
      <c r="H195" s="28"/>
    </row>
    <row r="196" ht="15.75" customHeight="1">
      <c r="E196" s="93"/>
      <c r="F196" s="26"/>
      <c r="G196" s="94"/>
      <c r="H196" s="28"/>
    </row>
    <row r="197" ht="15.75" customHeight="1">
      <c r="E197" s="93"/>
      <c r="F197" s="26"/>
      <c r="G197" s="94"/>
      <c r="H197" s="28"/>
    </row>
    <row r="198" ht="15.75" customHeight="1">
      <c r="E198" s="93"/>
      <c r="F198" s="26"/>
      <c r="G198" s="94"/>
      <c r="H198" s="28"/>
    </row>
    <row r="199" ht="15.75" customHeight="1">
      <c r="E199" s="93"/>
      <c r="F199" s="26"/>
      <c r="G199" s="94"/>
      <c r="H199" s="28"/>
    </row>
    <row r="200" ht="15.75" customHeight="1">
      <c r="E200" s="93"/>
      <c r="F200" s="26"/>
      <c r="G200" s="94"/>
      <c r="H200" s="28"/>
    </row>
    <row r="201" ht="15.75" customHeight="1">
      <c r="E201" s="93"/>
      <c r="F201" s="26"/>
      <c r="G201" s="94"/>
      <c r="H201" s="28"/>
    </row>
    <row r="202" ht="15.75" customHeight="1">
      <c r="E202" s="93"/>
      <c r="F202" s="26"/>
      <c r="G202" s="94"/>
      <c r="H202" s="28"/>
    </row>
    <row r="203" ht="15.75" customHeight="1">
      <c r="E203" s="93"/>
      <c r="F203" s="26"/>
      <c r="G203" s="94"/>
      <c r="H203" s="28"/>
    </row>
    <row r="204" ht="15.75" customHeight="1">
      <c r="E204" s="93"/>
      <c r="F204" s="26"/>
      <c r="G204" s="94"/>
      <c r="H204" s="28"/>
    </row>
    <row r="205" ht="15.75" customHeight="1">
      <c r="E205" s="93"/>
      <c r="F205" s="26"/>
      <c r="G205" s="94"/>
      <c r="H205" s="28"/>
    </row>
    <row r="206" ht="15.75" customHeight="1">
      <c r="E206" s="93"/>
      <c r="F206" s="26"/>
      <c r="G206" s="94"/>
      <c r="H206" s="28"/>
    </row>
    <row r="207" ht="15.75" customHeight="1">
      <c r="E207" s="93"/>
      <c r="F207" s="26"/>
      <c r="G207" s="94"/>
      <c r="H207" s="28"/>
    </row>
    <row r="208" ht="15.75" customHeight="1">
      <c r="E208" s="93"/>
      <c r="F208" s="26"/>
      <c r="G208" s="94"/>
      <c r="H208" s="28"/>
    </row>
    <row r="209" ht="15.75" customHeight="1">
      <c r="E209" s="93"/>
      <c r="F209" s="26"/>
      <c r="G209" s="94"/>
      <c r="H209" s="28"/>
    </row>
    <row r="210" ht="15.75" customHeight="1">
      <c r="E210" s="93"/>
      <c r="F210" s="26"/>
      <c r="G210" s="94"/>
      <c r="H210" s="28"/>
    </row>
    <row r="211" ht="15.75" customHeight="1">
      <c r="E211" s="93"/>
      <c r="F211" s="26"/>
      <c r="G211" s="94"/>
      <c r="H211" s="28"/>
    </row>
    <row r="212" ht="15.75" customHeight="1">
      <c r="E212" s="93"/>
      <c r="F212" s="26"/>
      <c r="G212" s="94"/>
      <c r="H212" s="28"/>
    </row>
    <row r="213" ht="15.75" customHeight="1">
      <c r="E213" s="93"/>
      <c r="F213" s="26"/>
      <c r="G213" s="94"/>
      <c r="H213" s="28"/>
    </row>
    <row r="214" ht="15.75" customHeight="1">
      <c r="E214" s="93"/>
      <c r="F214" s="26"/>
      <c r="G214" s="94"/>
      <c r="H214" s="28"/>
    </row>
    <row r="215" ht="15.75" customHeight="1">
      <c r="E215" s="93"/>
      <c r="F215" s="26"/>
      <c r="G215" s="94"/>
      <c r="H215" s="28"/>
    </row>
    <row r="216" ht="15.75" customHeight="1">
      <c r="E216" s="93"/>
      <c r="F216" s="26"/>
      <c r="G216" s="94"/>
      <c r="H216" s="28"/>
    </row>
    <row r="217" ht="15.75" customHeight="1">
      <c r="E217" s="93"/>
      <c r="F217" s="26"/>
      <c r="G217" s="94"/>
      <c r="H217" s="28"/>
    </row>
    <row r="218" ht="15.75" customHeight="1">
      <c r="E218" s="93"/>
      <c r="F218" s="26"/>
      <c r="G218" s="94"/>
      <c r="H218" s="28"/>
    </row>
    <row r="219" ht="15.75" customHeight="1">
      <c r="E219" s="93"/>
      <c r="F219" s="26"/>
      <c r="G219" s="94"/>
      <c r="H219" s="28"/>
    </row>
    <row r="220" ht="15.75" customHeight="1">
      <c r="E220" s="93"/>
      <c r="F220" s="26"/>
      <c r="G220" s="94"/>
      <c r="H220" s="28"/>
    </row>
    <row r="221" ht="15.75" customHeight="1">
      <c r="E221" s="93"/>
      <c r="F221" s="26"/>
      <c r="G221" s="94"/>
      <c r="H221" s="28"/>
    </row>
    <row r="222" ht="15.75" customHeight="1">
      <c r="E222" s="93"/>
      <c r="F222" s="26"/>
      <c r="G222" s="94"/>
      <c r="H222" s="28"/>
    </row>
    <row r="223" ht="15.75" customHeight="1">
      <c r="E223" s="93"/>
      <c r="F223" s="26"/>
      <c r="G223" s="94"/>
      <c r="H223" s="28"/>
    </row>
    <row r="224" ht="15.75" customHeight="1">
      <c r="E224" s="93"/>
      <c r="F224" s="26"/>
      <c r="G224" s="94"/>
      <c r="H224" s="28"/>
    </row>
    <row r="225" ht="15.75" customHeight="1">
      <c r="E225" s="93"/>
      <c r="F225" s="26"/>
      <c r="G225" s="94"/>
      <c r="H225" s="28"/>
    </row>
    <row r="226" ht="15.75" customHeight="1">
      <c r="E226" s="93"/>
      <c r="F226" s="26"/>
      <c r="G226" s="94"/>
      <c r="H226" s="28"/>
    </row>
    <row r="227" ht="15.75" customHeight="1">
      <c r="E227" s="93"/>
      <c r="F227" s="26"/>
      <c r="G227" s="94"/>
      <c r="H227" s="28"/>
    </row>
    <row r="228" ht="15.75" customHeight="1">
      <c r="E228" s="93"/>
      <c r="F228" s="26"/>
      <c r="G228" s="94"/>
      <c r="H228" s="28"/>
    </row>
    <row r="229" ht="15.75" customHeight="1">
      <c r="E229" s="93"/>
      <c r="F229" s="26"/>
      <c r="G229" s="94"/>
      <c r="H229" s="28"/>
    </row>
    <row r="230" ht="15.75" customHeight="1">
      <c r="E230" s="93"/>
      <c r="F230" s="26"/>
      <c r="G230" s="94"/>
      <c r="H230" s="28"/>
    </row>
    <row r="231" ht="15.75" customHeight="1">
      <c r="E231" s="93"/>
      <c r="F231" s="26"/>
      <c r="G231" s="94"/>
      <c r="H231" s="28"/>
    </row>
    <row r="232" ht="15.75" customHeight="1">
      <c r="E232" s="93"/>
      <c r="F232" s="26"/>
      <c r="G232" s="94"/>
      <c r="H232" s="28"/>
    </row>
    <row r="233" ht="15.75" customHeight="1">
      <c r="E233" s="93"/>
      <c r="F233" s="26"/>
      <c r="G233" s="94"/>
      <c r="H233" s="2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H4:H5"/>
    <mergeCell ref="G4:G5"/>
    <mergeCell ref="C3:E3"/>
  </mergeCells>
  <hyperlinks>
    <hyperlink r:id="rId1" ref="I5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29"/>
    <col customWidth="1" min="4" max="5" width="17.57"/>
    <col customWidth="1" min="6" max="6" width="34.86"/>
    <col customWidth="1" min="7" max="7" width="7.71"/>
    <col customWidth="1" min="8" max="8" width="8.86"/>
    <col customWidth="1" min="9" max="9" width="19.43"/>
  </cols>
  <sheetData>
    <row r="1">
      <c r="A1" s="2" t="s">
        <v>1</v>
      </c>
      <c r="B1" s="24">
        <v>2.0</v>
      </c>
      <c r="C1" s="26"/>
      <c r="D1" s="28"/>
      <c r="E1" s="28"/>
      <c r="G1" s="26" t="s">
        <v>15</v>
      </c>
    </row>
    <row r="2">
      <c r="A2" s="30" t="s">
        <v>16</v>
      </c>
      <c r="B2" s="32">
        <v>0.6</v>
      </c>
      <c r="D2" s="19"/>
      <c r="E2" s="28"/>
    </row>
    <row r="3">
      <c r="A3" s="35" t="s">
        <v>17</v>
      </c>
      <c r="B3" s="37">
        <v>0.4583333333333333</v>
      </c>
      <c r="C3" s="38"/>
      <c r="D3" s="28"/>
      <c r="E3" s="28"/>
      <c r="G3" s="40"/>
    </row>
    <row r="4">
      <c r="B4" s="42" t="s">
        <v>20</v>
      </c>
      <c r="D4" s="28"/>
      <c r="E4" s="28"/>
    </row>
    <row r="5">
      <c r="B5" s="43" t="s">
        <v>22</v>
      </c>
      <c r="C5" s="43" t="s">
        <v>23</v>
      </c>
      <c r="D5" s="46" t="s">
        <v>24</v>
      </c>
      <c r="E5" s="46" t="s">
        <v>29</v>
      </c>
      <c r="F5" s="49" t="s">
        <v>30</v>
      </c>
      <c r="G5" s="26" t="s">
        <v>33</v>
      </c>
      <c r="H5" s="26" t="s">
        <v>34</v>
      </c>
      <c r="I5" s="26" t="s">
        <v>35</v>
      </c>
    </row>
    <row r="6">
      <c r="A6" s="43"/>
      <c r="B6" s="51">
        <v>0.5625</v>
      </c>
      <c r="C6" s="53">
        <v>0.625</v>
      </c>
      <c r="D6" s="54"/>
      <c r="E6" s="54"/>
      <c r="F6" s="58" t="s">
        <v>38</v>
      </c>
    </row>
    <row r="7">
      <c r="A7" s="60" t="s">
        <v>42</v>
      </c>
      <c r="B7" s="64">
        <v>0.002</v>
      </c>
      <c r="C7" s="68">
        <v>0.547</v>
      </c>
      <c r="D7" s="71">
        <f t="shared" ref="D7:D34" si="1">IF(I7&lt;&gt;"good","",H7-(G7*LN(($B$1/$B$2)-1))-(($C$6-$B$3)*1440))</f>
        <v>1.967600056</v>
      </c>
      <c r="E7" s="73">
        <f t="shared" ref="E7:E26" si="2">IF(I7&lt;&gt;"good","",(((H7-(G7*LN(($B$1/$B$2)-1)))/60)/24)+$B$3)</f>
        <v>0.6263663889</v>
      </c>
      <c r="F7" s="77" t="str">
        <f t="shared" ref="F7:F34" si="3">IF(I7&lt;&gt;"good","","y=\left(\frac{"&amp;$B$1&amp;"}{1+\frac{1}{\exp \left(\frac{x-"&amp;$H7&amp;"}{"&amp;$G7&amp;"}\right)}}\right)")</f>
        <v>y=\left(\frac{2}{1+\frac{1}{\exp \left(\frac{x-254.827490274847}{15.1775317981332}\right)}}\right)</v>
      </c>
      <c r="G7" s="78">
        <f t="shared" ref="G7:G34" si="4">IF(I7&lt;&gt;"good","",((($C$6-$B$3)*1440)-(($B$6-$B$3)*1440))/(LN(($B$1-B7)/B7)-LN(($B$1-C7)/C7)))</f>
        <v>15.1775318</v>
      </c>
      <c r="H7" s="78">
        <f t="shared" ref="H7:H34" si="5">IF(I7&lt;&gt;"good","",((($B$6-$B$3)*1440)*LN(($B$1-C7)/C7)-(($C$6-$B$3)*1440)*LN(($B$1-B7)/B7))/(LN(($B$1-C7)/C7)-LN(($B$1-B7)/B7)))</f>
        <v>254.8274903</v>
      </c>
      <c r="I7" t="str">
        <f t="shared" ref="I7:I34" si="6">IF($B$2&lt;&gt;"",IF($B$3&lt;&gt;"",IF($B$1&lt;&gt;"",IF($B$6&lt;&gt;"",IF(B7&lt;&gt;"",IF($C$6&lt;&gt;"",IF(C7&lt;&gt;"","good",""),""),""),""),""),""),"")</f>
        <v>good</v>
      </c>
    </row>
    <row r="8">
      <c r="A8" s="60" t="s">
        <v>76</v>
      </c>
      <c r="B8" s="68">
        <v>0.086</v>
      </c>
      <c r="C8" s="68">
        <v>0.3</v>
      </c>
      <c r="D8" s="71">
        <f t="shared" si="1"/>
        <v>58.37511545</v>
      </c>
      <c r="E8" s="73">
        <f t="shared" si="2"/>
        <v>0.6655382746</v>
      </c>
      <c r="F8" s="77" t="str">
        <f t="shared" si="3"/>
        <v>y=\left(\frac{2}{1+\frac{1}{\exp \left(\frac{x-354.118305263101}{65.7893669029085}\right)}}\right)</v>
      </c>
      <c r="G8" s="78">
        <f t="shared" si="4"/>
        <v>65.7893669</v>
      </c>
      <c r="H8" s="78">
        <f t="shared" si="5"/>
        <v>354.1183053</v>
      </c>
      <c r="I8" t="str">
        <f t="shared" si="6"/>
        <v>good</v>
      </c>
    </row>
    <row r="9">
      <c r="A9" s="60"/>
      <c r="B9" s="64"/>
      <c r="C9" s="68"/>
      <c r="D9" s="71" t="str">
        <f t="shared" si="1"/>
        <v/>
      </c>
      <c r="E9" s="73" t="str">
        <f t="shared" si="2"/>
        <v/>
      </c>
      <c r="F9" s="77" t="str">
        <f t="shared" si="3"/>
        <v/>
      </c>
      <c r="G9" s="78" t="str">
        <f t="shared" si="4"/>
        <v/>
      </c>
      <c r="H9" s="78" t="str">
        <f t="shared" si="5"/>
        <v/>
      </c>
      <c r="I9" t="str">
        <f t="shared" si="6"/>
        <v/>
      </c>
    </row>
    <row r="10">
      <c r="A10" s="79"/>
      <c r="B10" s="80"/>
      <c r="C10" s="81"/>
      <c r="D10" s="71" t="str">
        <f t="shared" si="1"/>
        <v/>
      </c>
      <c r="E10" s="73" t="str">
        <f t="shared" si="2"/>
        <v/>
      </c>
      <c r="F10" s="77" t="str">
        <f t="shared" si="3"/>
        <v/>
      </c>
      <c r="G10" s="78" t="str">
        <f t="shared" si="4"/>
        <v/>
      </c>
      <c r="H10" s="78" t="str">
        <f t="shared" si="5"/>
        <v/>
      </c>
      <c r="I10" t="str">
        <f t="shared" si="6"/>
        <v/>
      </c>
    </row>
    <row r="11">
      <c r="A11" s="82"/>
      <c r="B11" s="80"/>
      <c r="C11" s="81"/>
      <c r="D11" s="71" t="str">
        <f t="shared" si="1"/>
        <v/>
      </c>
      <c r="E11" s="73" t="str">
        <f t="shared" si="2"/>
        <v/>
      </c>
      <c r="F11" s="77" t="str">
        <f t="shared" si="3"/>
        <v/>
      </c>
      <c r="G11" s="78" t="str">
        <f t="shared" si="4"/>
        <v/>
      </c>
      <c r="H11" s="78" t="str">
        <f t="shared" si="5"/>
        <v/>
      </c>
      <c r="I11" t="str">
        <f t="shared" si="6"/>
        <v/>
      </c>
    </row>
    <row r="12">
      <c r="A12" s="82"/>
      <c r="B12" s="80"/>
      <c r="C12" s="81"/>
      <c r="D12" s="71" t="str">
        <f t="shared" si="1"/>
        <v/>
      </c>
      <c r="E12" s="73" t="str">
        <f t="shared" si="2"/>
        <v/>
      </c>
      <c r="F12" s="77" t="str">
        <f t="shared" si="3"/>
        <v/>
      </c>
      <c r="G12" s="78" t="str">
        <f t="shared" si="4"/>
        <v/>
      </c>
      <c r="H12" s="78" t="str">
        <f t="shared" si="5"/>
        <v/>
      </c>
      <c r="I12" t="str">
        <f t="shared" si="6"/>
        <v/>
      </c>
    </row>
    <row r="13">
      <c r="A13" s="79"/>
      <c r="B13" s="80"/>
      <c r="C13" s="81"/>
      <c r="D13" s="71" t="str">
        <f t="shared" si="1"/>
        <v/>
      </c>
      <c r="E13" s="73" t="str">
        <f t="shared" si="2"/>
        <v/>
      </c>
      <c r="F13" s="77" t="str">
        <f t="shared" si="3"/>
        <v/>
      </c>
      <c r="G13" s="78" t="str">
        <f t="shared" si="4"/>
        <v/>
      </c>
      <c r="H13" s="78" t="str">
        <f t="shared" si="5"/>
        <v/>
      </c>
      <c r="I13" t="str">
        <f t="shared" si="6"/>
        <v/>
      </c>
    </row>
    <row r="14">
      <c r="A14" s="79"/>
      <c r="B14" s="80"/>
      <c r="C14" s="81"/>
      <c r="D14" s="71" t="str">
        <f t="shared" si="1"/>
        <v/>
      </c>
      <c r="E14" s="85" t="str">
        <f t="shared" si="2"/>
        <v/>
      </c>
      <c r="F14" s="77" t="str">
        <f t="shared" si="3"/>
        <v/>
      </c>
      <c r="G14" s="78" t="str">
        <f t="shared" si="4"/>
        <v/>
      </c>
      <c r="H14" s="78" t="str">
        <f t="shared" si="5"/>
        <v/>
      </c>
      <c r="I14" t="str">
        <f t="shared" si="6"/>
        <v/>
      </c>
    </row>
    <row r="15">
      <c r="A15" s="87"/>
      <c r="B15" s="80"/>
      <c r="C15" s="81"/>
      <c r="D15" s="71" t="str">
        <f t="shared" si="1"/>
        <v/>
      </c>
      <c r="E15" s="85" t="str">
        <f t="shared" si="2"/>
        <v/>
      </c>
      <c r="F15" s="77" t="str">
        <f t="shared" si="3"/>
        <v/>
      </c>
      <c r="G15" s="78" t="str">
        <f t="shared" si="4"/>
        <v/>
      </c>
      <c r="H15" s="78" t="str">
        <f t="shared" si="5"/>
        <v/>
      </c>
      <c r="I15" t="str">
        <f t="shared" si="6"/>
        <v/>
      </c>
    </row>
    <row r="16">
      <c r="A16" s="90"/>
      <c r="B16" s="80"/>
      <c r="C16" s="81"/>
      <c r="D16" s="71" t="str">
        <f t="shared" si="1"/>
        <v/>
      </c>
      <c r="E16" s="85" t="str">
        <f t="shared" si="2"/>
        <v/>
      </c>
      <c r="F16" s="77" t="str">
        <f t="shared" si="3"/>
        <v/>
      </c>
      <c r="G16" s="78" t="str">
        <f t="shared" si="4"/>
        <v/>
      </c>
      <c r="H16" s="78" t="str">
        <f t="shared" si="5"/>
        <v/>
      </c>
      <c r="I16" t="str">
        <f t="shared" si="6"/>
        <v/>
      </c>
    </row>
    <row r="17">
      <c r="A17" s="90"/>
      <c r="B17" s="80"/>
      <c r="C17" s="81"/>
      <c r="D17" s="71" t="str">
        <f t="shared" si="1"/>
        <v/>
      </c>
      <c r="E17" s="85" t="str">
        <f t="shared" si="2"/>
        <v/>
      </c>
      <c r="F17" s="77" t="str">
        <f t="shared" si="3"/>
        <v/>
      </c>
      <c r="G17" s="78" t="str">
        <f t="shared" si="4"/>
        <v/>
      </c>
      <c r="H17" s="78" t="str">
        <f t="shared" si="5"/>
        <v/>
      </c>
      <c r="I17" t="str">
        <f t="shared" si="6"/>
        <v/>
      </c>
    </row>
    <row r="18">
      <c r="A18" s="90"/>
      <c r="B18" s="80"/>
      <c r="C18" s="81"/>
      <c r="D18" s="71" t="str">
        <f t="shared" si="1"/>
        <v/>
      </c>
      <c r="E18" s="85" t="str">
        <f t="shared" si="2"/>
        <v/>
      </c>
      <c r="F18" s="77" t="str">
        <f t="shared" si="3"/>
        <v/>
      </c>
      <c r="G18" s="78" t="str">
        <f t="shared" si="4"/>
        <v/>
      </c>
      <c r="H18" s="78" t="str">
        <f t="shared" si="5"/>
        <v/>
      </c>
      <c r="I18" t="str">
        <f t="shared" si="6"/>
        <v/>
      </c>
    </row>
    <row r="19">
      <c r="A19" s="90"/>
      <c r="B19" s="80"/>
      <c r="C19" s="81"/>
      <c r="D19" s="71" t="str">
        <f t="shared" si="1"/>
        <v/>
      </c>
      <c r="E19" s="85" t="str">
        <f t="shared" si="2"/>
        <v/>
      </c>
      <c r="F19" s="77" t="str">
        <f t="shared" si="3"/>
        <v/>
      </c>
      <c r="G19" s="78" t="str">
        <f t="shared" si="4"/>
        <v/>
      </c>
      <c r="H19" s="78" t="str">
        <f t="shared" si="5"/>
        <v/>
      </c>
      <c r="I19" t="str">
        <f t="shared" si="6"/>
        <v/>
      </c>
    </row>
    <row r="20">
      <c r="A20" s="90"/>
      <c r="B20" s="80"/>
      <c r="C20" s="81"/>
      <c r="D20" s="71" t="str">
        <f t="shared" si="1"/>
        <v/>
      </c>
      <c r="E20" s="85" t="str">
        <f t="shared" si="2"/>
        <v/>
      </c>
      <c r="F20" s="77" t="str">
        <f t="shared" si="3"/>
        <v/>
      </c>
      <c r="G20" s="78" t="str">
        <f t="shared" si="4"/>
        <v/>
      </c>
      <c r="H20" s="78" t="str">
        <f t="shared" si="5"/>
        <v/>
      </c>
      <c r="I20" t="str">
        <f t="shared" si="6"/>
        <v/>
      </c>
    </row>
    <row r="21" ht="15.75" customHeight="1">
      <c r="A21" s="90"/>
      <c r="B21" s="80"/>
      <c r="C21" s="81"/>
      <c r="D21" s="71" t="str">
        <f t="shared" si="1"/>
        <v/>
      </c>
      <c r="E21" s="85" t="str">
        <f t="shared" si="2"/>
        <v/>
      </c>
      <c r="F21" s="77" t="str">
        <f t="shared" si="3"/>
        <v/>
      </c>
      <c r="G21" s="78" t="str">
        <f t="shared" si="4"/>
        <v/>
      </c>
      <c r="H21" s="78" t="str">
        <f t="shared" si="5"/>
        <v/>
      </c>
      <c r="I21" t="str">
        <f t="shared" si="6"/>
        <v/>
      </c>
    </row>
    <row r="22" ht="15.75" customHeight="1">
      <c r="A22" s="90"/>
      <c r="B22" s="80"/>
      <c r="C22" s="81"/>
      <c r="D22" s="71" t="str">
        <f t="shared" si="1"/>
        <v/>
      </c>
      <c r="E22" s="85" t="str">
        <f t="shared" si="2"/>
        <v/>
      </c>
      <c r="F22" s="77" t="str">
        <f t="shared" si="3"/>
        <v/>
      </c>
      <c r="G22" s="78" t="str">
        <f t="shared" si="4"/>
        <v/>
      </c>
      <c r="H22" s="78" t="str">
        <f t="shared" si="5"/>
        <v/>
      </c>
      <c r="I22" t="str">
        <f t="shared" si="6"/>
        <v/>
      </c>
    </row>
    <row r="23" ht="15.75" customHeight="1">
      <c r="A23" s="90"/>
      <c r="B23" s="80"/>
      <c r="C23" s="81"/>
      <c r="D23" s="71" t="str">
        <f t="shared" si="1"/>
        <v/>
      </c>
      <c r="E23" s="85" t="str">
        <f t="shared" si="2"/>
        <v/>
      </c>
      <c r="F23" s="77" t="str">
        <f t="shared" si="3"/>
        <v/>
      </c>
      <c r="G23" s="78" t="str">
        <f t="shared" si="4"/>
        <v/>
      </c>
      <c r="H23" s="78" t="str">
        <f t="shared" si="5"/>
        <v/>
      </c>
      <c r="I23" t="str">
        <f t="shared" si="6"/>
        <v/>
      </c>
    </row>
    <row r="24" ht="15.75" customHeight="1">
      <c r="A24" s="90"/>
      <c r="B24" s="80"/>
      <c r="C24" s="81"/>
      <c r="D24" s="71" t="str">
        <f t="shared" si="1"/>
        <v/>
      </c>
      <c r="E24" s="85" t="str">
        <f t="shared" si="2"/>
        <v/>
      </c>
      <c r="F24" s="77" t="str">
        <f t="shared" si="3"/>
        <v/>
      </c>
      <c r="G24" s="78" t="str">
        <f t="shared" si="4"/>
        <v/>
      </c>
      <c r="H24" s="78" t="str">
        <f t="shared" si="5"/>
        <v/>
      </c>
      <c r="I24" t="str">
        <f t="shared" si="6"/>
        <v/>
      </c>
    </row>
    <row r="25" ht="15.75" customHeight="1">
      <c r="A25" s="90"/>
      <c r="B25" s="80"/>
      <c r="C25" s="81"/>
      <c r="D25" s="71" t="str">
        <f t="shared" si="1"/>
        <v/>
      </c>
      <c r="E25" s="85" t="str">
        <f t="shared" si="2"/>
        <v/>
      </c>
      <c r="F25" s="77" t="str">
        <f t="shared" si="3"/>
        <v/>
      </c>
      <c r="G25" s="78" t="str">
        <f t="shared" si="4"/>
        <v/>
      </c>
      <c r="H25" s="78" t="str">
        <f t="shared" si="5"/>
        <v/>
      </c>
      <c r="I25" t="str">
        <f t="shared" si="6"/>
        <v/>
      </c>
    </row>
    <row r="26" ht="15.75" customHeight="1">
      <c r="A26" s="90"/>
      <c r="B26" s="80"/>
      <c r="C26" s="81"/>
      <c r="D26" s="71" t="str">
        <f t="shared" si="1"/>
        <v/>
      </c>
      <c r="E26" s="85" t="str">
        <f t="shared" si="2"/>
        <v/>
      </c>
      <c r="F26" s="77" t="str">
        <f t="shared" si="3"/>
        <v/>
      </c>
      <c r="G26" s="78" t="str">
        <f t="shared" si="4"/>
        <v/>
      </c>
      <c r="H26" s="78" t="str">
        <f t="shared" si="5"/>
        <v/>
      </c>
      <c r="I26" t="str">
        <f t="shared" si="6"/>
        <v/>
      </c>
    </row>
    <row r="27" ht="15.75" customHeight="1">
      <c r="A27" s="90"/>
      <c r="B27" s="80"/>
      <c r="C27" s="81"/>
      <c r="D27" s="71" t="str">
        <f t="shared" si="1"/>
        <v/>
      </c>
      <c r="E27" s="85" t="s">
        <v>13</v>
      </c>
      <c r="F27" s="77" t="str">
        <f t="shared" si="3"/>
        <v/>
      </c>
      <c r="G27" s="78" t="str">
        <f t="shared" si="4"/>
        <v/>
      </c>
      <c r="H27" s="78" t="str">
        <f t="shared" si="5"/>
        <v/>
      </c>
      <c r="I27" t="str">
        <f t="shared" si="6"/>
        <v/>
      </c>
    </row>
    <row r="28" ht="15.75" customHeight="1">
      <c r="A28" s="90"/>
      <c r="B28" s="80"/>
      <c r="C28" s="81"/>
      <c r="D28" s="71" t="str">
        <f t="shared" si="1"/>
        <v/>
      </c>
      <c r="E28" s="85" t="str">
        <f t="shared" ref="E28:E34" si="7">IF(I28&lt;&gt;"good","",(((H28-(G28*LN(($B$1/$B$2)-1)))/60)/24)+$B$3)</f>
        <v/>
      </c>
      <c r="F28" s="77" t="str">
        <f t="shared" si="3"/>
        <v/>
      </c>
      <c r="G28" s="78" t="str">
        <f t="shared" si="4"/>
        <v/>
      </c>
      <c r="H28" s="78" t="str">
        <f t="shared" si="5"/>
        <v/>
      </c>
      <c r="I28" t="str">
        <f t="shared" si="6"/>
        <v/>
      </c>
    </row>
    <row r="29" ht="15.75" customHeight="1">
      <c r="A29" s="90"/>
      <c r="B29" s="80"/>
      <c r="C29" s="81"/>
      <c r="D29" s="71" t="str">
        <f t="shared" si="1"/>
        <v/>
      </c>
      <c r="E29" s="85" t="str">
        <f t="shared" si="7"/>
        <v/>
      </c>
      <c r="F29" s="77" t="str">
        <f t="shared" si="3"/>
        <v/>
      </c>
      <c r="G29" s="78" t="str">
        <f t="shared" si="4"/>
        <v/>
      </c>
      <c r="H29" s="78" t="str">
        <f t="shared" si="5"/>
        <v/>
      </c>
      <c r="I29" t="str">
        <f t="shared" si="6"/>
        <v/>
      </c>
    </row>
    <row r="30" ht="15.75" customHeight="1">
      <c r="A30" s="90"/>
      <c r="B30" s="80"/>
      <c r="C30" s="81"/>
      <c r="D30" s="71" t="str">
        <f t="shared" si="1"/>
        <v/>
      </c>
      <c r="E30" s="85" t="str">
        <f t="shared" si="7"/>
        <v/>
      </c>
      <c r="F30" s="77" t="str">
        <f t="shared" si="3"/>
        <v/>
      </c>
      <c r="G30" s="78" t="str">
        <f t="shared" si="4"/>
        <v/>
      </c>
      <c r="H30" s="78" t="str">
        <f t="shared" si="5"/>
        <v/>
      </c>
      <c r="I30" t="str">
        <f t="shared" si="6"/>
        <v/>
      </c>
    </row>
    <row r="31" ht="15.75" customHeight="1">
      <c r="A31" s="90"/>
      <c r="B31" s="80"/>
      <c r="C31" s="81"/>
      <c r="D31" s="71" t="str">
        <f t="shared" si="1"/>
        <v/>
      </c>
      <c r="E31" s="85" t="str">
        <f t="shared" si="7"/>
        <v/>
      </c>
      <c r="F31" s="77" t="str">
        <f t="shared" si="3"/>
        <v/>
      </c>
      <c r="G31" s="78" t="str">
        <f t="shared" si="4"/>
        <v/>
      </c>
      <c r="H31" s="78" t="str">
        <f t="shared" si="5"/>
        <v/>
      </c>
      <c r="I31" t="str">
        <f t="shared" si="6"/>
        <v/>
      </c>
    </row>
    <row r="32" ht="15.75" customHeight="1">
      <c r="A32" s="90"/>
      <c r="B32" s="80"/>
      <c r="C32" s="81"/>
      <c r="D32" s="71" t="str">
        <f t="shared" si="1"/>
        <v/>
      </c>
      <c r="E32" s="85" t="str">
        <f t="shared" si="7"/>
        <v/>
      </c>
      <c r="F32" s="77" t="str">
        <f t="shared" si="3"/>
        <v/>
      </c>
      <c r="G32" s="78" t="str">
        <f t="shared" si="4"/>
        <v/>
      </c>
      <c r="H32" s="78" t="str">
        <f t="shared" si="5"/>
        <v/>
      </c>
      <c r="I32" t="str">
        <f t="shared" si="6"/>
        <v/>
      </c>
    </row>
    <row r="33" ht="15.75" customHeight="1">
      <c r="A33" s="90"/>
      <c r="B33" s="80"/>
      <c r="C33" s="81"/>
      <c r="D33" s="71" t="str">
        <f t="shared" si="1"/>
        <v/>
      </c>
      <c r="E33" s="85" t="str">
        <f t="shared" si="7"/>
        <v/>
      </c>
      <c r="F33" s="77" t="str">
        <f t="shared" si="3"/>
        <v/>
      </c>
      <c r="G33" s="78" t="str">
        <f t="shared" si="4"/>
        <v/>
      </c>
      <c r="H33" s="78" t="str">
        <f t="shared" si="5"/>
        <v/>
      </c>
      <c r="I33" t="str">
        <f t="shared" si="6"/>
        <v/>
      </c>
    </row>
    <row r="34" ht="15.75" customHeight="1">
      <c r="A34" s="90"/>
      <c r="B34" s="80"/>
      <c r="C34" s="81"/>
      <c r="D34" s="71" t="str">
        <f t="shared" si="1"/>
        <v/>
      </c>
      <c r="E34" s="85" t="str">
        <f t="shared" si="7"/>
        <v/>
      </c>
      <c r="F34" s="77" t="str">
        <f t="shared" si="3"/>
        <v/>
      </c>
      <c r="G34" s="78" t="str">
        <f t="shared" si="4"/>
        <v/>
      </c>
      <c r="H34" s="78" t="str">
        <f t="shared" si="5"/>
        <v/>
      </c>
      <c r="I34" t="str">
        <f t="shared" si="6"/>
        <v/>
      </c>
    </row>
    <row r="35" ht="15.75" customHeight="1">
      <c r="C35" s="93"/>
      <c r="D35" s="94"/>
      <c r="E35" s="28"/>
    </row>
    <row r="36" ht="15.75" customHeight="1">
      <c r="C36" s="93"/>
      <c r="D36" s="94"/>
      <c r="E36" s="28"/>
    </row>
    <row r="37" ht="15.75" customHeight="1">
      <c r="C37" s="93"/>
      <c r="D37" s="94"/>
      <c r="E37" s="28"/>
    </row>
    <row r="38" ht="15.75" customHeight="1">
      <c r="C38" s="93"/>
      <c r="D38" s="94"/>
      <c r="E38" s="28"/>
    </row>
    <row r="39" ht="15.75" customHeight="1">
      <c r="C39" s="93"/>
      <c r="D39" s="94"/>
      <c r="E39" s="28"/>
    </row>
    <row r="40" ht="15.75" customHeight="1">
      <c r="C40" s="93"/>
      <c r="D40" s="94"/>
      <c r="E40" s="28"/>
    </row>
    <row r="41" ht="15.75" customHeight="1">
      <c r="C41" s="93"/>
      <c r="D41" s="94"/>
      <c r="E41" s="28"/>
    </row>
    <row r="42" ht="15.75" customHeight="1">
      <c r="C42" s="93"/>
      <c r="D42" s="94"/>
      <c r="E42" s="28"/>
    </row>
    <row r="43" ht="15.75" customHeight="1">
      <c r="C43" s="93"/>
      <c r="D43" s="94"/>
      <c r="E43" s="28"/>
    </row>
    <row r="44" ht="15.75" customHeight="1">
      <c r="C44" s="93"/>
      <c r="D44" s="94"/>
      <c r="E44" s="28"/>
    </row>
    <row r="45" ht="15.75" customHeight="1">
      <c r="C45" s="93"/>
      <c r="D45" s="94"/>
      <c r="E45" s="28"/>
    </row>
    <row r="46" ht="15.75" customHeight="1">
      <c r="C46" s="93"/>
      <c r="D46" s="94"/>
      <c r="E46" s="28"/>
    </row>
    <row r="47" ht="15.75" customHeight="1">
      <c r="C47" s="93"/>
      <c r="D47" s="94"/>
      <c r="E47" s="28"/>
    </row>
    <row r="48" ht="15.75" customHeight="1">
      <c r="C48" s="93"/>
      <c r="D48" s="94"/>
      <c r="E48" s="28"/>
    </row>
    <row r="49" ht="15.75" customHeight="1">
      <c r="C49" s="93"/>
      <c r="D49" s="94"/>
      <c r="E49" s="28"/>
    </row>
    <row r="50" ht="15.75" customHeight="1">
      <c r="C50" s="93"/>
      <c r="D50" s="94"/>
      <c r="E50" s="28"/>
    </row>
    <row r="51" ht="15.75" customHeight="1">
      <c r="C51" s="93"/>
      <c r="D51" s="94"/>
      <c r="E51" s="28"/>
    </row>
    <row r="52" ht="15.75" customHeight="1">
      <c r="C52" s="93"/>
      <c r="D52" s="94"/>
      <c r="E52" s="28"/>
    </row>
    <row r="53" ht="15.75" customHeight="1">
      <c r="C53" s="93"/>
      <c r="D53" s="94"/>
      <c r="E53" s="28"/>
    </row>
    <row r="54" ht="15.75" customHeight="1">
      <c r="C54" s="93"/>
      <c r="D54" s="94"/>
      <c r="E54" s="28"/>
    </row>
    <row r="55" ht="15.75" customHeight="1">
      <c r="C55" s="93"/>
      <c r="D55" s="94"/>
      <c r="E55" s="28"/>
    </row>
    <row r="56" ht="15.75" customHeight="1">
      <c r="C56" s="93"/>
      <c r="D56" s="94"/>
      <c r="E56" s="28"/>
    </row>
    <row r="57" ht="15.75" customHeight="1">
      <c r="C57" s="93"/>
      <c r="D57" s="94"/>
      <c r="E57" s="28"/>
    </row>
    <row r="58" ht="15.75" customHeight="1">
      <c r="C58" s="93"/>
      <c r="D58" s="94"/>
      <c r="E58" s="28"/>
    </row>
    <row r="59" ht="15.75" customHeight="1">
      <c r="C59" s="93"/>
      <c r="D59" s="94"/>
      <c r="E59" s="28"/>
    </row>
    <row r="60" ht="15.75" customHeight="1">
      <c r="C60" s="93"/>
      <c r="D60" s="94"/>
      <c r="E60" s="28"/>
    </row>
    <row r="61" ht="15.75" customHeight="1">
      <c r="C61" s="93"/>
      <c r="D61" s="94"/>
      <c r="E61" s="28"/>
    </row>
    <row r="62" ht="15.75" customHeight="1">
      <c r="C62" s="93"/>
      <c r="D62" s="94"/>
      <c r="E62" s="28"/>
    </row>
    <row r="63" ht="15.75" customHeight="1">
      <c r="C63" s="93"/>
      <c r="D63" s="94"/>
      <c r="E63" s="28"/>
    </row>
    <row r="64" ht="15.75" customHeight="1">
      <c r="C64" s="93"/>
      <c r="D64" s="94"/>
      <c r="E64" s="28"/>
    </row>
    <row r="65" ht="15.75" customHeight="1">
      <c r="C65" s="93"/>
      <c r="D65" s="94"/>
      <c r="E65" s="28"/>
    </row>
    <row r="66" ht="15.75" customHeight="1">
      <c r="C66" s="93"/>
      <c r="D66" s="94"/>
      <c r="E66" s="28"/>
    </row>
    <row r="67" ht="15.75" customHeight="1">
      <c r="C67" s="93"/>
      <c r="D67" s="94"/>
      <c r="E67" s="28"/>
    </row>
    <row r="68" ht="15.75" customHeight="1">
      <c r="C68" s="93"/>
      <c r="D68" s="94"/>
      <c r="E68" s="28"/>
    </row>
    <row r="69" ht="15.75" customHeight="1">
      <c r="C69" s="93"/>
      <c r="D69" s="94"/>
      <c r="E69" s="28"/>
    </row>
    <row r="70" ht="15.75" customHeight="1">
      <c r="C70" s="93"/>
      <c r="D70" s="94"/>
      <c r="E70" s="28"/>
    </row>
    <row r="71" ht="15.75" customHeight="1">
      <c r="C71" s="93"/>
      <c r="D71" s="94"/>
      <c r="E71" s="28"/>
    </row>
    <row r="72" ht="15.75" customHeight="1">
      <c r="C72" s="93"/>
      <c r="D72" s="94"/>
      <c r="E72" s="28"/>
    </row>
    <row r="73" ht="15.75" customHeight="1">
      <c r="C73" s="93"/>
      <c r="D73" s="94"/>
      <c r="E73" s="28"/>
    </row>
    <row r="74" ht="15.75" customHeight="1">
      <c r="C74" s="93"/>
      <c r="D74" s="94"/>
      <c r="E74" s="28"/>
    </row>
    <row r="75" ht="15.75" customHeight="1">
      <c r="C75" s="93"/>
      <c r="D75" s="94"/>
      <c r="E75" s="28"/>
    </row>
    <row r="76" ht="15.75" customHeight="1">
      <c r="C76" s="93"/>
      <c r="D76" s="94"/>
      <c r="E76" s="28"/>
    </row>
    <row r="77" ht="15.75" customHeight="1">
      <c r="C77" s="93"/>
      <c r="D77" s="94"/>
      <c r="E77" s="28"/>
    </row>
    <row r="78" ht="15.75" customHeight="1">
      <c r="C78" s="93"/>
      <c r="D78" s="94"/>
      <c r="E78" s="28"/>
    </row>
    <row r="79" ht="15.75" customHeight="1">
      <c r="C79" s="93"/>
      <c r="D79" s="94"/>
      <c r="E79" s="28"/>
    </row>
    <row r="80" ht="15.75" customHeight="1">
      <c r="C80" s="93"/>
      <c r="D80" s="94"/>
      <c r="E80" s="28"/>
    </row>
    <row r="81" ht="15.75" customHeight="1">
      <c r="C81" s="93"/>
      <c r="D81" s="94"/>
      <c r="E81" s="28"/>
    </row>
    <row r="82" ht="15.75" customHeight="1">
      <c r="C82" s="93"/>
      <c r="D82" s="94"/>
      <c r="E82" s="28"/>
    </row>
    <row r="83" ht="15.75" customHeight="1">
      <c r="C83" s="93"/>
      <c r="D83" s="94"/>
      <c r="E83" s="28"/>
    </row>
    <row r="84" ht="15.75" customHeight="1">
      <c r="C84" s="93"/>
      <c r="D84" s="94"/>
      <c r="E84" s="28"/>
    </row>
    <row r="85" ht="15.75" customHeight="1">
      <c r="C85" s="93"/>
      <c r="D85" s="94"/>
      <c r="E85" s="28"/>
    </row>
    <row r="86" ht="15.75" customHeight="1">
      <c r="C86" s="93"/>
      <c r="D86" s="94"/>
      <c r="E86" s="28"/>
    </row>
    <row r="87" ht="15.75" customHeight="1">
      <c r="C87" s="93"/>
      <c r="D87" s="94"/>
      <c r="E87" s="28"/>
    </row>
    <row r="88" ht="15.75" customHeight="1">
      <c r="C88" s="93"/>
      <c r="D88" s="94"/>
      <c r="E88" s="28"/>
    </row>
    <row r="89" ht="15.75" customHeight="1">
      <c r="C89" s="93"/>
      <c r="D89" s="94"/>
      <c r="E89" s="28"/>
    </row>
    <row r="90" ht="15.75" customHeight="1">
      <c r="C90" s="93"/>
      <c r="D90" s="94"/>
      <c r="E90" s="28"/>
    </row>
    <row r="91" ht="15.75" customHeight="1">
      <c r="C91" s="93"/>
      <c r="D91" s="94"/>
      <c r="E91" s="28"/>
    </row>
    <row r="92" ht="15.75" customHeight="1">
      <c r="C92" s="93"/>
      <c r="D92" s="94"/>
      <c r="E92" s="28"/>
    </row>
    <row r="93" ht="15.75" customHeight="1">
      <c r="C93" s="93"/>
      <c r="D93" s="94"/>
      <c r="E93" s="28"/>
    </row>
    <row r="94" ht="15.75" customHeight="1">
      <c r="C94" s="93"/>
      <c r="D94" s="94"/>
      <c r="E94" s="28"/>
    </row>
    <row r="95" ht="15.75" customHeight="1">
      <c r="C95" s="93"/>
      <c r="D95" s="94"/>
      <c r="E95" s="28"/>
    </row>
    <row r="96" ht="15.75" customHeight="1">
      <c r="C96" s="93"/>
      <c r="D96" s="94"/>
      <c r="E96" s="28"/>
    </row>
    <row r="97" ht="15.75" customHeight="1">
      <c r="C97" s="93"/>
      <c r="D97" s="94"/>
      <c r="E97" s="28"/>
    </row>
    <row r="98" ht="15.75" customHeight="1">
      <c r="C98" s="93"/>
      <c r="D98" s="94"/>
      <c r="E98" s="28"/>
    </row>
    <row r="99" ht="15.75" customHeight="1">
      <c r="C99" s="93"/>
      <c r="D99" s="94"/>
      <c r="E99" s="28"/>
    </row>
    <row r="100" ht="15.75" customHeight="1">
      <c r="C100" s="93"/>
      <c r="D100" s="94"/>
      <c r="E100" s="28"/>
    </row>
    <row r="101" ht="15.75" customHeight="1">
      <c r="C101" s="93"/>
      <c r="D101" s="94"/>
      <c r="E101" s="28"/>
    </row>
    <row r="102" ht="15.75" customHeight="1">
      <c r="C102" s="93"/>
      <c r="D102" s="94"/>
      <c r="E102" s="28"/>
    </row>
    <row r="103" ht="15.75" customHeight="1">
      <c r="C103" s="93"/>
      <c r="D103" s="94"/>
      <c r="E103" s="28"/>
    </row>
    <row r="104" ht="15.75" customHeight="1">
      <c r="C104" s="93"/>
      <c r="D104" s="94"/>
      <c r="E104" s="28"/>
    </row>
    <row r="105" ht="15.75" customHeight="1">
      <c r="C105" s="93"/>
      <c r="D105" s="94"/>
      <c r="E105" s="28"/>
    </row>
    <row r="106" ht="15.75" customHeight="1">
      <c r="C106" s="93"/>
      <c r="D106" s="94"/>
      <c r="E106" s="28"/>
    </row>
    <row r="107" ht="15.75" customHeight="1">
      <c r="C107" s="93"/>
      <c r="D107" s="94"/>
      <c r="E107" s="28"/>
    </row>
    <row r="108" ht="15.75" customHeight="1">
      <c r="C108" s="93"/>
      <c r="D108" s="94"/>
      <c r="E108" s="28"/>
    </row>
    <row r="109" ht="15.75" customHeight="1">
      <c r="C109" s="93"/>
      <c r="D109" s="94"/>
      <c r="E109" s="28"/>
    </row>
    <row r="110" ht="15.75" customHeight="1">
      <c r="C110" s="93"/>
      <c r="D110" s="94"/>
      <c r="E110" s="28"/>
    </row>
    <row r="111" ht="15.75" customHeight="1">
      <c r="C111" s="93"/>
      <c r="D111" s="94"/>
      <c r="E111" s="28"/>
    </row>
    <row r="112" ht="15.75" customHeight="1">
      <c r="C112" s="93"/>
      <c r="D112" s="94"/>
      <c r="E112" s="28"/>
    </row>
    <row r="113" ht="15.75" customHeight="1">
      <c r="C113" s="93"/>
      <c r="D113" s="94"/>
      <c r="E113" s="28"/>
    </row>
    <row r="114" ht="15.75" customHeight="1">
      <c r="C114" s="93"/>
      <c r="D114" s="94"/>
      <c r="E114" s="28"/>
    </row>
    <row r="115" ht="15.75" customHeight="1">
      <c r="C115" s="93"/>
      <c r="D115" s="94"/>
      <c r="E115" s="28"/>
    </row>
    <row r="116" ht="15.75" customHeight="1">
      <c r="C116" s="93"/>
      <c r="D116" s="94"/>
      <c r="E116" s="28"/>
    </row>
    <row r="117" ht="15.75" customHeight="1">
      <c r="C117" s="93"/>
      <c r="D117" s="94"/>
      <c r="E117" s="28"/>
    </row>
    <row r="118" ht="15.75" customHeight="1">
      <c r="C118" s="93"/>
      <c r="D118" s="94"/>
      <c r="E118" s="28"/>
    </row>
    <row r="119" ht="15.75" customHeight="1">
      <c r="C119" s="93"/>
      <c r="D119" s="94"/>
      <c r="E119" s="28"/>
    </row>
    <row r="120" ht="15.75" customHeight="1">
      <c r="C120" s="93"/>
      <c r="D120" s="94"/>
      <c r="E120" s="28"/>
    </row>
    <row r="121" ht="15.75" customHeight="1">
      <c r="C121" s="93"/>
      <c r="D121" s="94"/>
      <c r="E121" s="28"/>
    </row>
    <row r="122" ht="15.75" customHeight="1">
      <c r="C122" s="93"/>
      <c r="D122" s="94"/>
      <c r="E122" s="28"/>
    </row>
    <row r="123" ht="15.75" customHeight="1">
      <c r="C123" s="93"/>
      <c r="D123" s="94"/>
      <c r="E123" s="28"/>
    </row>
    <row r="124" ht="15.75" customHeight="1">
      <c r="C124" s="93"/>
      <c r="D124" s="94"/>
      <c r="E124" s="28"/>
    </row>
    <row r="125" ht="15.75" customHeight="1">
      <c r="C125" s="93"/>
      <c r="D125" s="94"/>
      <c r="E125" s="28"/>
    </row>
    <row r="126" ht="15.75" customHeight="1">
      <c r="C126" s="93"/>
      <c r="D126" s="94"/>
      <c r="E126" s="28"/>
    </row>
    <row r="127" ht="15.75" customHeight="1">
      <c r="C127" s="93"/>
      <c r="D127" s="94"/>
      <c r="E127" s="28"/>
    </row>
    <row r="128" ht="15.75" customHeight="1">
      <c r="C128" s="93"/>
      <c r="D128" s="94"/>
      <c r="E128" s="28"/>
    </row>
    <row r="129" ht="15.75" customHeight="1">
      <c r="C129" s="93"/>
      <c r="D129" s="94"/>
      <c r="E129" s="28"/>
    </row>
    <row r="130" ht="15.75" customHeight="1">
      <c r="C130" s="93"/>
      <c r="D130" s="94"/>
      <c r="E130" s="28"/>
    </row>
    <row r="131" ht="15.75" customHeight="1">
      <c r="C131" s="93"/>
      <c r="D131" s="94"/>
      <c r="E131" s="28"/>
    </row>
    <row r="132" ht="15.75" customHeight="1">
      <c r="C132" s="93"/>
      <c r="D132" s="94"/>
      <c r="E132" s="28"/>
    </row>
    <row r="133" ht="15.75" customHeight="1">
      <c r="C133" s="93"/>
      <c r="D133" s="94"/>
      <c r="E133" s="28"/>
    </row>
    <row r="134" ht="15.75" customHeight="1">
      <c r="C134" s="93"/>
      <c r="D134" s="94"/>
      <c r="E134" s="28"/>
    </row>
    <row r="135" ht="15.75" customHeight="1">
      <c r="C135" s="93"/>
      <c r="D135" s="94"/>
      <c r="E135" s="28"/>
    </row>
    <row r="136" ht="15.75" customHeight="1">
      <c r="C136" s="93"/>
      <c r="D136" s="94"/>
      <c r="E136" s="28"/>
    </row>
    <row r="137" ht="15.75" customHeight="1">
      <c r="C137" s="93"/>
      <c r="D137" s="94"/>
      <c r="E137" s="28"/>
    </row>
    <row r="138" ht="15.75" customHeight="1">
      <c r="C138" s="93"/>
      <c r="D138" s="94"/>
      <c r="E138" s="28"/>
    </row>
    <row r="139" ht="15.75" customHeight="1">
      <c r="C139" s="93"/>
      <c r="D139" s="94"/>
      <c r="E139" s="28"/>
    </row>
    <row r="140" ht="15.75" customHeight="1">
      <c r="C140" s="93"/>
      <c r="D140" s="94"/>
      <c r="E140" s="28"/>
    </row>
    <row r="141" ht="15.75" customHeight="1">
      <c r="C141" s="93"/>
      <c r="D141" s="94"/>
      <c r="E141" s="28"/>
    </row>
    <row r="142" ht="15.75" customHeight="1">
      <c r="C142" s="93"/>
      <c r="D142" s="94"/>
      <c r="E142" s="28"/>
    </row>
    <row r="143" ht="15.75" customHeight="1">
      <c r="C143" s="93"/>
      <c r="D143" s="94"/>
      <c r="E143" s="28"/>
    </row>
    <row r="144" ht="15.75" customHeight="1">
      <c r="C144" s="93"/>
      <c r="D144" s="94"/>
      <c r="E144" s="28"/>
    </row>
    <row r="145" ht="15.75" customHeight="1">
      <c r="C145" s="93"/>
      <c r="D145" s="94"/>
      <c r="E145" s="28"/>
    </row>
    <row r="146" ht="15.75" customHeight="1">
      <c r="C146" s="93"/>
      <c r="D146" s="94"/>
      <c r="E146" s="28"/>
    </row>
    <row r="147" ht="15.75" customHeight="1">
      <c r="C147" s="93"/>
      <c r="D147" s="94"/>
      <c r="E147" s="28"/>
    </row>
    <row r="148" ht="15.75" customHeight="1">
      <c r="C148" s="93"/>
      <c r="D148" s="94"/>
      <c r="E148" s="28"/>
    </row>
    <row r="149" ht="15.75" customHeight="1">
      <c r="C149" s="93"/>
      <c r="D149" s="94"/>
      <c r="E149" s="28"/>
    </row>
    <row r="150" ht="15.75" customHeight="1">
      <c r="C150" s="93"/>
      <c r="D150" s="94"/>
      <c r="E150" s="28"/>
    </row>
    <row r="151" ht="15.75" customHeight="1">
      <c r="C151" s="93"/>
      <c r="D151" s="94"/>
      <c r="E151" s="28"/>
    </row>
    <row r="152" ht="15.75" customHeight="1">
      <c r="C152" s="93"/>
      <c r="D152" s="94"/>
      <c r="E152" s="28"/>
    </row>
    <row r="153" ht="15.75" customHeight="1">
      <c r="C153" s="93"/>
      <c r="D153" s="94"/>
      <c r="E153" s="28"/>
    </row>
    <row r="154" ht="15.75" customHeight="1">
      <c r="C154" s="93"/>
      <c r="D154" s="94"/>
      <c r="E154" s="28"/>
    </row>
    <row r="155" ht="15.75" customHeight="1">
      <c r="C155" s="93"/>
      <c r="D155" s="94"/>
      <c r="E155" s="28"/>
    </row>
    <row r="156" ht="15.75" customHeight="1">
      <c r="C156" s="93"/>
      <c r="D156" s="94"/>
      <c r="E156" s="28"/>
    </row>
    <row r="157" ht="15.75" customHeight="1">
      <c r="C157" s="93"/>
      <c r="D157" s="94"/>
      <c r="E157" s="28"/>
    </row>
    <row r="158" ht="15.75" customHeight="1">
      <c r="C158" s="93"/>
      <c r="D158" s="94"/>
      <c r="E158" s="28"/>
    </row>
    <row r="159" ht="15.75" customHeight="1">
      <c r="C159" s="93"/>
      <c r="D159" s="94"/>
      <c r="E159" s="28"/>
    </row>
    <row r="160" ht="15.75" customHeight="1">
      <c r="C160" s="93"/>
      <c r="D160" s="94"/>
      <c r="E160" s="28"/>
    </row>
    <row r="161" ht="15.75" customHeight="1">
      <c r="C161" s="93"/>
      <c r="D161" s="94"/>
      <c r="E161" s="28"/>
    </row>
    <row r="162" ht="15.75" customHeight="1">
      <c r="C162" s="93"/>
      <c r="D162" s="94"/>
      <c r="E162" s="28"/>
    </row>
    <row r="163" ht="15.75" customHeight="1">
      <c r="C163" s="93"/>
      <c r="D163" s="94"/>
      <c r="E163" s="28"/>
    </row>
    <row r="164" ht="15.75" customHeight="1">
      <c r="C164" s="93"/>
      <c r="D164" s="94"/>
      <c r="E164" s="28"/>
    </row>
    <row r="165" ht="15.75" customHeight="1">
      <c r="C165" s="93"/>
      <c r="D165" s="94"/>
      <c r="E165" s="28"/>
    </row>
    <row r="166" ht="15.75" customHeight="1">
      <c r="C166" s="93"/>
      <c r="D166" s="94"/>
      <c r="E166" s="28"/>
    </row>
    <row r="167" ht="15.75" customHeight="1">
      <c r="C167" s="93"/>
      <c r="D167" s="94"/>
      <c r="E167" s="28"/>
    </row>
    <row r="168" ht="15.75" customHeight="1">
      <c r="C168" s="93"/>
      <c r="D168" s="94"/>
      <c r="E168" s="28"/>
    </row>
    <row r="169" ht="15.75" customHeight="1">
      <c r="C169" s="93"/>
      <c r="D169" s="94"/>
      <c r="E169" s="28"/>
    </row>
    <row r="170" ht="15.75" customHeight="1">
      <c r="C170" s="93"/>
      <c r="D170" s="94"/>
      <c r="E170" s="28"/>
    </row>
    <row r="171" ht="15.75" customHeight="1">
      <c r="C171" s="93"/>
      <c r="D171" s="94"/>
      <c r="E171" s="28"/>
    </row>
    <row r="172" ht="15.75" customHeight="1">
      <c r="C172" s="93"/>
      <c r="D172" s="94"/>
      <c r="E172" s="28"/>
    </row>
    <row r="173" ht="15.75" customHeight="1">
      <c r="C173" s="93"/>
      <c r="D173" s="94"/>
      <c r="E173" s="28"/>
    </row>
    <row r="174" ht="15.75" customHeight="1">
      <c r="C174" s="93"/>
      <c r="D174" s="94"/>
      <c r="E174" s="28"/>
    </row>
    <row r="175" ht="15.75" customHeight="1">
      <c r="C175" s="93"/>
      <c r="D175" s="94"/>
      <c r="E175" s="28"/>
    </row>
    <row r="176" ht="15.75" customHeight="1">
      <c r="C176" s="93"/>
      <c r="D176" s="94"/>
      <c r="E176" s="28"/>
    </row>
    <row r="177" ht="15.75" customHeight="1">
      <c r="C177" s="93"/>
      <c r="D177" s="94"/>
      <c r="E177" s="28"/>
    </row>
    <row r="178" ht="15.75" customHeight="1">
      <c r="C178" s="93"/>
      <c r="D178" s="94"/>
      <c r="E178" s="28"/>
    </row>
    <row r="179" ht="15.75" customHeight="1">
      <c r="C179" s="93"/>
      <c r="D179" s="94"/>
      <c r="E179" s="28"/>
    </row>
    <row r="180" ht="15.75" customHeight="1">
      <c r="C180" s="93"/>
      <c r="D180" s="94"/>
      <c r="E180" s="28"/>
    </row>
    <row r="181" ht="15.75" customHeight="1">
      <c r="C181" s="93"/>
      <c r="D181" s="94"/>
      <c r="E181" s="28"/>
    </row>
    <row r="182" ht="15.75" customHeight="1">
      <c r="C182" s="93"/>
      <c r="D182" s="94"/>
      <c r="E182" s="28"/>
    </row>
    <row r="183" ht="15.75" customHeight="1">
      <c r="C183" s="93"/>
      <c r="D183" s="94"/>
      <c r="E183" s="28"/>
    </row>
    <row r="184" ht="15.75" customHeight="1">
      <c r="C184" s="93"/>
      <c r="D184" s="94"/>
      <c r="E184" s="28"/>
    </row>
    <row r="185" ht="15.75" customHeight="1">
      <c r="C185" s="93"/>
      <c r="D185" s="94"/>
      <c r="E185" s="28"/>
    </row>
    <row r="186" ht="15.75" customHeight="1">
      <c r="C186" s="93"/>
      <c r="D186" s="94"/>
      <c r="E186" s="28"/>
    </row>
    <row r="187" ht="15.75" customHeight="1">
      <c r="C187" s="93"/>
      <c r="D187" s="94"/>
      <c r="E187" s="28"/>
    </row>
    <row r="188" ht="15.75" customHeight="1">
      <c r="C188" s="93"/>
      <c r="D188" s="94"/>
      <c r="E188" s="28"/>
    </row>
    <row r="189" ht="15.75" customHeight="1">
      <c r="C189" s="93"/>
      <c r="D189" s="94"/>
      <c r="E189" s="28"/>
    </row>
    <row r="190" ht="15.75" customHeight="1">
      <c r="C190" s="93"/>
      <c r="D190" s="94"/>
      <c r="E190" s="28"/>
    </row>
    <row r="191" ht="15.75" customHeight="1">
      <c r="C191" s="93"/>
      <c r="D191" s="94"/>
      <c r="E191" s="28"/>
    </row>
    <row r="192" ht="15.75" customHeight="1">
      <c r="C192" s="93"/>
      <c r="D192" s="94"/>
      <c r="E192" s="28"/>
    </row>
    <row r="193" ht="15.75" customHeight="1">
      <c r="C193" s="93"/>
      <c r="D193" s="94"/>
      <c r="E193" s="28"/>
    </row>
    <row r="194" ht="15.75" customHeight="1">
      <c r="C194" s="93"/>
      <c r="D194" s="94"/>
      <c r="E194" s="28"/>
    </row>
    <row r="195" ht="15.75" customHeight="1">
      <c r="C195" s="93"/>
      <c r="D195" s="94"/>
      <c r="E195" s="28"/>
    </row>
    <row r="196" ht="15.75" customHeight="1">
      <c r="C196" s="93"/>
      <c r="D196" s="94"/>
      <c r="E196" s="28"/>
    </row>
    <row r="197" ht="15.75" customHeight="1">
      <c r="C197" s="93"/>
      <c r="D197" s="94"/>
      <c r="E197" s="28"/>
    </row>
    <row r="198" ht="15.75" customHeight="1">
      <c r="C198" s="93"/>
      <c r="D198" s="94"/>
      <c r="E198" s="28"/>
    </row>
    <row r="199" ht="15.75" customHeight="1">
      <c r="C199" s="93"/>
      <c r="D199" s="94"/>
      <c r="E199" s="28"/>
    </row>
    <row r="200" ht="15.75" customHeight="1">
      <c r="C200" s="93"/>
      <c r="D200" s="94"/>
      <c r="E200" s="28"/>
    </row>
    <row r="201" ht="15.75" customHeight="1">
      <c r="C201" s="93"/>
      <c r="D201" s="94"/>
      <c r="E201" s="28"/>
    </row>
    <row r="202" ht="15.75" customHeight="1">
      <c r="C202" s="93"/>
      <c r="D202" s="94"/>
      <c r="E202" s="28"/>
    </row>
    <row r="203" ht="15.75" customHeight="1">
      <c r="C203" s="93"/>
      <c r="D203" s="94"/>
      <c r="E203" s="28"/>
    </row>
    <row r="204" ht="15.75" customHeight="1">
      <c r="C204" s="93"/>
      <c r="D204" s="94"/>
      <c r="E204" s="28"/>
    </row>
    <row r="205" ht="15.75" customHeight="1">
      <c r="C205" s="93"/>
      <c r="D205" s="94"/>
      <c r="E205" s="28"/>
    </row>
    <row r="206" ht="15.75" customHeight="1">
      <c r="C206" s="93"/>
      <c r="D206" s="94"/>
      <c r="E206" s="28"/>
    </row>
    <row r="207" ht="15.75" customHeight="1">
      <c r="C207" s="93"/>
      <c r="D207" s="94"/>
      <c r="E207" s="28"/>
    </row>
    <row r="208" ht="15.75" customHeight="1">
      <c r="C208" s="93"/>
      <c r="D208" s="94"/>
      <c r="E208" s="28"/>
    </row>
    <row r="209" ht="15.75" customHeight="1">
      <c r="C209" s="93"/>
      <c r="D209" s="94"/>
      <c r="E209" s="28"/>
    </row>
    <row r="210" ht="15.75" customHeight="1">
      <c r="C210" s="93"/>
      <c r="D210" s="94"/>
      <c r="E210" s="28"/>
    </row>
    <row r="211" ht="15.75" customHeight="1">
      <c r="C211" s="93"/>
      <c r="D211" s="94"/>
      <c r="E211" s="28"/>
    </row>
    <row r="212" ht="15.75" customHeight="1">
      <c r="C212" s="93"/>
      <c r="D212" s="94"/>
      <c r="E212" s="28"/>
    </row>
    <row r="213" ht="15.75" customHeight="1">
      <c r="C213" s="93"/>
      <c r="D213" s="94"/>
      <c r="E213" s="28"/>
    </row>
    <row r="214" ht="15.75" customHeight="1">
      <c r="C214" s="93"/>
      <c r="D214" s="94"/>
      <c r="E214" s="28"/>
    </row>
    <row r="215" ht="15.75" customHeight="1">
      <c r="C215" s="93"/>
      <c r="D215" s="94"/>
      <c r="E215" s="28"/>
    </row>
    <row r="216" ht="15.75" customHeight="1">
      <c r="C216" s="93"/>
      <c r="D216" s="94"/>
      <c r="E216" s="28"/>
    </row>
    <row r="217" ht="15.75" customHeight="1">
      <c r="C217" s="93"/>
      <c r="D217" s="94"/>
      <c r="E217" s="28"/>
    </row>
    <row r="218" ht="15.75" customHeight="1">
      <c r="C218" s="93"/>
      <c r="D218" s="94"/>
      <c r="E218" s="28"/>
    </row>
    <row r="219" ht="15.75" customHeight="1">
      <c r="C219" s="93"/>
      <c r="D219" s="94"/>
      <c r="E219" s="28"/>
    </row>
    <row r="220" ht="15.75" customHeight="1">
      <c r="C220" s="93"/>
      <c r="D220" s="94"/>
      <c r="E220" s="28"/>
    </row>
    <row r="221" ht="15.75" customHeight="1">
      <c r="C221" s="93"/>
      <c r="D221" s="94"/>
      <c r="E221" s="28"/>
    </row>
    <row r="222" ht="15.75" customHeight="1">
      <c r="C222" s="93"/>
      <c r="D222" s="94"/>
      <c r="E222" s="28"/>
    </row>
    <row r="223" ht="15.75" customHeight="1">
      <c r="C223" s="93"/>
      <c r="D223" s="94"/>
      <c r="E223" s="28"/>
    </row>
    <row r="224" ht="15.75" customHeight="1">
      <c r="C224" s="93"/>
      <c r="D224" s="94"/>
      <c r="E224" s="28"/>
    </row>
    <row r="225" ht="15.75" customHeight="1">
      <c r="C225" s="93"/>
      <c r="D225" s="94"/>
      <c r="E225" s="28"/>
    </row>
    <row r="226" ht="15.75" customHeight="1">
      <c r="C226" s="93"/>
      <c r="D226" s="94"/>
      <c r="E226" s="28"/>
    </row>
    <row r="227" ht="15.75" customHeight="1">
      <c r="C227" s="93"/>
      <c r="D227" s="94"/>
      <c r="E227" s="28"/>
    </row>
    <row r="228" ht="15.75" customHeight="1">
      <c r="C228" s="93"/>
      <c r="D228" s="94"/>
      <c r="E228" s="28"/>
    </row>
    <row r="229" ht="15.75" customHeight="1">
      <c r="C229" s="93"/>
      <c r="D229" s="94"/>
      <c r="E229" s="28"/>
    </row>
    <row r="230" ht="15.75" customHeight="1">
      <c r="C230" s="93"/>
      <c r="D230" s="94"/>
      <c r="E230" s="28"/>
    </row>
    <row r="231" ht="15.75" customHeight="1">
      <c r="C231" s="93"/>
      <c r="D231" s="94"/>
      <c r="E231" s="28"/>
    </row>
    <row r="232" ht="15.75" customHeight="1">
      <c r="C232" s="93"/>
      <c r="D232" s="94"/>
      <c r="E232" s="28"/>
    </row>
    <row r="233" ht="15.75" customHeight="1">
      <c r="C233" s="93"/>
      <c r="D233" s="94"/>
      <c r="E233" s="28"/>
    </row>
    <row r="234" ht="15.75" customHeight="1">
      <c r="C234" s="93"/>
      <c r="D234" s="94"/>
      <c r="E234" s="2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5:D6"/>
    <mergeCell ref="B4:C4"/>
    <mergeCell ref="E5:E6"/>
  </mergeCells>
  <hyperlinks>
    <hyperlink r:id="rId1" ref="F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7.14"/>
    <col customWidth="1" hidden="1" min="2" max="3" width="8.57"/>
    <col customWidth="1" hidden="1" min="4" max="4" width="11.57"/>
    <col customWidth="1" min="5" max="5" width="19.43"/>
    <col customWidth="1" min="6" max="6" width="25.57"/>
    <col customWidth="1" min="7" max="7" width="25.86"/>
  </cols>
  <sheetData>
    <row r="1">
      <c r="A1" s="19"/>
      <c r="B1" s="19"/>
      <c r="C1" s="19"/>
      <c r="D1" s="19"/>
      <c r="E1" s="13" t="s">
        <v>67</v>
      </c>
      <c r="F1" s="96">
        <f>(C7*C8*(E7-E8))/(C8*E7-C7*E8)</f>
        <v>-0.3583329759</v>
      </c>
      <c r="G1" s="17"/>
    </row>
    <row r="2">
      <c r="A2" s="19"/>
      <c r="B2" s="19"/>
      <c r="C2" s="19"/>
      <c r="D2" s="19"/>
      <c r="E2" s="13" t="s">
        <v>68</v>
      </c>
      <c r="F2" s="96">
        <f>-((C7-C8)*E7*E8)/(C7*E8-C8*E7)</f>
        <v>-0.2757575002</v>
      </c>
      <c r="G2" s="17"/>
    </row>
    <row r="3" ht="17.25" customHeight="1">
      <c r="A3" s="19"/>
      <c r="B3" s="19"/>
      <c r="C3" s="19"/>
      <c r="D3" s="19"/>
      <c r="E3" s="13" t="s">
        <v>69</v>
      </c>
      <c r="F3" s="96" t="str">
        <f>"y=\frac{"&amp;F1&amp;"x}{"&amp;F2&amp;"+x}"</f>
        <v>y=\frac{-0.358332975884686x}{-0.275757500187037+x}</v>
      </c>
      <c r="G3" s="17"/>
    </row>
    <row r="4">
      <c r="A4" s="19"/>
      <c r="B4" s="19"/>
      <c r="C4" s="19"/>
      <c r="D4" s="19"/>
      <c r="F4" s="17"/>
      <c r="G4" s="17"/>
    </row>
    <row r="5">
      <c r="A5" s="19"/>
      <c r="B5" s="19"/>
      <c r="C5" s="19"/>
      <c r="D5" s="19"/>
      <c r="F5" s="13" t="s">
        <v>71</v>
      </c>
      <c r="G5" s="17"/>
    </row>
    <row r="6" ht="30.0" customHeight="1">
      <c r="A6" s="97" t="s">
        <v>72</v>
      </c>
      <c r="B6" s="97" t="s">
        <v>33</v>
      </c>
      <c r="C6" s="97" t="s">
        <v>73</v>
      </c>
      <c r="D6" s="97" t="s">
        <v>74</v>
      </c>
      <c r="E6" s="98" t="s">
        <v>75</v>
      </c>
      <c r="F6" s="99">
        <v>1.0</v>
      </c>
      <c r="G6" s="13">
        <v>2.0</v>
      </c>
    </row>
    <row r="7">
      <c r="A7" s="100">
        <f t="shared" ref="A7:A8" si="1">(F7*G7*(F$6-G$6))/(G7*F$6-F7*G$6)</f>
        <v>1.786941176</v>
      </c>
      <c r="B7" s="100">
        <f t="shared" ref="B7:B8" si="2">-((F7-G7)*F$6*G$6)/(F7*G$6-G7*F$6)</f>
        <v>8.764705882</v>
      </c>
      <c r="C7" s="101">
        <f t="shared" ref="C7:C8" si="3">(B7*A7)/(B7*B7)</f>
        <v>0.2038791946</v>
      </c>
      <c r="D7" s="101">
        <f t="shared" ref="D7:D8" si="4">C7/60</f>
        <v>0.003397986577</v>
      </c>
      <c r="E7" s="13">
        <v>0.1</v>
      </c>
      <c r="F7" s="13">
        <v>0.183</v>
      </c>
      <c r="G7" s="13">
        <v>0.332</v>
      </c>
    </row>
    <row r="8">
      <c r="A8" s="100">
        <f t="shared" si="1"/>
        <v>0.04504761905</v>
      </c>
      <c r="B8" s="100">
        <f t="shared" si="2"/>
        <v>0.04761904762</v>
      </c>
      <c r="C8" s="101">
        <f t="shared" si="3"/>
        <v>0.946</v>
      </c>
      <c r="D8" s="101">
        <f t="shared" si="4"/>
        <v>0.01576666667</v>
      </c>
      <c r="E8" s="13">
        <v>0.2</v>
      </c>
      <c r="F8" s="13">
        <v>0.043</v>
      </c>
      <c r="G8" s="13">
        <v>0.044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86"/>
    <col customWidth="1" min="2" max="2" width="13.86"/>
    <col customWidth="1" min="3" max="3" width="11.57"/>
    <col customWidth="1" min="4" max="7" width="14.43"/>
    <col customWidth="1" min="8" max="8" width="33.0"/>
    <col customWidth="1" min="9" max="9" width="10.29"/>
    <col customWidth="1" min="10" max="10" width="17.71"/>
    <col customWidth="1" min="11" max="11" width="19.0"/>
    <col customWidth="1" min="12" max="12" width="18.86"/>
    <col customWidth="1" min="13" max="13" width="11.71"/>
  </cols>
  <sheetData>
    <row r="1" ht="29.25" customHeight="1">
      <c r="A1" s="102" t="s">
        <v>77</v>
      </c>
      <c r="B1" s="103" t="s">
        <v>21</v>
      </c>
      <c r="C1" s="103" t="s">
        <v>25</v>
      </c>
      <c r="D1" s="103" t="s">
        <v>78</v>
      </c>
      <c r="E1" s="103" t="s">
        <v>79</v>
      </c>
      <c r="F1" s="103" t="s">
        <v>80</v>
      </c>
      <c r="G1" s="103" t="s">
        <v>81</v>
      </c>
      <c r="H1" s="103" t="s">
        <v>82</v>
      </c>
      <c r="I1" s="103" t="s">
        <v>83</v>
      </c>
      <c r="J1" s="104" t="s">
        <v>84</v>
      </c>
      <c r="K1" s="105" t="s">
        <v>85</v>
      </c>
      <c r="L1" s="105" t="s">
        <v>86</v>
      </c>
      <c r="M1" s="105" t="s">
        <v>87</v>
      </c>
    </row>
    <row r="2" ht="21.75" customHeight="1">
      <c r="A2" s="63" t="s">
        <v>88</v>
      </c>
      <c r="B2" s="65">
        <v>33935.0</v>
      </c>
      <c r="C2" s="65">
        <v>33156.9</v>
      </c>
      <c r="D2" s="65" t="s">
        <v>89</v>
      </c>
      <c r="E2" s="65" t="s">
        <v>90</v>
      </c>
      <c r="F2" s="65" t="s">
        <v>91</v>
      </c>
      <c r="G2" s="65" t="s">
        <v>92</v>
      </c>
      <c r="H2" s="65" t="s">
        <v>93</v>
      </c>
      <c r="I2" s="65">
        <v>284.0</v>
      </c>
      <c r="J2" s="106">
        <v>-0.576</v>
      </c>
      <c r="K2" s="107">
        <v>72.39</v>
      </c>
      <c r="L2" s="107">
        <v>38.91</v>
      </c>
      <c r="M2" s="107">
        <v>4.96</v>
      </c>
    </row>
    <row r="3" ht="15.75" customHeight="1">
      <c r="A3" s="63" t="s">
        <v>94</v>
      </c>
      <c r="B3" s="65">
        <v>46388.0</v>
      </c>
      <c r="C3" s="65">
        <v>44246.9</v>
      </c>
      <c r="D3" s="65" t="s">
        <v>89</v>
      </c>
      <c r="E3" s="65" t="s">
        <v>90</v>
      </c>
      <c r="F3" s="65" t="s">
        <v>95</v>
      </c>
      <c r="G3" s="65" t="s">
        <v>96</v>
      </c>
      <c r="H3" s="65" t="s">
        <v>97</v>
      </c>
      <c r="I3" s="65">
        <v>388.0</v>
      </c>
      <c r="J3" s="106">
        <v>-0.551</v>
      </c>
      <c r="K3" s="107">
        <v>89.92</v>
      </c>
      <c r="L3" s="107">
        <v>32.31</v>
      </c>
      <c r="M3" s="107">
        <v>6.36</v>
      </c>
    </row>
    <row r="4">
      <c r="A4" s="63" t="s">
        <v>98</v>
      </c>
      <c r="B4" s="65">
        <v>14105.0</v>
      </c>
      <c r="C4" s="65">
        <v>13312.0</v>
      </c>
      <c r="D4" s="65" t="s">
        <v>89</v>
      </c>
      <c r="E4" s="65" t="s">
        <v>90</v>
      </c>
      <c r="F4" s="65" t="s">
        <v>95</v>
      </c>
      <c r="G4" s="65" t="s">
        <v>99</v>
      </c>
      <c r="H4" s="65" t="s">
        <v>100</v>
      </c>
      <c r="I4" s="65">
        <v>116.0</v>
      </c>
      <c r="J4" s="106">
        <v>-0.795</v>
      </c>
      <c r="K4" s="107">
        <v>63.97</v>
      </c>
      <c r="L4" s="107">
        <v>30.28</v>
      </c>
      <c r="M4" s="107">
        <v>5.24</v>
      </c>
    </row>
    <row r="5">
      <c r="A5" s="63" t="s">
        <v>101</v>
      </c>
      <c r="B5" s="65">
        <v>17437.0</v>
      </c>
      <c r="C5" s="65">
        <v>13413.9</v>
      </c>
      <c r="D5" s="65" t="s">
        <v>89</v>
      </c>
      <c r="E5" s="65" t="s">
        <v>90</v>
      </c>
      <c r="F5" s="65" t="s">
        <v>95</v>
      </c>
      <c r="G5" s="65" t="s">
        <v>102</v>
      </c>
      <c r="H5" s="65" t="s">
        <v>103</v>
      </c>
      <c r="I5" s="65">
        <v>123.0</v>
      </c>
      <c r="J5" s="106">
        <v>-0.43</v>
      </c>
      <c r="K5" s="107">
        <v>73.09</v>
      </c>
      <c r="L5" s="107">
        <v>20.92</v>
      </c>
      <c r="M5" s="107">
        <v>6.2</v>
      </c>
    </row>
    <row r="6">
      <c r="A6" s="75" t="s">
        <v>104</v>
      </c>
      <c r="B6" s="65">
        <v>4533.0</v>
      </c>
      <c r="C6" s="65">
        <v>14904.8</v>
      </c>
      <c r="D6" s="65" t="s">
        <v>89</v>
      </c>
      <c r="E6" s="65" t="s">
        <v>90</v>
      </c>
      <c r="F6" s="65" t="s">
        <v>95</v>
      </c>
      <c r="G6" s="65" t="s">
        <v>105</v>
      </c>
      <c r="H6" s="65" t="s">
        <v>106</v>
      </c>
      <c r="I6" s="65">
        <v>135.0</v>
      </c>
      <c r="J6" s="106">
        <v>-0.276</v>
      </c>
      <c r="K6" s="107">
        <v>75.78</v>
      </c>
      <c r="L6" s="107">
        <v>23.32</v>
      </c>
      <c r="M6" s="107">
        <v>5.92</v>
      </c>
    </row>
    <row r="7">
      <c r="A7" s="75" t="s">
        <v>107</v>
      </c>
      <c r="B7" s="65">
        <v>49915.0</v>
      </c>
      <c r="C7" s="65">
        <v>69293.41</v>
      </c>
      <c r="D7" s="65" t="s">
        <v>108</v>
      </c>
      <c r="E7" s="65" t="s">
        <v>108</v>
      </c>
      <c r="F7" s="65" t="s">
        <v>108</v>
      </c>
      <c r="G7" s="65"/>
      <c r="H7" s="65" t="s">
        <v>109</v>
      </c>
      <c r="I7" s="65">
        <v>607.0</v>
      </c>
      <c r="J7" s="106">
        <v>-0.429</v>
      </c>
      <c r="K7" s="107">
        <v>77.46</v>
      </c>
      <c r="L7" s="107">
        <v>40.28</v>
      </c>
      <c r="M7" s="107">
        <v>5.82</v>
      </c>
    </row>
    <row r="8">
      <c r="A8" s="75" t="s">
        <v>110</v>
      </c>
      <c r="B8" s="65">
        <v>24325.0</v>
      </c>
      <c r="C8" s="65">
        <v>31775.53</v>
      </c>
      <c r="D8" s="65" t="s">
        <v>89</v>
      </c>
      <c r="E8" s="65" t="s">
        <v>90</v>
      </c>
      <c r="F8" s="65" t="s">
        <v>95</v>
      </c>
      <c r="G8" s="65"/>
      <c r="H8" s="65" t="s">
        <v>111</v>
      </c>
      <c r="I8" s="65">
        <v>286.0</v>
      </c>
      <c r="J8" s="106">
        <v>-0.526</v>
      </c>
      <c r="K8" s="107">
        <v>75.35</v>
      </c>
      <c r="L8" s="107">
        <v>48.43</v>
      </c>
      <c r="M8" s="107">
        <v>4.95</v>
      </c>
    </row>
    <row r="9">
      <c r="A9" s="75" t="s">
        <v>112</v>
      </c>
      <c r="B9" s="65">
        <v>22460.0</v>
      </c>
      <c r="C9" s="65">
        <v>31362.24</v>
      </c>
      <c r="D9" s="65" t="s">
        <v>113</v>
      </c>
      <c r="E9" s="65" t="s">
        <v>90</v>
      </c>
      <c r="F9" s="65" t="s">
        <v>95</v>
      </c>
      <c r="G9" s="65" t="s">
        <v>114</v>
      </c>
      <c r="H9" s="65" t="s">
        <v>115</v>
      </c>
      <c r="I9" s="65">
        <v>282.0</v>
      </c>
      <c r="J9" s="106">
        <v>-0.461</v>
      </c>
      <c r="K9" s="107">
        <v>79.86</v>
      </c>
      <c r="L9" s="107">
        <v>48.69</v>
      </c>
      <c r="M9" s="107">
        <v>4.74</v>
      </c>
    </row>
    <row r="10">
      <c r="A10" s="75" t="s">
        <v>116</v>
      </c>
      <c r="B10" s="65">
        <v>100325.0</v>
      </c>
      <c r="C10" s="65">
        <v>82603.0</v>
      </c>
      <c r="D10" s="65" t="s">
        <v>89</v>
      </c>
      <c r="E10" s="65" t="s">
        <v>90</v>
      </c>
      <c r="F10" s="65" t="s">
        <v>95</v>
      </c>
      <c r="G10" s="65"/>
      <c r="H10" s="65" t="s">
        <v>117</v>
      </c>
      <c r="I10" s="65">
        <v>777.0</v>
      </c>
      <c r="J10" s="106">
        <v>-0.106</v>
      </c>
      <c r="K10" s="107">
        <v>81.72</v>
      </c>
      <c r="L10" s="107">
        <v>29.58</v>
      </c>
      <c r="M10" s="107">
        <v>5.39</v>
      </c>
    </row>
    <row r="11">
      <c r="A11" s="75" t="s">
        <v>118</v>
      </c>
      <c r="B11" s="65">
        <v>18450.0</v>
      </c>
      <c r="C11" s="65">
        <v>16664.35</v>
      </c>
      <c r="D11" s="65" t="s">
        <v>89</v>
      </c>
      <c r="E11" s="65" t="s">
        <v>90</v>
      </c>
      <c r="F11" s="65" t="s">
        <v>95</v>
      </c>
      <c r="G11" s="65"/>
      <c r="H11" s="65" t="s">
        <v>119</v>
      </c>
      <c r="I11" s="65">
        <v>155.0</v>
      </c>
      <c r="J11" s="106">
        <v>-0.322</v>
      </c>
      <c r="K11" s="107">
        <v>72.39</v>
      </c>
      <c r="L11" s="107">
        <v>29.47</v>
      </c>
      <c r="M11" s="107">
        <v>6.08</v>
      </c>
    </row>
    <row r="12">
      <c r="A12" s="75" t="s">
        <v>120</v>
      </c>
      <c r="B12" s="65">
        <v>12950.0</v>
      </c>
      <c r="C12" s="65">
        <v>14547.24</v>
      </c>
      <c r="D12" s="65" t="s">
        <v>89</v>
      </c>
      <c r="E12" s="65" t="s">
        <v>90</v>
      </c>
      <c r="F12" s="65" t="s">
        <v>95</v>
      </c>
      <c r="G12" s="65"/>
      <c r="H12" s="65" t="s">
        <v>121</v>
      </c>
      <c r="I12" s="65">
        <v>177.0</v>
      </c>
      <c r="J12" s="106">
        <v>-0.505</v>
      </c>
      <c r="K12" s="107">
        <v>73.28</v>
      </c>
      <c r="L12" s="107">
        <v>25.48</v>
      </c>
      <c r="M12" s="107">
        <v>5.76</v>
      </c>
    </row>
    <row r="13">
      <c r="A13" s="75" t="s">
        <v>122</v>
      </c>
      <c r="B13" s="95">
        <v>14440.0</v>
      </c>
      <c r="C13" s="65">
        <v>15699.3</v>
      </c>
      <c r="D13" s="65" t="s">
        <v>89</v>
      </c>
      <c r="E13" s="65" t="s">
        <v>90</v>
      </c>
      <c r="F13" s="65" t="s">
        <v>95</v>
      </c>
      <c r="G13" s="65"/>
      <c r="H13" s="65" t="s">
        <v>123</v>
      </c>
      <c r="I13" s="65">
        <v>148.0</v>
      </c>
      <c r="J13" s="106">
        <v>-0.141</v>
      </c>
      <c r="K13" s="107">
        <v>81.69</v>
      </c>
      <c r="L13" s="107">
        <v>32.98</v>
      </c>
      <c r="M13" s="107">
        <v>4.61</v>
      </c>
    </row>
    <row r="14">
      <c r="A14" s="75" t="s">
        <v>125</v>
      </c>
      <c r="B14" s="65">
        <v>40450.0</v>
      </c>
      <c r="C14" s="65">
        <v>56422.9</v>
      </c>
      <c r="D14" s="65" t="s">
        <v>89</v>
      </c>
      <c r="E14" s="65" t="s">
        <v>90</v>
      </c>
      <c r="F14" s="65" t="s">
        <v>95</v>
      </c>
      <c r="G14" s="65"/>
      <c r="H14" s="65" t="s">
        <v>126</v>
      </c>
      <c r="I14" s="65">
        <v>565.0</v>
      </c>
      <c r="J14" s="106">
        <v>-1.042</v>
      </c>
      <c r="K14" s="107">
        <v>46.19</v>
      </c>
      <c r="L14" s="107">
        <v>15.89</v>
      </c>
      <c r="M14" s="107">
        <v>6.02</v>
      </c>
    </row>
    <row r="15">
      <c r="A15" s="75" t="s">
        <v>127</v>
      </c>
      <c r="B15" s="65">
        <v>38960.0</v>
      </c>
      <c r="C15" s="65">
        <v>18549.0</v>
      </c>
      <c r="D15" s="65" t="s">
        <v>89</v>
      </c>
      <c r="E15" s="65" t="s">
        <v>90</v>
      </c>
      <c r="F15" s="65" t="s">
        <v>95</v>
      </c>
      <c r="G15" s="65" t="s">
        <v>128</v>
      </c>
      <c r="H15" s="65" t="s">
        <v>129</v>
      </c>
      <c r="I15" s="65">
        <v>165.0</v>
      </c>
      <c r="J15" s="106">
        <v>-0.537</v>
      </c>
      <c r="K15" s="107">
        <v>73.33</v>
      </c>
      <c r="L15" s="107">
        <v>15.87</v>
      </c>
      <c r="M15" s="107">
        <v>6.03</v>
      </c>
    </row>
    <row r="16">
      <c r="A16" s="75" t="s">
        <v>130</v>
      </c>
      <c r="B16" s="65">
        <v>2560.0</v>
      </c>
      <c r="C16" s="65">
        <v>3278.53</v>
      </c>
      <c r="D16" s="65" t="s">
        <v>108</v>
      </c>
      <c r="E16" s="65" t="s">
        <v>108</v>
      </c>
      <c r="F16" s="65" t="s">
        <v>108</v>
      </c>
      <c r="G16" s="65"/>
      <c r="H16" s="65" t="s">
        <v>131</v>
      </c>
      <c r="I16" s="65">
        <v>28.0</v>
      </c>
      <c r="J16" s="106">
        <v>-0.443</v>
      </c>
      <c r="K16" s="107">
        <v>80.0</v>
      </c>
      <c r="L16" s="107">
        <v>30.47</v>
      </c>
      <c r="M16" s="107">
        <v>3.7</v>
      </c>
    </row>
    <row r="17">
      <c r="A17" s="75" t="s">
        <v>132</v>
      </c>
      <c r="B17" s="65">
        <v>1490.0</v>
      </c>
      <c r="C17" s="65">
        <v>11513.0</v>
      </c>
      <c r="D17" s="65" t="s">
        <v>133</v>
      </c>
      <c r="E17" s="65" t="s">
        <v>134</v>
      </c>
      <c r="F17" s="65" t="s">
        <v>95</v>
      </c>
      <c r="G17" s="65" t="s">
        <v>135</v>
      </c>
      <c r="H17" s="65" t="s">
        <v>136</v>
      </c>
      <c r="I17" s="65">
        <v>104.0</v>
      </c>
      <c r="J17" s="106">
        <v>-0.485</v>
      </c>
      <c r="K17" s="107">
        <v>89.9</v>
      </c>
      <c r="L17" s="107">
        <v>47.9</v>
      </c>
      <c r="M17" s="107">
        <v>5.24</v>
      </c>
    </row>
    <row r="18">
      <c r="A18" s="75" t="s">
        <v>137</v>
      </c>
      <c r="B18" s="65">
        <v>5960.0</v>
      </c>
      <c r="C18" s="65">
        <v>15974.1</v>
      </c>
      <c r="D18" s="65" t="s">
        <v>133</v>
      </c>
      <c r="E18" s="65" t="s">
        <v>134</v>
      </c>
      <c r="F18" s="65" t="s">
        <v>95</v>
      </c>
      <c r="G18" s="65" t="s">
        <v>138</v>
      </c>
      <c r="H18" s="65" t="s">
        <v>139</v>
      </c>
      <c r="I18" s="65">
        <v>144.0</v>
      </c>
      <c r="J18" s="106">
        <v>-0.341</v>
      </c>
      <c r="K18" s="107">
        <v>91.32</v>
      </c>
      <c r="L18" s="107">
        <v>40.43</v>
      </c>
      <c r="M18" s="107">
        <v>5.3</v>
      </c>
    </row>
    <row r="19">
      <c r="A19" s="75" t="s">
        <v>46</v>
      </c>
      <c r="B19" s="65">
        <v>4470.0</v>
      </c>
      <c r="C19" s="65">
        <v>12506.11</v>
      </c>
      <c r="D19" s="65" t="s">
        <v>89</v>
      </c>
      <c r="E19" s="65" t="s">
        <v>90</v>
      </c>
      <c r="F19" s="65" t="s">
        <v>95</v>
      </c>
      <c r="G19" s="65"/>
      <c r="H19" s="65" t="s">
        <v>140</v>
      </c>
      <c r="I19" s="65">
        <v>113.0</v>
      </c>
      <c r="J19" s="106">
        <v>-0.285</v>
      </c>
      <c r="K19" s="107">
        <v>93.1</v>
      </c>
      <c r="L19" s="107">
        <v>41.75</v>
      </c>
      <c r="M19" s="107">
        <v>5.05</v>
      </c>
    </row>
    <row r="20">
      <c r="A20" s="75" t="s">
        <v>141</v>
      </c>
      <c r="B20" s="65">
        <v>13980.0</v>
      </c>
      <c r="C20" s="65">
        <v>15094.49</v>
      </c>
      <c r="D20" s="65" t="s">
        <v>89</v>
      </c>
      <c r="E20" s="65" t="s">
        <v>90</v>
      </c>
      <c r="F20" s="65" t="s">
        <v>95</v>
      </c>
      <c r="G20" s="65"/>
      <c r="H20" s="65"/>
      <c r="I20" s="65"/>
      <c r="J20" s="106"/>
      <c r="K20" s="107"/>
      <c r="L20" s="107"/>
      <c r="M20" s="107"/>
    </row>
    <row r="21" ht="15.75" customHeight="1">
      <c r="A21" s="75" t="s">
        <v>60</v>
      </c>
      <c r="B21" s="65">
        <v>8480.0</v>
      </c>
      <c r="C21" s="65">
        <v>11276.1</v>
      </c>
      <c r="D21" s="65" t="s">
        <v>89</v>
      </c>
      <c r="E21" s="65" t="s">
        <v>90</v>
      </c>
      <c r="F21" s="65" t="s">
        <v>95</v>
      </c>
      <c r="G21" s="65"/>
      <c r="H21" s="65" t="s">
        <v>142</v>
      </c>
      <c r="I21" s="65">
        <v>111.0</v>
      </c>
      <c r="J21" s="106">
        <v>-0.485</v>
      </c>
      <c r="K21" s="107">
        <v>99.19</v>
      </c>
      <c r="L21" s="107">
        <v>32.85</v>
      </c>
      <c r="M21" s="107">
        <v>9.01</v>
      </c>
    </row>
    <row r="22" ht="15.75" customHeight="1">
      <c r="A22" s="75" t="s">
        <v>143</v>
      </c>
      <c r="B22" s="65">
        <v>13980.0</v>
      </c>
      <c r="C22" s="65">
        <v>14060.2</v>
      </c>
      <c r="D22" s="65" t="s">
        <v>144</v>
      </c>
      <c r="E22" s="65" t="s">
        <v>134</v>
      </c>
      <c r="F22" s="65" t="s">
        <v>95</v>
      </c>
      <c r="G22" s="65" t="s">
        <v>145</v>
      </c>
      <c r="H22" s="65" t="s">
        <v>146</v>
      </c>
      <c r="I22" s="65">
        <v>138.0</v>
      </c>
      <c r="J22" s="106">
        <v>-0.677</v>
      </c>
      <c r="K22" s="107">
        <v>82.61</v>
      </c>
      <c r="L22" s="107">
        <v>40.48</v>
      </c>
      <c r="M22" s="107">
        <v>8.0</v>
      </c>
    </row>
    <row r="23" ht="15.75" customHeight="1">
      <c r="A23" s="75" t="s">
        <v>147</v>
      </c>
      <c r="B23" s="65">
        <v>24980.0</v>
      </c>
      <c r="C23" s="65">
        <v>18493.09</v>
      </c>
      <c r="D23" s="65" t="s">
        <v>144</v>
      </c>
      <c r="E23" s="65" t="s">
        <v>134</v>
      </c>
      <c r="F23" s="65" t="s">
        <v>95</v>
      </c>
      <c r="G23" s="65" t="s">
        <v>145</v>
      </c>
      <c r="H23" s="65" t="s">
        <v>148</v>
      </c>
      <c r="I23" s="65">
        <v>159.0</v>
      </c>
      <c r="J23" s="106">
        <v>-0.385</v>
      </c>
      <c r="K23" s="107">
        <v>96.23</v>
      </c>
      <c r="L23" s="107">
        <v>37.47</v>
      </c>
      <c r="M23" s="107">
        <v>6.65</v>
      </c>
    </row>
    <row r="24" ht="15.75" customHeight="1">
      <c r="A24" s="75" t="s">
        <v>45</v>
      </c>
      <c r="B24" s="65">
        <v>14105.0</v>
      </c>
      <c r="C24" s="65">
        <v>13315.1</v>
      </c>
      <c r="D24" s="65" t="s">
        <v>144</v>
      </c>
      <c r="E24" s="65" t="s">
        <v>134</v>
      </c>
      <c r="F24" s="65" t="s">
        <v>95</v>
      </c>
      <c r="G24" s="65"/>
      <c r="H24" s="65" t="s">
        <v>149</v>
      </c>
      <c r="I24" s="65">
        <v>116.0</v>
      </c>
      <c r="J24" s="106">
        <v>-0.795</v>
      </c>
      <c r="K24" s="107">
        <v>63.97</v>
      </c>
      <c r="L24" s="107">
        <v>30.28</v>
      </c>
      <c r="M24" s="107">
        <v>5.24</v>
      </c>
    </row>
    <row r="25" ht="15.75" customHeight="1">
      <c r="A25" s="75" t="s">
        <v>150</v>
      </c>
      <c r="B25" s="65">
        <v>14230.0</v>
      </c>
      <c r="C25" s="65">
        <v>13372.2</v>
      </c>
      <c r="D25" s="65" t="s">
        <v>144</v>
      </c>
      <c r="E25" s="65" t="s">
        <v>134</v>
      </c>
      <c r="F25" s="65" t="s">
        <v>151</v>
      </c>
      <c r="G25" s="65"/>
      <c r="H25" s="65" t="s">
        <v>152</v>
      </c>
      <c r="I25" s="65">
        <v>116.0</v>
      </c>
      <c r="J25" s="106">
        <v>-0.795</v>
      </c>
      <c r="K25" s="107">
        <v>63.97</v>
      </c>
      <c r="L25" s="107">
        <v>30.28</v>
      </c>
      <c r="M25" s="107">
        <v>5.24</v>
      </c>
    </row>
    <row r="26" ht="15.75" customHeight="1">
      <c r="A26" s="75" t="s">
        <v>153</v>
      </c>
      <c r="B26" s="65">
        <v>6990.0</v>
      </c>
      <c r="C26" s="65">
        <v>11465.98</v>
      </c>
      <c r="D26" s="65" t="s">
        <v>144</v>
      </c>
      <c r="E26" s="65" t="s">
        <v>134</v>
      </c>
      <c r="F26" s="65" t="s">
        <v>95</v>
      </c>
      <c r="G26" s="65"/>
      <c r="H26" s="65" t="s">
        <v>154</v>
      </c>
      <c r="I26" s="65">
        <v>101.0</v>
      </c>
      <c r="J26" s="106">
        <v>-0.627</v>
      </c>
      <c r="K26" s="107">
        <v>82.97</v>
      </c>
      <c r="L26" s="107">
        <v>41.17</v>
      </c>
      <c r="M26" s="107">
        <v>9.63</v>
      </c>
    </row>
    <row r="27" ht="15.75" customHeight="1">
      <c r="A27" s="75" t="s">
        <v>155</v>
      </c>
      <c r="B27" s="65">
        <v>8480.0</v>
      </c>
      <c r="C27" s="65">
        <v>11428.07</v>
      </c>
      <c r="D27" s="65" t="s">
        <v>144</v>
      </c>
      <c r="E27" s="65" t="s">
        <v>134</v>
      </c>
      <c r="F27" s="65" t="s">
        <v>95</v>
      </c>
      <c r="G27" s="65"/>
      <c r="H27" s="65" t="s">
        <v>156</v>
      </c>
      <c r="I27" s="65">
        <v>102.0</v>
      </c>
      <c r="J27" s="106">
        <v>-0.223</v>
      </c>
      <c r="K27" s="107">
        <v>89.8</v>
      </c>
      <c r="L27" s="107">
        <v>42.45</v>
      </c>
      <c r="M27" s="107">
        <v>9.52</v>
      </c>
    </row>
    <row r="28" ht="15.75" customHeight="1">
      <c r="A28" s="75" t="s">
        <v>157</v>
      </c>
      <c r="B28" s="65">
        <v>7575.0</v>
      </c>
      <c r="C28" s="65">
        <v>12991.58</v>
      </c>
      <c r="D28" s="65"/>
      <c r="E28" s="65"/>
      <c r="F28" s="65"/>
      <c r="G28" s="65"/>
      <c r="H28" s="65"/>
      <c r="I28" s="65"/>
      <c r="J28" s="106"/>
      <c r="K28" s="107"/>
      <c r="L28" s="107"/>
      <c r="M28" s="107"/>
    </row>
    <row r="29" ht="15.75" customHeight="1">
      <c r="A29" s="75" t="s">
        <v>158</v>
      </c>
      <c r="B29" s="65">
        <v>49070.0</v>
      </c>
      <c r="C29" s="65">
        <v>43983.52</v>
      </c>
      <c r="D29" s="65"/>
      <c r="E29" s="65"/>
      <c r="F29" s="65"/>
      <c r="G29" s="65"/>
      <c r="H29" s="65"/>
      <c r="I29" s="65"/>
      <c r="J29" s="106"/>
      <c r="K29" s="107"/>
      <c r="L29" s="107"/>
      <c r="M29" s="107"/>
    </row>
    <row r="30" ht="15.75" customHeight="1">
      <c r="A30" s="63" t="s">
        <v>63</v>
      </c>
      <c r="B30" s="95">
        <v>49070.0</v>
      </c>
      <c r="C30" s="95">
        <v>42139.61</v>
      </c>
      <c r="D30" s="95" t="s">
        <v>159</v>
      </c>
      <c r="E30" s="95" t="s">
        <v>134</v>
      </c>
      <c r="F30" s="95" t="s">
        <v>95</v>
      </c>
      <c r="G30" s="65"/>
      <c r="H30" s="95" t="s">
        <v>160</v>
      </c>
      <c r="I30" s="95">
        <v>369.0</v>
      </c>
      <c r="J30" s="109">
        <v>-0.314</v>
      </c>
      <c r="K30" s="110">
        <v>91.14</v>
      </c>
      <c r="L30" s="110">
        <v>37.65</v>
      </c>
      <c r="M30" s="110">
        <v>5.88</v>
      </c>
    </row>
    <row r="31" ht="15.75" customHeight="1">
      <c r="A31" s="63" t="s">
        <v>64</v>
      </c>
      <c r="B31" s="95">
        <v>44600.0</v>
      </c>
      <c r="C31" s="95">
        <v>37605.44</v>
      </c>
      <c r="D31" s="95" t="s">
        <v>159</v>
      </c>
      <c r="E31" s="95" t="s">
        <v>134</v>
      </c>
      <c r="F31" s="95" t="s">
        <v>95</v>
      </c>
      <c r="G31" s="65"/>
      <c r="H31" s="95" t="s">
        <v>161</v>
      </c>
      <c r="I31" s="95">
        <v>329.0</v>
      </c>
      <c r="J31" s="109">
        <v>-0.346</v>
      </c>
      <c r="K31" s="110">
        <v>90.36</v>
      </c>
      <c r="L31" s="110">
        <v>40.61</v>
      </c>
      <c r="M31" s="110">
        <v>5.77</v>
      </c>
    </row>
    <row r="32" ht="15.75" customHeight="1">
      <c r="A32" s="63" t="s">
        <v>65</v>
      </c>
      <c r="B32" s="95">
        <v>51590.0</v>
      </c>
      <c r="C32" s="95">
        <v>38368.48</v>
      </c>
      <c r="D32" s="95" t="s">
        <v>159</v>
      </c>
      <c r="E32" s="95" t="s">
        <v>134</v>
      </c>
      <c r="F32" s="95" t="s">
        <v>95</v>
      </c>
      <c r="G32" s="65"/>
      <c r="H32" s="95" t="s">
        <v>162</v>
      </c>
      <c r="I32" s="95">
        <v>336.0</v>
      </c>
      <c r="J32" s="109">
        <v>-0.267</v>
      </c>
      <c r="K32" s="110">
        <v>93.42</v>
      </c>
      <c r="L32" s="110">
        <v>35.28</v>
      </c>
      <c r="M32" s="110">
        <v>7.2</v>
      </c>
    </row>
    <row r="33" ht="15.75" customHeight="1">
      <c r="A33" s="75" t="s">
        <v>163</v>
      </c>
      <c r="B33" s="65"/>
      <c r="C33" s="65"/>
      <c r="D33" s="65"/>
      <c r="E33" s="65"/>
      <c r="F33" s="65"/>
      <c r="G33" s="65"/>
      <c r="H33" s="65"/>
      <c r="I33" s="65"/>
      <c r="J33" s="106"/>
      <c r="K33" s="107"/>
      <c r="L33" s="107"/>
      <c r="M33" s="107"/>
    </row>
    <row r="34" ht="15.75" customHeight="1">
      <c r="A34" s="75" t="s">
        <v>164</v>
      </c>
      <c r="B34" s="65"/>
      <c r="C34" s="65"/>
      <c r="D34" s="65"/>
      <c r="E34" s="65"/>
      <c r="F34" s="65"/>
      <c r="G34" s="65"/>
      <c r="H34" s="65"/>
      <c r="I34" s="65"/>
      <c r="J34" s="106"/>
      <c r="K34" s="107"/>
      <c r="L34" s="107"/>
      <c r="M34" s="107"/>
    </row>
    <row r="35" ht="15.75" customHeight="1">
      <c r="A35" s="75" t="s">
        <v>166</v>
      </c>
      <c r="B35" s="65"/>
      <c r="C35" s="65"/>
      <c r="D35" s="65"/>
      <c r="E35" s="65"/>
      <c r="F35" s="65"/>
      <c r="G35" s="65"/>
      <c r="H35" s="65"/>
      <c r="I35" s="65"/>
      <c r="J35" s="106"/>
      <c r="K35" s="107"/>
      <c r="L35" s="107"/>
      <c r="M35" s="107"/>
    </row>
    <row r="36" ht="15.75" customHeight="1">
      <c r="A36" s="75" t="s">
        <v>167</v>
      </c>
      <c r="B36" s="65"/>
      <c r="C36" s="65"/>
      <c r="D36" s="65"/>
      <c r="E36" s="65"/>
      <c r="F36" s="65"/>
      <c r="G36" s="65"/>
      <c r="H36" s="65"/>
      <c r="I36" s="65"/>
      <c r="J36" s="106"/>
      <c r="K36" s="107"/>
      <c r="L36" s="107"/>
      <c r="M36" s="107"/>
    </row>
    <row r="37" ht="15.75" customHeight="1">
      <c r="A37" s="75" t="s">
        <v>168</v>
      </c>
      <c r="B37" s="65"/>
      <c r="C37" s="65"/>
      <c r="D37" s="65"/>
      <c r="E37" s="65"/>
      <c r="F37" s="65"/>
      <c r="G37" s="65"/>
      <c r="H37" s="65"/>
      <c r="I37" s="65"/>
      <c r="J37" s="106"/>
      <c r="K37" s="107"/>
      <c r="L37" s="107"/>
      <c r="M37" s="107"/>
    </row>
    <row r="38" ht="15.75" customHeight="1">
      <c r="A38" s="75" t="s">
        <v>169</v>
      </c>
      <c r="B38" s="65"/>
      <c r="C38" s="65"/>
      <c r="D38" s="65"/>
      <c r="E38" s="65"/>
      <c r="F38" s="65"/>
      <c r="G38" s="65"/>
      <c r="H38" s="65"/>
      <c r="I38" s="65"/>
      <c r="J38" s="106"/>
      <c r="K38" s="107"/>
      <c r="L38" s="107"/>
      <c r="M38" s="107"/>
    </row>
    <row r="39" ht="15.75" customHeight="1">
      <c r="A39" s="75" t="s">
        <v>170</v>
      </c>
      <c r="B39" s="65"/>
      <c r="C39" s="65"/>
      <c r="D39" s="65"/>
      <c r="E39" s="65"/>
      <c r="F39" s="65"/>
      <c r="G39" s="65"/>
      <c r="H39" s="65"/>
      <c r="I39" s="65"/>
      <c r="J39" s="106"/>
      <c r="K39" s="107"/>
      <c r="L39" s="107"/>
      <c r="M39" s="107"/>
    </row>
    <row r="40" ht="15.75" customHeight="1">
      <c r="A40" s="75" t="s">
        <v>171</v>
      </c>
      <c r="B40" s="65"/>
      <c r="C40" s="65"/>
      <c r="D40" s="65"/>
      <c r="E40" s="65"/>
      <c r="F40" s="65"/>
      <c r="G40" s="65"/>
      <c r="H40" s="65"/>
      <c r="I40" s="65"/>
      <c r="J40" s="106"/>
      <c r="K40" s="107"/>
      <c r="L40" s="107"/>
      <c r="M40" s="107"/>
    </row>
    <row r="41" ht="15.75" customHeight="1">
      <c r="A41" s="75" t="s">
        <v>172</v>
      </c>
      <c r="B41" s="65"/>
      <c r="C41" s="65"/>
      <c r="D41" s="65"/>
      <c r="E41" s="65"/>
      <c r="F41" s="65"/>
      <c r="G41" s="65"/>
      <c r="H41" s="65"/>
      <c r="I41" s="65"/>
      <c r="J41" s="106"/>
      <c r="K41" s="107"/>
      <c r="L41" s="107"/>
      <c r="M41" s="107"/>
    </row>
    <row r="42" ht="15.75" customHeight="1">
      <c r="A42" s="75" t="s">
        <v>173</v>
      </c>
      <c r="B42" s="65"/>
      <c r="C42" s="65"/>
      <c r="D42" s="65"/>
      <c r="E42" s="65"/>
      <c r="F42" s="65"/>
      <c r="G42" s="65"/>
      <c r="H42" s="65"/>
      <c r="I42" s="65"/>
      <c r="J42" s="106"/>
      <c r="K42" s="107"/>
      <c r="L42" s="107"/>
      <c r="M42" s="107"/>
    </row>
    <row r="43" ht="15.75" customHeight="1">
      <c r="A43" s="75" t="s">
        <v>174</v>
      </c>
      <c r="B43" s="65"/>
      <c r="C43" s="65"/>
      <c r="D43" s="65"/>
      <c r="E43" s="65"/>
      <c r="F43" s="65"/>
      <c r="G43" s="65"/>
      <c r="H43" s="65"/>
      <c r="I43" s="65"/>
      <c r="J43" s="106"/>
      <c r="K43" s="107"/>
      <c r="L43" s="107"/>
      <c r="M43" s="107"/>
    </row>
    <row r="44" ht="15.75" customHeight="1">
      <c r="A44" s="75" t="s">
        <v>175</v>
      </c>
      <c r="B44" s="65"/>
      <c r="C44" s="65"/>
      <c r="D44" s="65"/>
      <c r="E44" s="65"/>
      <c r="F44" s="65"/>
      <c r="G44" s="65"/>
      <c r="H44" s="65"/>
      <c r="I44" s="65"/>
      <c r="J44" s="106"/>
      <c r="K44" s="107"/>
      <c r="L44" s="107"/>
      <c r="M44" s="107"/>
    </row>
    <row r="45" ht="15.75" customHeight="1">
      <c r="A45" s="75" t="s">
        <v>176</v>
      </c>
      <c r="B45" s="65"/>
      <c r="C45" s="65"/>
      <c r="D45" s="65"/>
      <c r="E45" s="65"/>
      <c r="F45" s="65"/>
      <c r="G45" s="65"/>
      <c r="H45" s="65"/>
      <c r="I45" s="65"/>
      <c r="J45" s="106"/>
      <c r="K45" s="107"/>
      <c r="L45" s="107"/>
      <c r="M45" s="107"/>
    </row>
    <row r="46" ht="15.75" customHeight="1">
      <c r="A46" s="75" t="s">
        <v>177</v>
      </c>
      <c r="B46" s="65"/>
      <c r="C46" s="65"/>
      <c r="D46" s="65"/>
      <c r="E46" s="65"/>
      <c r="F46" s="65"/>
      <c r="G46" s="65"/>
      <c r="H46" s="65"/>
      <c r="I46" s="65"/>
      <c r="J46" s="106"/>
      <c r="K46" s="107"/>
      <c r="L46" s="107"/>
      <c r="M46" s="107"/>
    </row>
    <row r="47" ht="15.75" customHeight="1">
      <c r="A47" s="75" t="s">
        <v>178</v>
      </c>
      <c r="B47" s="65"/>
      <c r="C47" s="65"/>
      <c r="D47" s="65"/>
      <c r="E47" s="65"/>
      <c r="F47" s="65"/>
      <c r="G47" s="65"/>
      <c r="H47" s="65"/>
      <c r="I47" s="65"/>
      <c r="J47" s="106"/>
      <c r="K47" s="107"/>
      <c r="L47" s="107"/>
      <c r="M47" s="107"/>
    </row>
    <row r="48" ht="15.75" customHeight="1">
      <c r="A48" s="75" t="s">
        <v>179</v>
      </c>
      <c r="B48" s="65"/>
      <c r="C48" s="65"/>
      <c r="D48" s="65"/>
      <c r="E48" s="65"/>
      <c r="F48" s="65"/>
      <c r="G48" s="65"/>
      <c r="H48" s="65"/>
      <c r="I48" s="65"/>
      <c r="J48" s="106"/>
      <c r="K48" s="107"/>
      <c r="L48" s="107"/>
      <c r="M48" s="107"/>
    </row>
    <row r="49" ht="15.75" customHeight="1">
      <c r="A49" s="75" t="s">
        <v>180</v>
      </c>
      <c r="B49" s="65"/>
      <c r="C49" s="65"/>
      <c r="D49" s="65"/>
      <c r="E49" s="65"/>
      <c r="F49" s="65"/>
      <c r="G49" s="65"/>
      <c r="H49" s="65"/>
      <c r="I49" s="65"/>
      <c r="J49" s="106"/>
      <c r="K49" s="107"/>
      <c r="L49" s="107"/>
      <c r="M49" s="107"/>
    </row>
    <row r="50" ht="15.75" customHeight="1">
      <c r="A50" s="75" t="s">
        <v>181</v>
      </c>
      <c r="B50" s="65"/>
      <c r="C50" s="65"/>
      <c r="D50" s="65"/>
      <c r="E50" s="65"/>
      <c r="F50" s="65"/>
      <c r="G50" s="65"/>
      <c r="H50" s="65"/>
      <c r="I50" s="65"/>
      <c r="J50" s="106"/>
      <c r="K50" s="107"/>
      <c r="L50" s="107"/>
      <c r="M50" s="107"/>
    </row>
    <row r="51" ht="15.75" customHeight="1">
      <c r="A51" s="75" t="s">
        <v>182</v>
      </c>
      <c r="B51" s="65"/>
      <c r="C51" s="65"/>
      <c r="D51" s="65"/>
      <c r="E51" s="65"/>
      <c r="F51" s="65"/>
      <c r="G51" s="65"/>
      <c r="H51" s="65"/>
      <c r="I51" s="65"/>
      <c r="J51" s="106"/>
      <c r="K51" s="107"/>
      <c r="L51" s="107"/>
      <c r="M51" s="107"/>
    </row>
    <row r="52" ht="15.75" customHeight="1">
      <c r="A52" s="75" t="s">
        <v>183</v>
      </c>
      <c r="B52" s="65"/>
      <c r="C52" s="65"/>
      <c r="D52" s="65"/>
      <c r="E52" s="65"/>
      <c r="F52" s="65"/>
      <c r="G52" s="65"/>
      <c r="H52" s="65"/>
      <c r="I52" s="65"/>
      <c r="J52" s="106"/>
      <c r="K52" s="107"/>
      <c r="L52" s="107"/>
      <c r="M52" s="107"/>
    </row>
    <row r="53" ht="15.75" customHeight="1">
      <c r="A53" s="75" t="s">
        <v>184</v>
      </c>
      <c r="B53" s="65"/>
      <c r="C53" s="65"/>
      <c r="D53" s="65"/>
      <c r="E53" s="65"/>
      <c r="F53" s="65"/>
      <c r="G53" s="65"/>
      <c r="H53" s="65"/>
      <c r="I53" s="65"/>
      <c r="J53" s="106"/>
      <c r="K53" s="107"/>
      <c r="L53" s="107"/>
      <c r="M53" s="107"/>
    </row>
    <row r="54" ht="15.75" customHeight="1">
      <c r="A54" s="75" t="s">
        <v>179</v>
      </c>
      <c r="B54" s="65"/>
      <c r="C54" s="65"/>
      <c r="D54" s="65"/>
      <c r="E54" s="65"/>
      <c r="F54" s="65"/>
      <c r="G54" s="65"/>
      <c r="H54" s="65"/>
      <c r="I54" s="65"/>
      <c r="J54" s="106"/>
      <c r="K54" s="107"/>
      <c r="L54" s="107"/>
      <c r="M54" s="107"/>
    </row>
    <row r="55" ht="15.75" customHeight="1">
      <c r="A55" s="75" t="s">
        <v>180</v>
      </c>
      <c r="B55" s="65"/>
      <c r="C55" s="65"/>
      <c r="D55" s="65"/>
      <c r="E55" s="65"/>
      <c r="F55" s="65"/>
      <c r="G55" s="65"/>
      <c r="H55" s="65"/>
      <c r="I55" s="65"/>
      <c r="J55" s="106"/>
      <c r="K55" s="107"/>
      <c r="L55" s="107"/>
      <c r="M55" s="107"/>
    </row>
    <row r="56" ht="15.75" customHeight="1">
      <c r="A56" s="75" t="s">
        <v>181</v>
      </c>
      <c r="B56" s="65"/>
      <c r="C56" s="65"/>
      <c r="D56" s="65"/>
      <c r="E56" s="65"/>
      <c r="F56" s="65"/>
      <c r="G56" s="65"/>
      <c r="H56" s="65"/>
      <c r="I56" s="65"/>
      <c r="J56" s="106"/>
      <c r="K56" s="107"/>
      <c r="L56" s="107"/>
      <c r="M56" s="107"/>
    </row>
    <row r="57" ht="15.75" customHeight="1">
      <c r="A57" s="75" t="s">
        <v>182</v>
      </c>
      <c r="B57" s="65"/>
      <c r="C57" s="65"/>
      <c r="D57" s="65"/>
      <c r="E57" s="65"/>
      <c r="F57" s="65"/>
      <c r="G57" s="65"/>
      <c r="H57" s="65"/>
      <c r="I57" s="65"/>
      <c r="J57" s="106"/>
      <c r="K57" s="107"/>
      <c r="L57" s="107"/>
      <c r="M57" s="107"/>
    </row>
    <row r="58" ht="15.75" customHeight="1">
      <c r="A58" s="75" t="s">
        <v>183</v>
      </c>
      <c r="B58" s="65"/>
      <c r="C58" s="65"/>
      <c r="D58" s="65"/>
      <c r="E58" s="65"/>
      <c r="F58" s="65"/>
      <c r="G58" s="65"/>
      <c r="H58" s="65"/>
      <c r="I58" s="65"/>
      <c r="J58" s="106"/>
      <c r="K58" s="107"/>
      <c r="L58" s="107"/>
      <c r="M58" s="107"/>
    </row>
    <row r="59" ht="15.75" customHeight="1">
      <c r="A59" s="75" t="s">
        <v>184</v>
      </c>
      <c r="B59" s="65"/>
      <c r="C59" s="65"/>
      <c r="D59" s="65"/>
      <c r="E59" s="65"/>
      <c r="F59" s="65"/>
      <c r="G59" s="65"/>
      <c r="H59" s="65"/>
      <c r="I59" s="65"/>
      <c r="J59" s="106"/>
      <c r="K59" s="107"/>
      <c r="L59" s="107"/>
      <c r="M59" s="107"/>
    </row>
    <row r="60" ht="15.75" customHeight="1">
      <c r="A60" s="75" t="s">
        <v>186</v>
      </c>
      <c r="B60" s="65"/>
      <c r="C60" s="65"/>
      <c r="D60" s="65"/>
      <c r="E60" s="65"/>
      <c r="F60" s="65"/>
      <c r="G60" s="65"/>
      <c r="H60" s="65"/>
      <c r="I60" s="65"/>
      <c r="J60" s="106"/>
      <c r="K60" s="107"/>
      <c r="L60" s="107"/>
      <c r="M60" s="107"/>
    </row>
    <row r="61" ht="15.75" customHeight="1">
      <c r="A61" s="75" t="s">
        <v>187</v>
      </c>
      <c r="B61" s="65"/>
      <c r="C61" s="65"/>
      <c r="D61" s="65"/>
      <c r="E61" s="65"/>
      <c r="F61" s="65"/>
      <c r="G61" s="65"/>
      <c r="H61" s="65"/>
      <c r="I61" s="65"/>
      <c r="J61" s="106"/>
      <c r="K61" s="107"/>
      <c r="L61" s="107"/>
      <c r="M61" s="107"/>
    </row>
    <row r="62" ht="15.75" customHeight="1">
      <c r="A62" s="75" t="s">
        <v>188</v>
      </c>
      <c r="B62" s="65"/>
      <c r="C62" s="65"/>
      <c r="D62" s="65"/>
      <c r="E62" s="65"/>
      <c r="F62" s="65"/>
      <c r="G62" s="65"/>
      <c r="H62" s="65"/>
      <c r="I62" s="65"/>
      <c r="J62" s="106"/>
      <c r="K62" s="107"/>
      <c r="L62" s="107"/>
      <c r="M62" s="107"/>
    </row>
    <row r="63" ht="15.75" customHeight="1">
      <c r="A63" s="75" t="s">
        <v>189</v>
      </c>
      <c r="B63" s="65"/>
      <c r="C63" s="65"/>
      <c r="D63" s="65"/>
      <c r="E63" s="65"/>
      <c r="F63" s="65"/>
      <c r="G63" s="65"/>
      <c r="H63" s="65"/>
      <c r="I63" s="65"/>
      <c r="J63" s="106"/>
      <c r="K63" s="107"/>
      <c r="L63" s="107"/>
      <c r="M63" s="107"/>
    </row>
    <row r="64" ht="15.75" customHeight="1">
      <c r="A64" s="75" t="s">
        <v>188</v>
      </c>
      <c r="B64" s="65"/>
      <c r="C64" s="65"/>
      <c r="D64" s="65"/>
      <c r="E64" s="65"/>
      <c r="F64" s="65"/>
      <c r="G64" s="65"/>
      <c r="H64" s="65"/>
      <c r="I64" s="65"/>
      <c r="J64" s="106"/>
      <c r="K64" s="107"/>
      <c r="L64" s="107"/>
      <c r="M64" s="107"/>
    </row>
    <row r="65" ht="15.75" customHeight="1">
      <c r="A65" s="75" t="s">
        <v>189</v>
      </c>
      <c r="B65" s="65"/>
      <c r="C65" s="65"/>
      <c r="D65" s="65"/>
      <c r="E65" s="65"/>
      <c r="F65" s="65"/>
      <c r="G65" s="65"/>
      <c r="H65" s="65"/>
      <c r="I65" s="65"/>
      <c r="J65" s="106"/>
      <c r="K65" s="107"/>
      <c r="L65" s="107"/>
      <c r="M65" s="107"/>
    </row>
    <row r="66" ht="15.75" customHeight="1">
      <c r="A66" s="75" t="s">
        <v>190</v>
      </c>
      <c r="B66" s="65"/>
      <c r="C66" s="65"/>
      <c r="D66" s="65"/>
      <c r="E66" s="65"/>
      <c r="F66" s="65"/>
      <c r="G66" s="65"/>
      <c r="H66" s="65"/>
      <c r="I66" s="65"/>
      <c r="J66" s="106"/>
      <c r="K66" s="107"/>
      <c r="L66" s="107"/>
      <c r="M66" s="107"/>
    </row>
    <row r="67" ht="15.75" customHeight="1">
      <c r="A67" s="75" t="s">
        <v>191</v>
      </c>
      <c r="B67" s="65"/>
      <c r="C67" s="65"/>
      <c r="D67" s="65"/>
      <c r="E67" s="65"/>
      <c r="F67" s="65"/>
      <c r="G67" s="65"/>
      <c r="H67" s="65"/>
      <c r="I67" s="65"/>
      <c r="J67" s="106"/>
      <c r="K67" s="107"/>
      <c r="L67" s="107"/>
      <c r="M67" s="107"/>
    </row>
    <row r="68" ht="15.75" customHeight="1">
      <c r="A68" s="75" t="s">
        <v>124</v>
      </c>
      <c r="B68" s="108">
        <v>4470.0</v>
      </c>
      <c r="C68" s="108">
        <v>10026.99</v>
      </c>
      <c r="D68" s="65"/>
      <c r="E68" s="65"/>
      <c r="F68" s="65"/>
      <c r="G68" s="65"/>
      <c r="H68" s="65"/>
      <c r="I68" s="65"/>
      <c r="J68" s="106"/>
      <c r="K68" s="107"/>
      <c r="L68" s="107"/>
      <c r="M68" s="107"/>
    </row>
    <row r="69" ht="15.75" customHeight="1">
      <c r="A69" s="75"/>
      <c r="B69" s="65"/>
      <c r="C69" s="65"/>
      <c r="D69" s="65"/>
      <c r="E69" s="65"/>
      <c r="F69" s="65"/>
      <c r="G69" s="65"/>
      <c r="H69" s="65"/>
      <c r="I69" s="65"/>
      <c r="J69" s="106"/>
      <c r="K69" s="107"/>
      <c r="L69" s="107"/>
      <c r="M69" s="107"/>
    </row>
    <row r="70" ht="15.75" customHeight="1">
      <c r="A70" s="75"/>
      <c r="B70" s="65"/>
      <c r="C70" s="65"/>
      <c r="D70" s="65"/>
      <c r="E70" s="65"/>
      <c r="F70" s="65"/>
      <c r="G70" s="65"/>
      <c r="H70" s="65"/>
      <c r="I70" s="65"/>
      <c r="J70" s="106"/>
      <c r="K70" s="107"/>
      <c r="L70" s="107"/>
      <c r="M70" s="107"/>
    </row>
    <row r="71" ht="15.75" customHeight="1">
      <c r="A71" s="75"/>
      <c r="B71" s="65"/>
      <c r="C71" s="65"/>
      <c r="D71" s="65"/>
      <c r="E71" s="65"/>
      <c r="F71" s="65"/>
      <c r="G71" s="65"/>
      <c r="H71" s="65"/>
      <c r="I71" s="65"/>
      <c r="J71" s="106"/>
      <c r="K71" s="107"/>
      <c r="L71" s="107"/>
      <c r="M71" s="107"/>
    </row>
    <row r="72" ht="15.75" customHeight="1">
      <c r="A72" s="75"/>
      <c r="B72" s="65"/>
      <c r="C72" s="65"/>
      <c r="D72" s="65"/>
      <c r="E72" s="65"/>
      <c r="F72" s="65"/>
      <c r="G72" s="65"/>
      <c r="H72" s="65"/>
      <c r="I72" s="65"/>
      <c r="J72" s="106"/>
      <c r="K72" s="107"/>
      <c r="L72" s="107"/>
      <c r="M72" s="107"/>
    </row>
    <row r="73" ht="15.75" customHeight="1">
      <c r="A73" s="75"/>
      <c r="B73" s="65"/>
      <c r="C73" s="65"/>
      <c r="D73" s="65"/>
      <c r="E73" s="65"/>
      <c r="F73" s="65"/>
      <c r="G73" s="65"/>
      <c r="H73" s="65"/>
      <c r="I73" s="65"/>
      <c r="J73" s="106"/>
      <c r="K73" s="107"/>
      <c r="L73" s="107"/>
      <c r="M73" s="107"/>
    </row>
    <row r="74" ht="15.75" customHeight="1">
      <c r="A74" s="75"/>
      <c r="B74" s="65"/>
      <c r="C74" s="65"/>
      <c r="D74" s="65"/>
      <c r="E74" s="65"/>
      <c r="F74" s="65"/>
      <c r="G74" s="65"/>
      <c r="H74" s="65"/>
      <c r="I74" s="65"/>
      <c r="J74" s="106"/>
      <c r="K74" s="107"/>
      <c r="L74" s="107"/>
      <c r="M74" s="107"/>
    </row>
    <row r="75" ht="15.75" customHeight="1">
      <c r="A75" s="75"/>
      <c r="B75" s="65"/>
      <c r="C75" s="65"/>
      <c r="D75" s="65"/>
      <c r="E75" s="65"/>
      <c r="F75" s="65"/>
      <c r="G75" s="65"/>
      <c r="H75" s="65"/>
      <c r="I75" s="65"/>
      <c r="J75" s="106"/>
      <c r="K75" s="107"/>
      <c r="L75" s="107"/>
      <c r="M75" s="107"/>
    </row>
    <row r="76" ht="15.75" customHeight="1">
      <c r="A76" s="75"/>
      <c r="B76" s="65"/>
      <c r="C76" s="65"/>
      <c r="D76" s="65"/>
      <c r="E76" s="65"/>
      <c r="F76" s="65"/>
      <c r="G76" s="65"/>
      <c r="H76" s="65"/>
      <c r="I76" s="65"/>
      <c r="J76" s="106"/>
      <c r="K76" s="107"/>
      <c r="L76" s="107"/>
      <c r="M76" s="107"/>
    </row>
    <row r="77" ht="15.75" customHeight="1">
      <c r="A77" s="75"/>
      <c r="B77" s="65"/>
      <c r="C77" s="65"/>
      <c r="D77" s="65"/>
      <c r="E77" s="65"/>
      <c r="F77" s="65"/>
      <c r="G77" s="65"/>
      <c r="H77" s="65"/>
      <c r="I77" s="65"/>
      <c r="J77" s="106"/>
      <c r="K77" s="107"/>
      <c r="L77" s="107"/>
      <c r="M77" s="107"/>
    </row>
    <row r="78" ht="15.75" customHeight="1">
      <c r="A78" s="75"/>
      <c r="B78" s="65"/>
      <c r="C78" s="65"/>
      <c r="D78" s="65"/>
      <c r="E78" s="65"/>
      <c r="F78" s="65"/>
      <c r="G78" s="65"/>
      <c r="H78" s="65"/>
      <c r="I78" s="65"/>
      <c r="J78" s="106"/>
      <c r="K78" s="107"/>
      <c r="L78" s="107"/>
      <c r="M78" s="107"/>
    </row>
    <row r="79" ht="15.75" customHeight="1">
      <c r="A79" s="75"/>
      <c r="B79" s="65"/>
      <c r="C79" s="65"/>
      <c r="D79" s="65"/>
      <c r="E79" s="65"/>
      <c r="F79" s="65"/>
      <c r="G79" s="65"/>
      <c r="H79" s="65"/>
      <c r="I79" s="65"/>
      <c r="J79" s="106"/>
      <c r="K79" s="107"/>
      <c r="L79" s="107"/>
      <c r="M79" s="107"/>
    </row>
    <row r="80" ht="15.75" customHeight="1">
      <c r="A80" s="75"/>
      <c r="B80" s="65"/>
      <c r="C80" s="65"/>
      <c r="D80" s="65"/>
      <c r="E80" s="65"/>
      <c r="F80" s="65"/>
      <c r="G80" s="65"/>
      <c r="H80" s="65"/>
      <c r="I80" s="65"/>
      <c r="J80" s="106"/>
      <c r="K80" s="107"/>
      <c r="L80" s="107"/>
      <c r="M80" s="107"/>
    </row>
    <row r="81" ht="15.75" customHeight="1">
      <c r="A81" s="75"/>
      <c r="B81" s="65"/>
      <c r="C81" s="65"/>
      <c r="D81" s="65"/>
      <c r="E81" s="65"/>
      <c r="F81" s="65"/>
      <c r="G81" s="65"/>
      <c r="H81" s="65"/>
      <c r="I81" s="65"/>
      <c r="J81" s="106"/>
      <c r="K81" s="107"/>
      <c r="L81" s="107"/>
      <c r="M81" s="107"/>
    </row>
    <row r="82" ht="15.75" customHeight="1">
      <c r="A82" s="75"/>
      <c r="B82" s="65"/>
      <c r="C82" s="65"/>
      <c r="D82" s="65"/>
      <c r="E82" s="65"/>
      <c r="F82" s="65"/>
      <c r="G82" s="65"/>
      <c r="H82" s="65"/>
      <c r="I82" s="65"/>
      <c r="J82" s="106"/>
      <c r="K82" s="107"/>
      <c r="L82" s="107"/>
      <c r="M82" s="107"/>
    </row>
    <row r="83" ht="15.75" customHeight="1">
      <c r="A83" s="75"/>
      <c r="B83" s="65"/>
      <c r="C83" s="65"/>
      <c r="D83" s="65"/>
      <c r="E83" s="65"/>
      <c r="F83" s="65"/>
      <c r="G83" s="65"/>
      <c r="H83" s="65"/>
      <c r="I83" s="65"/>
      <c r="J83" s="106"/>
      <c r="K83" s="107"/>
      <c r="L83" s="107"/>
      <c r="M83" s="107"/>
    </row>
    <row r="84" ht="15.75" customHeight="1">
      <c r="A84" s="75"/>
      <c r="B84" s="65"/>
      <c r="C84" s="65"/>
      <c r="D84" s="65"/>
      <c r="E84" s="65"/>
      <c r="F84" s="65"/>
      <c r="G84" s="65"/>
      <c r="H84" s="65"/>
      <c r="I84" s="65"/>
      <c r="J84" s="106"/>
      <c r="K84" s="107"/>
      <c r="L84" s="107"/>
      <c r="M84" s="107"/>
    </row>
    <row r="85" ht="15.75" customHeight="1">
      <c r="A85" s="75"/>
      <c r="B85" s="65"/>
      <c r="C85" s="65"/>
      <c r="D85" s="65"/>
      <c r="E85" s="65"/>
      <c r="F85" s="65"/>
      <c r="G85" s="65"/>
      <c r="H85" s="65"/>
      <c r="I85" s="65"/>
      <c r="J85" s="106"/>
      <c r="K85" s="107"/>
      <c r="L85" s="107"/>
      <c r="M85" s="107"/>
    </row>
    <row r="86" ht="15.75" customHeight="1">
      <c r="A86" s="75"/>
      <c r="B86" s="65"/>
      <c r="C86" s="65"/>
      <c r="D86" s="65"/>
      <c r="E86" s="65"/>
      <c r="F86" s="65"/>
      <c r="G86" s="65"/>
      <c r="H86" s="65"/>
      <c r="I86" s="65"/>
      <c r="J86" s="106"/>
      <c r="K86" s="107"/>
      <c r="L86" s="107"/>
      <c r="M86" s="107"/>
    </row>
    <row r="87" ht="15.75" customHeight="1">
      <c r="A87" s="75"/>
      <c r="B87" s="65"/>
      <c r="C87" s="65"/>
      <c r="D87" s="65"/>
      <c r="E87" s="65"/>
      <c r="F87" s="65"/>
      <c r="G87" s="65"/>
      <c r="H87" s="65"/>
      <c r="I87" s="65"/>
      <c r="J87" s="106"/>
      <c r="K87" s="107"/>
      <c r="L87" s="107"/>
      <c r="M87" s="107"/>
    </row>
    <row r="88" ht="15.75" customHeight="1">
      <c r="A88" s="75"/>
      <c r="B88" s="65"/>
      <c r="C88" s="65"/>
      <c r="D88" s="65"/>
      <c r="E88" s="65"/>
      <c r="F88" s="65"/>
      <c r="G88" s="65"/>
      <c r="H88" s="65"/>
      <c r="I88" s="65"/>
      <c r="J88" s="106"/>
      <c r="K88" s="107"/>
      <c r="L88" s="107"/>
      <c r="M88" s="107"/>
    </row>
    <row r="89" ht="15.75" customHeight="1">
      <c r="A89" s="75"/>
      <c r="B89" s="65"/>
      <c r="C89" s="65"/>
      <c r="D89" s="65"/>
      <c r="E89" s="65"/>
      <c r="F89" s="65"/>
      <c r="G89" s="65"/>
      <c r="H89" s="65"/>
      <c r="I89" s="65"/>
      <c r="J89" s="106"/>
      <c r="K89" s="107"/>
      <c r="L89" s="107"/>
      <c r="M89" s="107"/>
    </row>
    <row r="90" ht="15.75" customHeight="1">
      <c r="A90" s="75"/>
      <c r="B90" s="65"/>
      <c r="C90" s="65"/>
      <c r="D90" s="65"/>
      <c r="E90" s="65"/>
      <c r="F90" s="65"/>
      <c r="G90" s="65"/>
      <c r="H90" s="65"/>
      <c r="I90" s="65"/>
      <c r="J90" s="106"/>
      <c r="K90" s="107"/>
      <c r="L90" s="107"/>
      <c r="M90" s="107"/>
    </row>
    <row r="91" ht="15.75" customHeight="1">
      <c r="A91" s="75"/>
      <c r="B91" s="65"/>
      <c r="C91" s="65"/>
      <c r="D91" s="65"/>
      <c r="E91" s="65"/>
      <c r="F91" s="65"/>
      <c r="G91" s="65"/>
      <c r="H91" s="65"/>
      <c r="I91" s="65"/>
      <c r="J91" s="106"/>
      <c r="K91" s="107"/>
      <c r="L91" s="107"/>
      <c r="M91" s="107"/>
    </row>
    <row r="92" ht="15.75" customHeight="1">
      <c r="A92" s="75"/>
      <c r="B92" s="65"/>
      <c r="C92" s="65"/>
      <c r="D92" s="65"/>
      <c r="E92" s="65"/>
      <c r="F92" s="65"/>
      <c r="G92" s="65"/>
      <c r="H92" s="65"/>
      <c r="I92" s="65"/>
      <c r="J92" s="106"/>
      <c r="K92" s="107"/>
      <c r="L92" s="107"/>
      <c r="M92" s="107"/>
    </row>
    <row r="93" ht="15.75" customHeight="1">
      <c r="A93" s="75"/>
      <c r="B93" s="65"/>
      <c r="C93" s="65"/>
      <c r="D93" s="65"/>
      <c r="E93" s="65"/>
      <c r="F93" s="65"/>
      <c r="G93" s="65"/>
      <c r="H93" s="65"/>
      <c r="I93" s="65"/>
      <c r="J93" s="106"/>
      <c r="K93" s="107"/>
      <c r="L93" s="107"/>
      <c r="M93" s="107"/>
    </row>
    <row r="94" ht="15.75" customHeight="1">
      <c r="A94" s="75"/>
      <c r="B94" s="65"/>
      <c r="C94" s="65"/>
      <c r="D94" s="65"/>
      <c r="E94" s="65"/>
      <c r="F94" s="65"/>
      <c r="G94" s="65"/>
      <c r="H94" s="65"/>
      <c r="I94" s="65"/>
      <c r="J94" s="106"/>
      <c r="K94" s="107"/>
      <c r="L94" s="107"/>
      <c r="M94" s="107"/>
    </row>
    <row r="95" ht="15.75" customHeight="1">
      <c r="A95" s="75"/>
      <c r="B95" s="65"/>
      <c r="C95" s="65"/>
      <c r="D95" s="65"/>
      <c r="E95" s="65"/>
      <c r="F95" s="65"/>
      <c r="G95" s="65"/>
      <c r="H95" s="65"/>
      <c r="I95" s="65"/>
      <c r="J95" s="106"/>
      <c r="K95" s="107"/>
      <c r="L95" s="107"/>
      <c r="M95" s="107"/>
    </row>
    <row r="96" ht="15.75" customHeight="1">
      <c r="A96" s="75"/>
      <c r="B96" s="65"/>
      <c r="C96" s="65"/>
      <c r="D96" s="65"/>
      <c r="E96" s="65"/>
      <c r="F96" s="65"/>
      <c r="G96" s="65"/>
      <c r="H96" s="65"/>
      <c r="I96" s="65"/>
      <c r="J96" s="106"/>
      <c r="K96" s="107"/>
      <c r="L96" s="107"/>
      <c r="M96" s="107"/>
    </row>
    <row r="97" ht="15.75" customHeight="1">
      <c r="A97" s="75"/>
      <c r="B97" s="65"/>
      <c r="C97" s="65"/>
      <c r="D97" s="65"/>
      <c r="E97" s="65"/>
      <c r="F97" s="65"/>
      <c r="G97" s="65"/>
      <c r="H97" s="65"/>
      <c r="I97" s="65"/>
      <c r="J97" s="106"/>
      <c r="K97" s="107"/>
      <c r="L97" s="107"/>
      <c r="M97" s="107"/>
    </row>
    <row r="98" ht="15.75" customHeight="1">
      <c r="A98" s="75"/>
      <c r="B98" s="65"/>
      <c r="C98" s="65"/>
      <c r="D98" s="65"/>
      <c r="E98" s="65"/>
      <c r="F98" s="65"/>
      <c r="G98" s="65"/>
      <c r="H98" s="65"/>
      <c r="I98" s="65"/>
      <c r="J98" s="106"/>
      <c r="K98" s="107"/>
      <c r="L98" s="107"/>
      <c r="M98" s="107"/>
    </row>
    <row r="99" ht="15.75" customHeight="1">
      <c r="A99" s="75"/>
      <c r="B99" s="65"/>
      <c r="C99" s="65"/>
      <c r="D99" s="65"/>
      <c r="E99" s="65"/>
      <c r="F99" s="65"/>
      <c r="G99" s="65"/>
      <c r="H99" s="65"/>
      <c r="I99" s="65"/>
      <c r="J99" s="106"/>
      <c r="K99" s="107"/>
      <c r="L99" s="107"/>
      <c r="M99" s="107"/>
    </row>
    <row r="100" ht="15.75" customHeight="1">
      <c r="A100" s="75"/>
      <c r="B100" s="65"/>
      <c r="C100" s="65"/>
      <c r="D100" s="65"/>
      <c r="E100" s="65"/>
      <c r="F100" s="65"/>
      <c r="G100" s="65"/>
      <c r="H100" s="65"/>
      <c r="I100" s="65"/>
      <c r="J100" s="106"/>
      <c r="K100" s="107"/>
      <c r="L100" s="107"/>
      <c r="M100" s="107"/>
    </row>
    <row r="101" ht="15.75" customHeight="1">
      <c r="A101" s="75"/>
      <c r="B101" s="65"/>
      <c r="C101" s="65"/>
      <c r="D101" s="65"/>
      <c r="E101" s="65"/>
      <c r="F101" s="65"/>
      <c r="G101" s="65"/>
      <c r="H101" s="65"/>
      <c r="I101" s="65"/>
      <c r="J101" s="106"/>
      <c r="K101" s="107"/>
      <c r="L101" s="107"/>
      <c r="M101" s="107"/>
    </row>
    <row r="102" ht="15.75" customHeight="1">
      <c r="A102" s="75"/>
      <c r="B102" s="65"/>
      <c r="C102" s="65"/>
      <c r="D102" s="65"/>
      <c r="E102" s="65"/>
      <c r="F102" s="65"/>
      <c r="G102" s="65"/>
      <c r="H102" s="65"/>
      <c r="I102" s="65"/>
      <c r="J102" s="106"/>
      <c r="K102" s="107"/>
      <c r="L102" s="107"/>
      <c r="M102" s="107"/>
    </row>
    <row r="103" ht="15.75" customHeight="1">
      <c r="A103" s="75"/>
      <c r="B103" s="65"/>
      <c r="C103" s="65"/>
      <c r="D103" s="65"/>
      <c r="E103" s="65"/>
      <c r="F103" s="65"/>
      <c r="G103" s="65"/>
      <c r="H103" s="65"/>
      <c r="I103" s="65"/>
      <c r="J103" s="106"/>
      <c r="K103" s="107"/>
      <c r="L103" s="107"/>
      <c r="M103" s="107"/>
    </row>
    <row r="104" ht="15.75" customHeight="1">
      <c r="A104" s="75"/>
      <c r="B104" s="65"/>
      <c r="C104" s="65"/>
      <c r="D104" s="65"/>
      <c r="E104" s="65"/>
      <c r="F104" s="65"/>
      <c r="G104" s="65"/>
      <c r="H104" s="65"/>
      <c r="I104" s="65"/>
      <c r="J104" s="106"/>
      <c r="K104" s="107"/>
      <c r="L104" s="107"/>
      <c r="M104" s="107"/>
    </row>
    <row r="105" ht="15.75" customHeight="1">
      <c r="A105" s="75"/>
      <c r="B105" s="65"/>
      <c r="C105" s="65"/>
      <c r="D105" s="65"/>
      <c r="E105" s="65"/>
      <c r="F105" s="65"/>
      <c r="G105" s="65"/>
      <c r="H105" s="65"/>
      <c r="I105" s="65"/>
      <c r="J105" s="106"/>
      <c r="K105" s="107"/>
      <c r="L105" s="107"/>
      <c r="M105" s="107"/>
    </row>
    <row r="106" ht="15.75" customHeight="1">
      <c r="A106" s="75"/>
      <c r="B106" s="65"/>
      <c r="C106" s="65"/>
      <c r="D106" s="65"/>
      <c r="E106" s="65"/>
      <c r="F106" s="65"/>
      <c r="G106" s="65"/>
      <c r="H106" s="65"/>
      <c r="I106" s="65"/>
      <c r="J106" s="106"/>
      <c r="K106" s="107"/>
      <c r="L106" s="107"/>
      <c r="M106" s="107"/>
    </row>
    <row r="107" ht="15.75" customHeight="1">
      <c r="A107" s="75"/>
      <c r="B107" s="65"/>
      <c r="C107" s="65"/>
      <c r="D107" s="65"/>
      <c r="E107" s="65"/>
      <c r="F107" s="65"/>
      <c r="G107" s="65"/>
      <c r="H107" s="65"/>
      <c r="I107" s="65"/>
      <c r="J107" s="106"/>
      <c r="K107" s="107"/>
      <c r="L107" s="107"/>
      <c r="M107" s="107"/>
    </row>
    <row r="108" ht="15.75" customHeight="1">
      <c r="A108" s="75"/>
      <c r="B108" s="65"/>
      <c r="C108" s="65"/>
      <c r="D108" s="65"/>
      <c r="E108" s="65"/>
      <c r="F108" s="65"/>
      <c r="G108" s="65"/>
      <c r="H108" s="65"/>
      <c r="I108" s="65"/>
      <c r="J108" s="106"/>
      <c r="K108" s="107"/>
      <c r="L108" s="107"/>
      <c r="M108" s="107"/>
    </row>
    <row r="109" ht="15.75" customHeight="1">
      <c r="A109" s="75"/>
      <c r="B109" s="65"/>
      <c r="C109" s="65"/>
      <c r="D109" s="65"/>
      <c r="E109" s="65"/>
      <c r="F109" s="65"/>
      <c r="G109" s="65"/>
      <c r="H109" s="65"/>
      <c r="I109" s="65"/>
      <c r="J109" s="106"/>
      <c r="K109" s="107"/>
      <c r="L109" s="107"/>
      <c r="M109" s="107"/>
    </row>
    <row r="110" ht="15.75" customHeight="1">
      <c r="A110" s="75"/>
      <c r="B110" s="65"/>
      <c r="C110" s="65"/>
      <c r="D110" s="65"/>
      <c r="E110" s="65"/>
      <c r="F110" s="65"/>
      <c r="G110" s="65"/>
      <c r="H110" s="65"/>
      <c r="I110" s="65"/>
      <c r="J110" s="106"/>
      <c r="K110" s="107"/>
      <c r="L110" s="107"/>
      <c r="M110" s="107"/>
    </row>
    <row r="111" ht="15.75" customHeight="1">
      <c r="A111" s="75"/>
      <c r="B111" s="65"/>
      <c r="C111" s="65"/>
      <c r="D111" s="65"/>
      <c r="E111" s="65"/>
      <c r="F111" s="65"/>
      <c r="G111" s="65"/>
      <c r="H111" s="65"/>
      <c r="I111" s="65"/>
      <c r="J111" s="106"/>
      <c r="K111" s="107"/>
      <c r="L111" s="107"/>
      <c r="M111" s="107"/>
    </row>
    <row r="112" ht="15.75" customHeight="1">
      <c r="A112" s="75"/>
      <c r="B112" s="65"/>
      <c r="C112" s="65"/>
      <c r="D112" s="65"/>
      <c r="E112" s="65"/>
      <c r="F112" s="65"/>
      <c r="G112" s="65"/>
      <c r="H112" s="65"/>
      <c r="I112" s="65"/>
      <c r="J112" s="106"/>
      <c r="K112" s="107"/>
      <c r="L112" s="107"/>
      <c r="M112" s="107"/>
    </row>
    <row r="113" ht="15.75" customHeight="1">
      <c r="A113" s="75"/>
      <c r="B113" s="65"/>
      <c r="C113" s="65"/>
      <c r="D113" s="65"/>
      <c r="E113" s="65"/>
      <c r="F113" s="65"/>
      <c r="G113" s="65"/>
      <c r="H113" s="65"/>
      <c r="I113" s="65"/>
      <c r="J113" s="106"/>
      <c r="K113" s="107"/>
      <c r="L113" s="107"/>
      <c r="M113" s="107"/>
    </row>
    <row r="114" ht="15.75" customHeight="1">
      <c r="A114" s="75"/>
      <c r="B114" s="65"/>
      <c r="C114" s="65"/>
      <c r="D114" s="65"/>
      <c r="E114" s="65"/>
      <c r="F114" s="65"/>
      <c r="G114" s="65"/>
      <c r="H114" s="65"/>
      <c r="I114" s="65"/>
      <c r="J114" s="106"/>
      <c r="K114" s="107"/>
      <c r="L114" s="107"/>
      <c r="M114" s="107"/>
    </row>
    <row r="115" ht="15.75" customHeight="1">
      <c r="A115" s="75"/>
      <c r="B115" s="65"/>
      <c r="C115" s="65"/>
      <c r="D115" s="65"/>
      <c r="E115" s="65"/>
      <c r="F115" s="65"/>
      <c r="G115" s="65"/>
      <c r="H115" s="65"/>
      <c r="I115" s="65"/>
      <c r="J115" s="106"/>
      <c r="K115" s="107"/>
      <c r="L115" s="107"/>
      <c r="M115" s="107"/>
    </row>
    <row r="116" ht="15.75" customHeight="1">
      <c r="A116" s="75"/>
      <c r="B116" s="65"/>
      <c r="C116" s="65"/>
      <c r="D116" s="65"/>
      <c r="E116" s="65"/>
      <c r="F116" s="65"/>
      <c r="G116" s="65"/>
      <c r="H116" s="65"/>
      <c r="I116" s="65"/>
      <c r="J116" s="106"/>
      <c r="K116" s="107"/>
      <c r="L116" s="107"/>
      <c r="M116" s="107"/>
    </row>
    <row r="117" ht="15.75" customHeight="1">
      <c r="A117" s="75"/>
      <c r="B117" s="65"/>
      <c r="C117" s="65"/>
      <c r="D117" s="65"/>
      <c r="E117" s="65"/>
      <c r="F117" s="65"/>
      <c r="G117" s="65"/>
      <c r="H117" s="65"/>
      <c r="I117" s="65"/>
      <c r="J117" s="106"/>
      <c r="K117" s="107"/>
      <c r="L117" s="107"/>
      <c r="M117" s="107"/>
    </row>
    <row r="118" ht="15.75" customHeight="1">
      <c r="A118" s="75"/>
      <c r="B118" s="65"/>
      <c r="C118" s="65"/>
      <c r="D118" s="65"/>
      <c r="E118" s="65"/>
      <c r="F118" s="65"/>
      <c r="G118" s="65"/>
      <c r="H118" s="65"/>
      <c r="I118" s="65"/>
      <c r="J118" s="106"/>
      <c r="K118" s="107"/>
      <c r="L118" s="107"/>
      <c r="M118" s="107"/>
    </row>
    <row r="119" ht="15.75" customHeight="1">
      <c r="A119" s="75"/>
      <c r="B119" s="65"/>
      <c r="C119" s="65"/>
      <c r="D119" s="65"/>
      <c r="E119" s="65"/>
      <c r="F119" s="65"/>
      <c r="G119" s="65"/>
      <c r="H119" s="65"/>
      <c r="I119" s="65"/>
      <c r="J119" s="106"/>
      <c r="K119" s="107"/>
      <c r="L119" s="107"/>
      <c r="M119" s="107"/>
    </row>
    <row r="120" ht="15.75" customHeight="1">
      <c r="A120" s="75"/>
      <c r="B120" s="65"/>
      <c r="C120" s="65"/>
      <c r="D120" s="65"/>
      <c r="E120" s="65"/>
      <c r="F120" s="65"/>
      <c r="G120" s="65"/>
      <c r="H120" s="65"/>
      <c r="I120" s="65"/>
      <c r="J120" s="106"/>
      <c r="K120" s="107"/>
      <c r="L120" s="107"/>
      <c r="M120" s="107"/>
    </row>
    <row r="121" ht="15.75" customHeight="1">
      <c r="A121" s="75"/>
      <c r="B121" s="65"/>
      <c r="C121" s="65"/>
      <c r="D121" s="65"/>
      <c r="E121" s="65"/>
      <c r="F121" s="65"/>
      <c r="G121" s="65"/>
      <c r="H121" s="65"/>
      <c r="I121" s="65"/>
      <c r="J121" s="106"/>
      <c r="K121" s="107"/>
      <c r="L121" s="107"/>
      <c r="M121" s="107"/>
    </row>
    <row r="122" ht="15.75" customHeight="1">
      <c r="A122" s="75"/>
      <c r="B122" s="65"/>
      <c r="C122" s="65"/>
      <c r="D122" s="65"/>
      <c r="E122" s="65"/>
      <c r="F122" s="65"/>
      <c r="G122" s="65"/>
      <c r="H122" s="65"/>
      <c r="I122" s="65"/>
      <c r="J122" s="106"/>
      <c r="K122" s="107"/>
      <c r="L122" s="107"/>
      <c r="M122" s="107"/>
    </row>
    <row r="123" ht="15.75" customHeight="1">
      <c r="A123" s="75"/>
      <c r="B123" s="65"/>
      <c r="C123" s="65"/>
      <c r="D123" s="65"/>
      <c r="E123" s="65"/>
      <c r="F123" s="65"/>
      <c r="G123" s="65"/>
      <c r="H123" s="65"/>
      <c r="I123" s="65"/>
      <c r="J123" s="106"/>
      <c r="K123" s="107"/>
      <c r="L123" s="107"/>
      <c r="M123" s="107"/>
    </row>
    <row r="124" ht="15.75" customHeight="1">
      <c r="A124" s="75"/>
      <c r="B124" s="65"/>
      <c r="C124" s="65"/>
      <c r="D124" s="65"/>
      <c r="E124" s="65"/>
      <c r="F124" s="65"/>
      <c r="G124" s="65"/>
      <c r="H124" s="65"/>
      <c r="I124" s="65"/>
      <c r="J124" s="106"/>
      <c r="K124" s="107"/>
      <c r="L124" s="107"/>
      <c r="M124" s="107"/>
    </row>
    <row r="125" ht="15.75" customHeight="1">
      <c r="A125" s="75"/>
      <c r="B125" s="65"/>
      <c r="C125" s="65"/>
      <c r="D125" s="65"/>
      <c r="E125" s="65"/>
      <c r="F125" s="65"/>
      <c r="G125" s="65"/>
      <c r="H125" s="65"/>
      <c r="I125" s="65"/>
      <c r="J125" s="106"/>
      <c r="K125" s="107"/>
      <c r="L125" s="107"/>
      <c r="M125" s="107"/>
    </row>
    <row r="126" ht="15.75" customHeight="1">
      <c r="A126" s="75"/>
      <c r="B126" s="65"/>
      <c r="C126" s="65"/>
      <c r="D126" s="65"/>
      <c r="E126" s="65"/>
      <c r="F126" s="65"/>
      <c r="G126" s="65"/>
      <c r="H126" s="65"/>
      <c r="I126" s="65"/>
      <c r="J126" s="106"/>
      <c r="K126" s="107"/>
      <c r="L126" s="107"/>
      <c r="M126" s="107"/>
    </row>
    <row r="127" ht="15.75" customHeight="1">
      <c r="A127" s="75"/>
      <c r="B127" s="65"/>
      <c r="C127" s="65"/>
      <c r="D127" s="65"/>
      <c r="E127" s="65"/>
      <c r="F127" s="65"/>
      <c r="G127" s="65"/>
      <c r="H127" s="65"/>
      <c r="I127" s="65"/>
      <c r="J127" s="106"/>
      <c r="K127" s="107"/>
      <c r="L127" s="107"/>
      <c r="M127" s="107"/>
    </row>
    <row r="128" ht="15.75" customHeight="1">
      <c r="A128" s="75"/>
      <c r="B128" s="65"/>
      <c r="C128" s="65"/>
      <c r="D128" s="65"/>
      <c r="E128" s="65"/>
      <c r="F128" s="65"/>
      <c r="G128" s="65"/>
      <c r="H128" s="65"/>
      <c r="I128" s="65"/>
      <c r="J128" s="106"/>
      <c r="K128" s="107"/>
      <c r="L128" s="107"/>
      <c r="M128" s="107"/>
    </row>
    <row r="129" ht="15.75" customHeight="1">
      <c r="A129" s="75"/>
      <c r="B129" s="65"/>
      <c r="C129" s="65"/>
      <c r="D129" s="65"/>
      <c r="E129" s="65"/>
      <c r="F129" s="65"/>
      <c r="G129" s="65"/>
      <c r="H129" s="65"/>
      <c r="I129" s="65"/>
      <c r="J129" s="106"/>
      <c r="K129" s="107"/>
      <c r="L129" s="107"/>
      <c r="M129" s="107"/>
    </row>
    <row r="130" ht="15.75" customHeight="1">
      <c r="A130" s="75"/>
      <c r="B130" s="65"/>
      <c r="C130" s="65"/>
      <c r="D130" s="65"/>
      <c r="E130" s="65"/>
      <c r="F130" s="65"/>
      <c r="G130" s="65"/>
      <c r="H130" s="65"/>
      <c r="I130" s="65"/>
      <c r="J130" s="106"/>
      <c r="K130" s="107"/>
      <c r="L130" s="107"/>
      <c r="M130" s="107"/>
    </row>
    <row r="131" ht="15.75" customHeight="1">
      <c r="A131" s="75"/>
      <c r="B131" s="65"/>
      <c r="C131" s="65"/>
      <c r="D131" s="65"/>
      <c r="E131" s="65"/>
      <c r="F131" s="65"/>
      <c r="G131" s="65"/>
      <c r="H131" s="65"/>
      <c r="I131" s="65"/>
      <c r="J131" s="106"/>
      <c r="K131" s="107"/>
      <c r="L131" s="107"/>
      <c r="M131" s="107"/>
    </row>
    <row r="132" ht="15.75" customHeight="1">
      <c r="A132" s="75"/>
      <c r="B132" s="65"/>
      <c r="C132" s="65"/>
      <c r="D132" s="65"/>
      <c r="E132" s="65"/>
      <c r="F132" s="65"/>
      <c r="G132" s="65"/>
      <c r="H132" s="65"/>
      <c r="I132" s="65"/>
      <c r="J132" s="106"/>
      <c r="K132" s="107"/>
      <c r="L132" s="107"/>
      <c r="M132" s="107"/>
    </row>
    <row r="133" ht="15.75" customHeight="1">
      <c r="A133" s="75"/>
      <c r="B133" s="65"/>
      <c r="C133" s="65"/>
      <c r="D133" s="65"/>
      <c r="E133" s="65"/>
      <c r="F133" s="65"/>
      <c r="G133" s="65"/>
      <c r="H133" s="65"/>
      <c r="I133" s="65"/>
      <c r="J133" s="106"/>
      <c r="K133" s="107"/>
      <c r="L133" s="107"/>
      <c r="M133" s="107"/>
    </row>
    <row r="134" ht="15.75" customHeight="1">
      <c r="A134" s="75"/>
      <c r="B134" s="65"/>
      <c r="C134" s="65"/>
      <c r="D134" s="65"/>
      <c r="E134" s="65"/>
      <c r="F134" s="65"/>
      <c r="G134" s="65"/>
      <c r="H134" s="65"/>
      <c r="I134" s="65"/>
      <c r="J134" s="106"/>
      <c r="K134" s="107"/>
      <c r="L134" s="107"/>
      <c r="M134" s="107"/>
    </row>
    <row r="135" ht="15.75" customHeight="1">
      <c r="A135" s="75"/>
      <c r="B135" s="65"/>
      <c r="C135" s="65"/>
      <c r="D135" s="65"/>
      <c r="E135" s="65"/>
      <c r="F135" s="65"/>
      <c r="G135" s="65"/>
      <c r="H135" s="65"/>
      <c r="I135" s="65"/>
      <c r="J135" s="106"/>
      <c r="K135" s="107"/>
      <c r="L135" s="107"/>
      <c r="M135" s="107"/>
    </row>
    <row r="136" ht="15.75" customHeight="1">
      <c r="A136" s="75"/>
      <c r="B136" s="65"/>
      <c r="C136" s="65"/>
      <c r="D136" s="65"/>
      <c r="E136" s="65"/>
      <c r="F136" s="65"/>
      <c r="G136" s="65"/>
      <c r="H136" s="65"/>
      <c r="I136" s="65"/>
      <c r="J136" s="106"/>
      <c r="K136" s="107"/>
      <c r="L136" s="107"/>
      <c r="M136" s="107"/>
    </row>
    <row r="137" ht="15.75" customHeight="1">
      <c r="A137" s="75"/>
      <c r="B137" s="65"/>
      <c r="C137" s="65"/>
      <c r="D137" s="65"/>
      <c r="E137" s="65"/>
      <c r="F137" s="65"/>
      <c r="G137" s="65"/>
      <c r="H137" s="65"/>
      <c r="I137" s="65"/>
      <c r="J137" s="106"/>
      <c r="K137" s="107"/>
      <c r="L137" s="107"/>
      <c r="M137" s="107"/>
    </row>
    <row r="138" ht="15.75" customHeight="1">
      <c r="A138" s="75"/>
      <c r="B138" s="65"/>
      <c r="C138" s="65"/>
      <c r="D138" s="65"/>
      <c r="E138" s="65"/>
      <c r="F138" s="65"/>
      <c r="G138" s="65"/>
      <c r="H138" s="65"/>
      <c r="I138" s="65"/>
      <c r="J138" s="106"/>
      <c r="K138" s="107"/>
      <c r="L138" s="107"/>
      <c r="M138" s="107"/>
    </row>
    <row r="139" ht="15.75" customHeight="1">
      <c r="A139" s="75"/>
      <c r="B139" s="65"/>
      <c r="C139" s="65"/>
      <c r="D139" s="65"/>
      <c r="E139" s="65"/>
      <c r="F139" s="65"/>
      <c r="G139" s="65"/>
      <c r="H139" s="65"/>
      <c r="I139" s="65"/>
      <c r="J139" s="106"/>
      <c r="K139" s="107"/>
      <c r="L139" s="107"/>
      <c r="M139" s="107"/>
    </row>
    <row r="140" ht="15.75" customHeight="1">
      <c r="A140" s="75"/>
      <c r="B140" s="65"/>
      <c r="C140" s="65"/>
      <c r="D140" s="65"/>
      <c r="E140" s="65"/>
      <c r="F140" s="65"/>
      <c r="G140" s="65"/>
      <c r="H140" s="65"/>
      <c r="I140" s="65"/>
      <c r="J140" s="106"/>
      <c r="K140" s="107"/>
      <c r="L140" s="107"/>
      <c r="M140" s="107"/>
    </row>
    <row r="141" ht="15.75" customHeight="1">
      <c r="A141" s="75"/>
      <c r="B141" s="65"/>
      <c r="C141" s="65"/>
      <c r="D141" s="65"/>
      <c r="E141" s="65"/>
      <c r="F141" s="65"/>
      <c r="G141" s="65"/>
      <c r="H141" s="65"/>
      <c r="I141" s="65"/>
      <c r="J141" s="106"/>
      <c r="K141" s="107"/>
      <c r="L141" s="107"/>
      <c r="M141" s="107"/>
    </row>
    <row r="142" ht="15.75" customHeight="1">
      <c r="A142" s="75"/>
      <c r="B142" s="65"/>
      <c r="C142" s="65"/>
      <c r="D142" s="65"/>
      <c r="E142" s="65"/>
      <c r="F142" s="65"/>
      <c r="G142" s="65"/>
      <c r="H142" s="65"/>
      <c r="I142" s="65"/>
      <c r="J142" s="106"/>
      <c r="K142" s="107"/>
      <c r="L142" s="107"/>
      <c r="M142" s="107"/>
    </row>
    <row r="143" ht="15.75" customHeight="1">
      <c r="A143" s="75"/>
      <c r="B143" s="65"/>
      <c r="C143" s="65"/>
      <c r="D143" s="65"/>
      <c r="E143" s="65"/>
      <c r="F143" s="65"/>
      <c r="G143" s="65"/>
      <c r="H143" s="65"/>
      <c r="I143" s="65"/>
      <c r="J143" s="106"/>
      <c r="K143" s="107"/>
      <c r="L143" s="107"/>
      <c r="M143" s="107"/>
    </row>
    <row r="144" ht="15.75" customHeight="1">
      <c r="A144" s="75"/>
      <c r="B144" s="65"/>
      <c r="C144" s="65"/>
      <c r="D144" s="65"/>
      <c r="E144" s="65"/>
      <c r="F144" s="65"/>
      <c r="G144" s="65"/>
      <c r="H144" s="65"/>
      <c r="I144" s="65"/>
      <c r="J144" s="106"/>
      <c r="K144" s="107"/>
      <c r="L144" s="107"/>
      <c r="M144" s="107"/>
    </row>
    <row r="145" ht="15.75" customHeight="1">
      <c r="A145" s="75"/>
      <c r="B145" s="65"/>
      <c r="C145" s="65"/>
      <c r="D145" s="65"/>
      <c r="E145" s="65"/>
      <c r="F145" s="65"/>
      <c r="G145" s="65"/>
      <c r="H145" s="65"/>
      <c r="I145" s="65"/>
      <c r="J145" s="106"/>
      <c r="K145" s="107"/>
      <c r="L145" s="107"/>
      <c r="M145" s="107"/>
    </row>
    <row r="146" ht="15.75" customHeight="1">
      <c r="A146" s="75"/>
      <c r="B146" s="65"/>
      <c r="C146" s="65"/>
      <c r="D146" s="65"/>
      <c r="E146" s="65"/>
      <c r="F146" s="65"/>
      <c r="G146" s="65"/>
      <c r="H146" s="65"/>
      <c r="I146" s="65"/>
      <c r="J146" s="106"/>
      <c r="K146" s="107"/>
      <c r="L146" s="107"/>
      <c r="M146" s="107"/>
    </row>
    <row r="147" ht="15.75" customHeight="1">
      <c r="A147" s="75"/>
      <c r="B147" s="65"/>
      <c r="C147" s="65"/>
      <c r="D147" s="65"/>
      <c r="E147" s="65"/>
      <c r="F147" s="65"/>
      <c r="G147" s="65"/>
      <c r="H147" s="65"/>
      <c r="I147" s="65"/>
      <c r="J147" s="106"/>
      <c r="K147" s="107"/>
      <c r="L147" s="107"/>
      <c r="M147" s="107"/>
    </row>
    <row r="148" ht="15.75" customHeight="1">
      <c r="A148" s="75"/>
      <c r="B148" s="65"/>
      <c r="C148" s="65"/>
      <c r="D148" s="65"/>
      <c r="E148" s="65"/>
      <c r="F148" s="65"/>
      <c r="G148" s="65"/>
      <c r="H148" s="65"/>
      <c r="I148" s="65"/>
      <c r="J148" s="106"/>
      <c r="K148" s="107"/>
      <c r="L148" s="107"/>
      <c r="M148" s="107"/>
    </row>
    <row r="149" ht="15.75" customHeight="1">
      <c r="A149" s="75"/>
      <c r="B149" s="65"/>
      <c r="C149" s="65"/>
      <c r="D149" s="65"/>
      <c r="E149" s="65"/>
      <c r="F149" s="65"/>
      <c r="G149" s="65"/>
      <c r="H149" s="65"/>
      <c r="I149" s="65"/>
      <c r="J149" s="106"/>
      <c r="K149" s="107"/>
      <c r="L149" s="107"/>
      <c r="M149" s="107"/>
    </row>
    <row r="150" ht="15.75" customHeight="1">
      <c r="A150" s="75"/>
      <c r="B150" s="65"/>
      <c r="C150" s="65"/>
      <c r="D150" s="65"/>
      <c r="E150" s="65"/>
      <c r="F150" s="65"/>
      <c r="G150" s="65"/>
      <c r="H150" s="65"/>
      <c r="I150" s="65"/>
      <c r="J150" s="106"/>
      <c r="K150" s="107"/>
      <c r="L150" s="107"/>
      <c r="M150" s="107"/>
    </row>
    <row r="151" ht="15.75" customHeight="1">
      <c r="A151" s="75"/>
      <c r="B151" s="65"/>
      <c r="C151" s="65"/>
      <c r="D151" s="65"/>
      <c r="E151" s="65"/>
      <c r="F151" s="65"/>
      <c r="G151" s="65"/>
      <c r="H151" s="65"/>
      <c r="I151" s="65"/>
      <c r="J151" s="106"/>
      <c r="K151" s="107"/>
      <c r="L151" s="107"/>
      <c r="M151" s="107"/>
    </row>
    <row r="152" ht="15.75" customHeight="1">
      <c r="A152" s="75"/>
      <c r="B152" s="65"/>
      <c r="C152" s="65"/>
      <c r="D152" s="65"/>
      <c r="E152" s="65"/>
      <c r="F152" s="65"/>
      <c r="G152" s="65"/>
      <c r="H152" s="65"/>
      <c r="I152" s="65"/>
      <c r="J152" s="106"/>
      <c r="K152" s="107"/>
      <c r="L152" s="107"/>
      <c r="M152" s="107"/>
    </row>
    <row r="153" ht="15.75" customHeight="1">
      <c r="A153" s="75"/>
      <c r="B153" s="65"/>
      <c r="C153" s="65"/>
      <c r="D153" s="65"/>
      <c r="E153" s="65"/>
      <c r="F153" s="65"/>
      <c r="G153" s="65"/>
      <c r="H153" s="65"/>
      <c r="I153" s="65"/>
      <c r="J153" s="106"/>
      <c r="K153" s="107"/>
      <c r="L153" s="107"/>
      <c r="M153" s="107"/>
    </row>
    <row r="154" ht="15.75" customHeight="1">
      <c r="A154" s="75"/>
      <c r="B154" s="65"/>
      <c r="C154" s="65"/>
      <c r="D154" s="65"/>
      <c r="E154" s="65"/>
      <c r="F154" s="65"/>
      <c r="G154" s="65"/>
      <c r="H154" s="65"/>
      <c r="I154" s="65"/>
      <c r="J154" s="106"/>
      <c r="K154" s="107"/>
      <c r="L154" s="107"/>
      <c r="M154" s="107"/>
    </row>
    <row r="155" ht="15.75" customHeight="1">
      <c r="A155" s="75"/>
      <c r="B155" s="65"/>
      <c r="C155" s="65"/>
      <c r="D155" s="65"/>
      <c r="E155" s="65"/>
      <c r="F155" s="65"/>
      <c r="G155" s="65"/>
      <c r="H155" s="65"/>
      <c r="I155" s="65"/>
      <c r="J155" s="106"/>
      <c r="K155" s="107"/>
      <c r="L155" s="107"/>
      <c r="M155" s="107"/>
    </row>
    <row r="156" ht="15.75" customHeight="1">
      <c r="A156" s="75"/>
      <c r="B156" s="65"/>
      <c r="C156" s="65"/>
      <c r="D156" s="65"/>
      <c r="E156" s="65"/>
      <c r="F156" s="65"/>
      <c r="G156" s="65"/>
      <c r="H156" s="65"/>
      <c r="I156" s="65"/>
      <c r="J156" s="106"/>
      <c r="K156" s="107"/>
      <c r="L156" s="107"/>
      <c r="M156" s="107"/>
    </row>
    <row r="157" ht="15.75" customHeight="1">
      <c r="A157" s="75"/>
      <c r="B157" s="65"/>
      <c r="C157" s="65"/>
      <c r="D157" s="65"/>
      <c r="E157" s="65"/>
      <c r="F157" s="65"/>
      <c r="G157" s="65"/>
      <c r="H157" s="65"/>
      <c r="I157" s="65"/>
      <c r="J157" s="106"/>
      <c r="K157" s="107"/>
      <c r="L157" s="107"/>
      <c r="M157" s="107"/>
    </row>
    <row r="158" ht="15.75" customHeight="1">
      <c r="A158" s="75"/>
      <c r="B158" s="65"/>
      <c r="C158" s="65"/>
      <c r="D158" s="65"/>
      <c r="E158" s="65"/>
      <c r="F158" s="65"/>
      <c r="G158" s="65"/>
      <c r="H158" s="65"/>
      <c r="I158" s="65"/>
      <c r="J158" s="106"/>
      <c r="K158" s="107"/>
      <c r="L158" s="107"/>
      <c r="M158" s="107"/>
    </row>
    <row r="159" ht="15.75" customHeight="1">
      <c r="A159" s="75"/>
      <c r="B159" s="65"/>
      <c r="C159" s="65"/>
      <c r="D159" s="65"/>
      <c r="E159" s="65"/>
      <c r="F159" s="65"/>
      <c r="G159" s="65"/>
      <c r="H159" s="65"/>
      <c r="I159" s="65"/>
      <c r="J159" s="106"/>
      <c r="K159" s="107"/>
      <c r="L159" s="107"/>
      <c r="M159" s="107"/>
    </row>
    <row r="160" ht="15.75" customHeight="1">
      <c r="A160" s="75"/>
      <c r="B160" s="65"/>
      <c r="C160" s="65"/>
      <c r="D160" s="65"/>
      <c r="E160" s="65"/>
      <c r="F160" s="65"/>
      <c r="G160" s="65"/>
      <c r="H160" s="65"/>
      <c r="I160" s="65"/>
      <c r="J160" s="106"/>
      <c r="K160" s="107"/>
      <c r="L160" s="107"/>
      <c r="M160" s="107"/>
    </row>
    <row r="161" ht="15.75" customHeight="1">
      <c r="A161" s="75"/>
      <c r="B161" s="65"/>
      <c r="C161" s="65"/>
      <c r="D161" s="65"/>
      <c r="E161" s="65"/>
      <c r="F161" s="65"/>
      <c r="G161" s="65"/>
      <c r="H161" s="65"/>
      <c r="I161" s="65"/>
      <c r="J161" s="106"/>
      <c r="K161" s="107"/>
      <c r="L161" s="107"/>
      <c r="M161" s="107"/>
    </row>
    <row r="162" ht="15.75" customHeight="1">
      <c r="A162" s="75"/>
      <c r="B162" s="65"/>
      <c r="C162" s="65"/>
      <c r="D162" s="65"/>
      <c r="E162" s="65"/>
      <c r="F162" s="65"/>
      <c r="G162" s="65"/>
      <c r="H162" s="65"/>
      <c r="I162" s="65"/>
      <c r="J162" s="106"/>
      <c r="K162" s="107"/>
      <c r="L162" s="107"/>
      <c r="M162" s="107"/>
    </row>
    <row r="163" ht="15.75" customHeight="1">
      <c r="A163" s="75"/>
      <c r="B163" s="65"/>
      <c r="C163" s="65"/>
      <c r="D163" s="65"/>
      <c r="E163" s="65"/>
      <c r="F163" s="65"/>
      <c r="G163" s="65"/>
      <c r="H163" s="65"/>
      <c r="I163" s="65"/>
      <c r="J163" s="106"/>
      <c r="K163" s="107"/>
      <c r="L163" s="107"/>
      <c r="M163" s="107"/>
    </row>
    <row r="164" ht="15.75" customHeight="1">
      <c r="A164" s="75"/>
      <c r="B164" s="65"/>
      <c r="C164" s="65"/>
      <c r="D164" s="65"/>
      <c r="E164" s="65"/>
      <c r="F164" s="65"/>
      <c r="G164" s="65"/>
      <c r="H164" s="65"/>
      <c r="I164" s="65"/>
      <c r="J164" s="106"/>
      <c r="K164" s="107"/>
      <c r="L164" s="107"/>
      <c r="M164" s="107"/>
    </row>
    <row r="165" ht="15.75" customHeight="1">
      <c r="A165" s="75"/>
      <c r="B165" s="65"/>
      <c r="C165" s="65"/>
      <c r="D165" s="65"/>
      <c r="E165" s="65"/>
      <c r="F165" s="65"/>
      <c r="G165" s="65"/>
      <c r="H165" s="65"/>
      <c r="I165" s="65"/>
      <c r="J165" s="106"/>
      <c r="K165" s="107"/>
      <c r="L165" s="107"/>
      <c r="M165" s="107"/>
    </row>
    <row r="166" ht="15.75" customHeight="1">
      <c r="A166" s="75"/>
      <c r="B166" s="65"/>
      <c r="C166" s="65"/>
      <c r="D166" s="65"/>
      <c r="E166" s="65"/>
      <c r="F166" s="65"/>
      <c r="G166" s="65"/>
      <c r="H166" s="65"/>
      <c r="I166" s="65"/>
      <c r="J166" s="106"/>
      <c r="K166" s="107"/>
      <c r="L166" s="107"/>
      <c r="M166" s="107"/>
    </row>
    <row r="167" ht="15.75" customHeight="1">
      <c r="A167" s="75"/>
      <c r="B167" s="65"/>
      <c r="C167" s="65"/>
      <c r="D167" s="65"/>
      <c r="E167" s="65"/>
      <c r="F167" s="65"/>
      <c r="G167" s="65"/>
      <c r="H167" s="65"/>
      <c r="I167" s="65"/>
      <c r="J167" s="106"/>
      <c r="K167" s="107"/>
      <c r="L167" s="107"/>
      <c r="M167" s="107"/>
    </row>
    <row r="168" ht="15.75" customHeight="1">
      <c r="A168" s="75"/>
      <c r="B168" s="65"/>
      <c r="C168" s="65"/>
      <c r="D168" s="65"/>
      <c r="E168" s="65"/>
      <c r="F168" s="65"/>
      <c r="G168" s="65"/>
      <c r="H168" s="65"/>
      <c r="I168" s="65"/>
      <c r="J168" s="106"/>
      <c r="K168" s="107"/>
      <c r="L168" s="107"/>
      <c r="M168" s="107"/>
    </row>
    <row r="169" ht="15.75" customHeight="1">
      <c r="A169" s="75"/>
      <c r="B169" s="65"/>
      <c r="C169" s="65"/>
      <c r="D169" s="65"/>
      <c r="E169" s="65"/>
      <c r="F169" s="65"/>
      <c r="G169" s="65"/>
      <c r="H169" s="65"/>
      <c r="I169" s="65"/>
      <c r="J169" s="106"/>
      <c r="K169" s="107"/>
      <c r="L169" s="107"/>
      <c r="M169" s="107"/>
    </row>
    <row r="170" ht="15.75" customHeight="1">
      <c r="A170" s="75"/>
      <c r="B170" s="65"/>
      <c r="C170" s="65"/>
      <c r="D170" s="65"/>
      <c r="E170" s="65"/>
      <c r="F170" s="65"/>
      <c r="G170" s="65"/>
      <c r="H170" s="65"/>
      <c r="I170" s="65"/>
      <c r="J170" s="106"/>
      <c r="K170" s="107"/>
      <c r="L170" s="107"/>
      <c r="M170" s="107"/>
    </row>
    <row r="171" ht="15.75" customHeight="1">
      <c r="A171" s="75"/>
      <c r="B171" s="65"/>
      <c r="C171" s="65"/>
      <c r="D171" s="65"/>
      <c r="E171" s="65"/>
      <c r="F171" s="65"/>
      <c r="G171" s="65"/>
      <c r="H171" s="65"/>
      <c r="I171" s="65"/>
      <c r="J171" s="106"/>
      <c r="K171" s="107"/>
      <c r="L171" s="107"/>
      <c r="M171" s="107"/>
    </row>
    <row r="172" ht="15.75" customHeight="1">
      <c r="A172" s="75"/>
      <c r="B172" s="65"/>
      <c r="C172" s="65"/>
      <c r="D172" s="65"/>
      <c r="E172" s="65"/>
      <c r="F172" s="65"/>
      <c r="G172" s="65"/>
      <c r="H172" s="65"/>
      <c r="I172" s="65"/>
      <c r="J172" s="106"/>
      <c r="K172" s="107"/>
      <c r="L172" s="107"/>
      <c r="M172" s="107"/>
    </row>
    <row r="173" ht="15.75" customHeight="1">
      <c r="A173" s="75"/>
      <c r="B173" s="65"/>
      <c r="C173" s="65"/>
      <c r="D173" s="65"/>
      <c r="E173" s="65"/>
      <c r="F173" s="65"/>
      <c r="G173" s="65"/>
      <c r="H173" s="65"/>
      <c r="I173" s="65"/>
      <c r="J173" s="106"/>
      <c r="K173" s="107"/>
      <c r="L173" s="107"/>
      <c r="M173" s="107"/>
    </row>
    <row r="174" ht="15.75" customHeight="1">
      <c r="A174" s="75"/>
      <c r="B174" s="65"/>
      <c r="C174" s="65"/>
      <c r="D174" s="65"/>
      <c r="E174" s="65"/>
      <c r="F174" s="65"/>
      <c r="G174" s="65"/>
      <c r="H174" s="65"/>
      <c r="I174" s="65"/>
      <c r="J174" s="106"/>
      <c r="K174" s="107"/>
      <c r="L174" s="107"/>
      <c r="M174" s="107"/>
    </row>
    <row r="175" ht="15.75" customHeight="1">
      <c r="A175" s="75"/>
      <c r="B175" s="65"/>
      <c r="C175" s="65"/>
      <c r="D175" s="65"/>
      <c r="E175" s="65"/>
      <c r="F175" s="65"/>
      <c r="G175" s="65"/>
      <c r="H175" s="65"/>
      <c r="I175" s="65"/>
      <c r="J175" s="106"/>
      <c r="K175" s="107"/>
      <c r="L175" s="107"/>
      <c r="M175" s="107"/>
    </row>
    <row r="176" ht="15.75" customHeight="1">
      <c r="A176" s="75"/>
      <c r="B176" s="65"/>
      <c r="C176" s="65"/>
      <c r="D176" s="65"/>
      <c r="E176" s="65"/>
      <c r="F176" s="65"/>
      <c r="G176" s="65"/>
      <c r="H176" s="65"/>
      <c r="I176" s="65"/>
      <c r="J176" s="106"/>
      <c r="K176" s="107"/>
      <c r="L176" s="107"/>
      <c r="M176" s="107"/>
    </row>
    <row r="177" ht="15.75" customHeight="1">
      <c r="A177" s="75"/>
      <c r="B177" s="65"/>
      <c r="C177" s="65"/>
      <c r="D177" s="65"/>
      <c r="E177" s="65"/>
      <c r="F177" s="65"/>
      <c r="G177" s="65"/>
      <c r="H177" s="65"/>
      <c r="I177" s="65"/>
      <c r="J177" s="106"/>
      <c r="K177" s="107"/>
      <c r="L177" s="107"/>
      <c r="M177" s="107"/>
    </row>
    <row r="178" ht="15.75" customHeight="1">
      <c r="A178" s="75"/>
      <c r="B178" s="65"/>
      <c r="C178" s="65"/>
      <c r="D178" s="65"/>
      <c r="E178" s="65"/>
      <c r="F178" s="65"/>
      <c r="G178" s="65"/>
      <c r="H178" s="65"/>
      <c r="I178" s="65"/>
      <c r="J178" s="106"/>
      <c r="K178" s="107"/>
      <c r="L178" s="107"/>
      <c r="M178" s="107"/>
    </row>
    <row r="179" ht="15.75" customHeight="1">
      <c r="A179" s="75"/>
      <c r="B179" s="65"/>
      <c r="C179" s="65"/>
      <c r="D179" s="65"/>
      <c r="E179" s="65"/>
      <c r="F179" s="65"/>
      <c r="G179" s="65"/>
      <c r="H179" s="65"/>
      <c r="I179" s="65"/>
      <c r="J179" s="106"/>
      <c r="K179" s="107"/>
      <c r="L179" s="107"/>
      <c r="M179" s="107"/>
    </row>
    <row r="180" ht="15.75" customHeight="1">
      <c r="A180" s="75"/>
      <c r="B180" s="65"/>
      <c r="C180" s="65"/>
      <c r="D180" s="65"/>
      <c r="E180" s="65"/>
      <c r="F180" s="65"/>
      <c r="G180" s="65"/>
      <c r="H180" s="65"/>
      <c r="I180" s="65"/>
      <c r="J180" s="106"/>
      <c r="K180" s="107"/>
      <c r="L180" s="107"/>
      <c r="M180" s="107"/>
    </row>
    <row r="181" ht="15.75" customHeight="1">
      <c r="A181" s="75"/>
      <c r="B181" s="65"/>
      <c r="C181" s="65"/>
      <c r="D181" s="65"/>
      <c r="E181" s="65"/>
      <c r="F181" s="65"/>
      <c r="G181" s="65"/>
      <c r="H181" s="65"/>
      <c r="I181" s="65"/>
      <c r="J181" s="106"/>
      <c r="K181" s="107"/>
      <c r="L181" s="107"/>
      <c r="M181" s="107"/>
    </row>
    <row r="182" ht="15.75" customHeight="1">
      <c r="A182" s="75"/>
      <c r="B182" s="65"/>
      <c r="C182" s="65"/>
      <c r="D182" s="65"/>
      <c r="E182" s="65"/>
      <c r="F182" s="65"/>
      <c r="G182" s="65"/>
      <c r="H182" s="65"/>
      <c r="I182" s="65"/>
      <c r="J182" s="106"/>
      <c r="K182" s="107"/>
      <c r="L182" s="107"/>
      <c r="M182" s="107"/>
    </row>
    <row r="183" ht="15.75" customHeight="1">
      <c r="A183" s="75"/>
      <c r="B183" s="65"/>
      <c r="C183" s="65"/>
      <c r="D183" s="65"/>
      <c r="E183" s="65"/>
      <c r="F183" s="65"/>
      <c r="G183" s="65"/>
      <c r="H183" s="65"/>
      <c r="I183" s="65"/>
      <c r="J183" s="106"/>
      <c r="K183" s="107"/>
      <c r="L183" s="107"/>
      <c r="M183" s="107"/>
    </row>
    <row r="184" ht="15.75" customHeight="1">
      <c r="A184" s="75"/>
      <c r="B184" s="65"/>
      <c r="C184" s="65"/>
      <c r="D184" s="65"/>
      <c r="E184" s="65"/>
      <c r="F184" s="65"/>
      <c r="G184" s="65"/>
      <c r="H184" s="65"/>
      <c r="I184" s="65"/>
      <c r="J184" s="106"/>
      <c r="K184" s="107"/>
      <c r="L184" s="107"/>
      <c r="M184" s="107"/>
    </row>
    <row r="185" ht="15.75" customHeight="1">
      <c r="A185" s="75"/>
      <c r="B185" s="65"/>
      <c r="C185" s="65"/>
      <c r="D185" s="65"/>
      <c r="E185" s="65"/>
      <c r="F185" s="65"/>
      <c r="G185" s="65"/>
      <c r="H185" s="65"/>
      <c r="I185" s="65"/>
      <c r="J185" s="106"/>
      <c r="K185" s="107"/>
      <c r="L185" s="107"/>
      <c r="M185" s="107"/>
    </row>
    <row r="186" ht="15.75" customHeight="1">
      <c r="A186" s="75"/>
      <c r="B186" s="65"/>
      <c r="C186" s="65"/>
      <c r="D186" s="65"/>
      <c r="E186" s="65"/>
      <c r="F186" s="65"/>
      <c r="G186" s="65"/>
      <c r="H186" s="65"/>
      <c r="I186" s="65"/>
      <c r="J186" s="106"/>
      <c r="K186" s="107"/>
      <c r="L186" s="107"/>
      <c r="M186" s="107"/>
    </row>
    <row r="187" ht="15.75" customHeight="1">
      <c r="A187" s="75"/>
      <c r="B187" s="65"/>
      <c r="C187" s="65"/>
      <c r="D187" s="65"/>
      <c r="E187" s="65"/>
      <c r="F187" s="65"/>
      <c r="G187" s="65"/>
      <c r="H187" s="65"/>
      <c r="I187" s="65"/>
      <c r="J187" s="106"/>
      <c r="K187" s="107"/>
      <c r="L187" s="107"/>
      <c r="M187" s="107"/>
    </row>
    <row r="188" ht="15.75" customHeight="1">
      <c r="A188" s="75"/>
      <c r="B188" s="65"/>
      <c r="C188" s="65"/>
      <c r="D188" s="65"/>
      <c r="E188" s="65"/>
      <c r="F188" s="65"/>
      <c r="G188" s="65"/>
      <c r="H188" s="65"/>
      <c r="I188" s="65"/>
      <c r="J188" s="106"/>
      <c r="K188" s="107"/>
      <c r="L188" s="107"/>
      <c r="M188" s="107"/>
    </row>
    <row r="189" ht="15.75" customHeight="1">
      <c r="A189" s="75"/>
      <c r="B189" s="65"/>
      <c r="C189" s="65"/>
      <c r="D189" s="65"/>
      <c r="E189" s="65"/>
      <c r="F189" s="65"/>
      <c r="G189" s="65"/>
      <c r="H189" s="65"/>
      <c r="I189" s="65"/>
      <c r="J189" s="106"/>
      <c r="K189" s="107"/>
      <c r="L189" s="107"/>
      <c r="M189" s="107"/>
    </row>
    <row r="190" ht="15.75" customHeight="1">
      <c r="A190" s="75"/>
      <c r="B190" s="65"/>
      <c r="C190" s="65"/>
      <c r="D190" s="65"/>
      <c r="E190" s="65"/>
      <c r="F190" s="65"/>
      <c r="G190" s="65"/>
      <c r="H190" s="65"/>
      <c r="I190" s="65"/>
      <c r="J190" s="106"/>
      <c r="K190" s="107"/>
      <c r="L190" s="107"/>
      <c r="M190" s="107"/>
    </row>
    <row r="191" ht="15.75" customHeight="1">
      <c r="A191" s="75"/>
      <c r="B191" s="65"/>
      <c r="C191" s="65"/>
      <c r="D191" s="65"/>
      <c r="E191" s="65"/>
      <c r="F191" s="65"/>
      <c r="G191" s="65"/>
      <c r="H191" s="65"/>
      <c r="I191" s="65"/>
      <c r="J191" s="106"/>
      <c r="K191" s="107"/>
      <c r="L191" s="107"/>
      <c r="M191" s="107"/>
    </row>
    <row r="192" ht="15.75" customHeight="1">
      <c r="A192" s="75"/>
      <c r="B192" s="65"/>
      <c r="C192" s="65"/>
      <c r="D192" s="65"/>
      <c r="E192" s="65"/>
      <c r="F192" s="65"/>
      <c r="G192" s="65"/>
      <c r="H192" s="65"/>
      <c r="I192" s="65"/>
      <c r="J192" s="106"/>
      <c r="K192" s="107"/>
      <c r="L192" s="107"/>
      <c r="M192" s="107"/>
    </row>
    <row r="193" ht="15.75" customHeight="1">
      <c r="A193" s="75"/>
      <c r="B193" s="65"/>
      <c r="C193" s="65"/>
      <c r="D193" s="65"/>
      <c r="E193" s="65"/>
      <c r="F193" s="65"/>
      <c r="G193" s="65"/>
      <c r="H193" s="65"/>
      <c r="I193" s="65"/>
      <c r="J193" s="106"/>
      <c r="K193" s="107"/>
      <c r="L193" s="107"/>
      <c r="M193" s="107"/>
    </row>
    <row r="194" ht="15.75" customHeight="1">
      <c r="A194" s="75"/>
      <c r="B194" s="65"/>
      <c r="C194" s="65"/>
      <c r="D194" s="65"/>
      <c r="E194" s="65"/>
      <c r="F194" s="65"/>
      <c r="G194" s="65"/>
      <c r="H194" s="65"/>
      <c r="I194" s="65"/>
      <c r="J194" s="106"/>
      <c r="K194" s="107"/>
      <c r="L194" s="107"/>
      <c r="M194" s="107"/>
    </row>
    <row r="195" ht="15.75" customHeight="1">
      <c r="A195" s="75"/>
      <c r="B195" s="65"/>
      <c r="C195" s="65"/>
      <c r="D195" s="65"/>
      <c r="E195" s="65"/>
      <c r="F195" s="65"/>
      <c r="G195" s="65"/>
      <c r="H195" s="65"/>
      <c r="I195" s="65"/>
      <c r="J195" s="106"/>
      <c r="K195" s="107"/>
      <c r="L195" s="107"/>
      <c r="M195" s="107"/>
    </row>
    <row r="196" ht="15.75" customHeight="1">
      <c r="A196" s="75"/>
      <c r="B196" s="65"/>
      <c r="C196" s="65"/>
      <c r="D196" s="65"/>
      <c r="E196" s="65"/>
      <c r="F196" s="65"/>
      <c r="G196" s="65"/>
      <c r="H196" s="65"/>
      <c r="I196" s="65"/>
      <c r="J196" s="106"/>
      <c r="K196" s="107"/>
      <c r="L196" s="107"/>
      <c r="M196" s="107"/>
    </row>
    <row r="197" ht="15.75" customHeight="1">
      <c r="A197" s="75"/>
      <c r="B197" s="65"/>
      <c r="C197" s="65"/>
      <c r="D197" s="65"/>
      <c r="E197" s="65"/>
      <c r="F197" s="65"/>
      <c r="G197" s="65"/>
      <c r="H197" s="65"/>
      <c r="I197" s="65"/>
      <c r="J197" s="106"/>
      <c r="K197" s="107"/>
      <c r="L197" s="107"/>
      <c r="M197" s="107"/>
    </row>
    <row r="198" ht="15.75" customHeight="1">
      <c r="A198" s="75"/>
      <c r="B198" s="65"/>
      <c r="C198" s="65"/>
      <c r="D198" s="65"/>
      <c r="E198" s="65"/>
      <c r="F198" s="65"/>
      <c r="G198" s="65"/>
      <c r="H198" s="65"/>
      <c r="I198" s="65"/>
      <c r="J198" s="106"/>
      <c r="K198" s="107"/>
      <c r="L198" s="107"/>
      <c r="M198" s="107"/>
    </row>
    <row r="199" ht="15.75" customHeight="1">
      <c r="A199" s="75"/>
      <c r="B199" s="65"/>
      <c r="C199" s="65"/>
      <c r="D199" s="65"/>
      <c r="E199" s="65"/>
      <c r="F199" s="65"/>
      <c r="G199" s="65"/>
      <c r="H199" s="65"/>
      <c r="I199" s="65"/>
      <c r="J199" s="106"/>
      <c r="K199" s="107"/>
      <c r="L199" s="107"/>
      <c r="M199" s="107"/>
    </row>
    <row r="200" ht="15.75" customHeight="1">
      <c r="A200" s="75"/>
      <c r="B200" s="65"/>
      <c r="C200" s="65"/>
      <c r="D200" s="65"/>
      <c r="E200" s="65"/>
      <c r="F200" s="65"/>
      <c r="G200" s="65"/>
      <c r="H200" s="65"/>
      <c r="I200" s="65"/>
      <c r="J200" s="106"/>
      <c r="K200" s="107"/>
      <c r="L200" s="107"/>
      <c r="M200" s="107"/>
    </row>
    <row r="201" ht="15.75" customHeight="1">
      <c r="A201" s="75"/>
      <c r="B201" s="65"/>
      <c r="C201" s="65"/>
      <c r="D201" s="65"/>
      <c r="E201" s="65"/>
      <c r="F201" s="65"/>
      <c r="G201" s="65"/>
      <c r="H201" s="65"/>
      <c r="I201" s="65"/>
      <c r="J201" s="106"/>
      <c r="K201" s="107"/>
      <c r="L201" s="107"/>
      <c r="M201" s="107"/>
    </row>
    <row r="202" ht="15.75" customHeight="1">
      <c r="A202" s="75"/>
      <c r="B202" s="65"/>
      <c r="C202" s="65"/>
      <c r="D202" s="65"/>
      <c r="E202" s="65"/>
      <c r="F202" s="65"/>
      <c r="G202" s="65"/>
      <c r="H202" s="65"/>
      <c r="I202" s="65"/>
      <c r="J202" s="106"/>
      <c r="K202" s="107"/>
      <c r="L202" s="107"/>
      <c r="M202" s="107"/>
    </row>
    <row r="203" ht="15.75" customHeight="1">
      <c r="A203" s="75"/>
      <c r="B203" s="65"/>
      <c r="C203" s="65"/>
      <c r="D203" s="65"/>
      <c r="E203" s="65"/>
      <c r="F203" s="65"/>
      <c r="G203" s="65"/>
      <c r="H203" s="65"/>
      <c r="I203" s="65"/>
      <c r="J203" s="106"/>
      <c r="K203" s="107"/>
      <c r="L203" s="107"/>
      <c r="M203" s="107"/>
    </row>
    <row r="204" ht="15.75" customHeight="1">
      <c r="A204" s="75"/>
      <c r="B204" s="65"/>
      <c r="C204" s="65"/>
      <c r="D204" s="65"/>
      <c r="E204" s="65"/>
      <c r="F204" s="65"/>
      <c r="G204" s="65"/>
      <c r="H204" s="65"/>
      <c r="I204" s="65"/>
      <c r="J204" s="106"/>
      <c r="K204" s="107"/>
      <c r="L204" s="107"/>
      <c r="M204" s="107"/>
    </row>
    <row r="205" ht="15.75" customHeight="1">
      <c r="A205" s="75"/>
      <c r="B205" s="65"/>
      <c r="C205" s="65"/>
      <c r="D205" s="65"/>
      <c r="E205" s="65"/>
      <c r="F205" s="65"/>
      <c r="G205" s="65"/>
      <c r="H205" s="65"/>
      <c r="I205" s="65"/>
      <c r="J205" s="106"/>
      <c r="K205" s="107"/>
      <c r="L205" s="107"/>
      <c r="M205" s="107"/>
    </row>
    <row r="206" ht="15.75" customHeight="1">
      <c r="A206" s="75"/>
      <c r="B206" s="65"/>
      <c r="C206" s="65"/>
      <c r="D206" s="65"/>
      <c r="E206" s="65"/>
      <c r="F206" s="65"/>
      <c r="G206" s="65"/>
      <c r="H206" s="65"/>
      <c r="I206" s="65"/>
      <c r="J206" s="106"/>
      <c r="K206" s="107"/>
      <c r="L206" s="107"/>
      <c r="M206" s="107"/>
    </row>
    <row r="207" ht="15.75" customHeight="1">
      <c r="A207" s="75"/>
      <c r="B207" s="65"/>
      <c r="C207" s="65"/>
      <c r="D207" s="65"/>
      <c r="E207" s="65"/>
      <c r="F207" s="65"/>
      <c r="G207" s="65"/>
      <c r="H207" s="65"/>
      <c r="I207" s="65"/>
      <c r="J207" s="106"/>
      <c r="K207" s="107"/>
      <c r="L207" s="107"/>
      <c r="M207" s="107"/>
    </row>
    <row r="208" ht="15.75" customHeight="1">
      <c r="A208" s="75"/>
      <c r="B208" s="65"/>
      <c r="C208" s="65"/>
      <c r="D208" s="65"/>
      <c r="E208" s="65"/>
      <c r="F208" s="65"/>
      <c r="G208" s="65"/>
      <c r="H208" s="65"/>
      <c r="I208" s="65"/>
      <c r="J208" s="106"/>
      <c r="K208" s="107"/>
      <c r="L208" s="107"/>
      <c r="M208" s="107"/>
    </row>
    <row r="209" ht="15.75" customHeight="1">
      <c r="A209" s="75"/>
      <c r="B209" s="65"/>
      <c r="C209" s="65"/>
      <c r="D209" s="65"/>
      <c r="E209" s="65"/>
      <c r="F209" s="65"/>
      <c r="G209" s="65"/>
      <c r="H209" s="65"/>
      <c r="I209" s="65"/>
      <c r="J209" s="106"/>
      <c r="K209" s="107"/>
      <c r="L209" s="107"/>
      <c r="M209" s="107"/>
    </row>
    <row r="210" ht="15.75" customHeight="1">
      <c r="A210" s="75"/>
      <c r="B210" s="65"/>
      <c r="C210" s="65"/>
      <c r="D210" s="65"/>
      <c r="E210" s="65"/>
      <c r="F210" s="65"/>
      <c r="G210" s="65"/>
      <c r="H210" s="65"/>
      <c r="I210" s="65"/>
      <c r="J210" s="106"/>
      <c r="K210" s="107"/>
      <c r="L210" s="107"/>
      <c r="M210" s="107"/>
    </row>
    <row r="211" ht="15.75" customHeight="1">
      <c r="A211" s="75"/>
      <c r="B211" s="65"/>
      <c r="C211" s="65"/>
      <c r="D211" s="65"/>
      <c r="E211" s="65"/>
      <c r="F211" s="65"/>
      <c r="G211" s="65"/>
      <c r="H211" s="65"/>
      <c r="I211" s="65"/>
      <c r="J211" s="106"/>
      <c r="K211" s="107"/>
      <c r="L211" s="107"/>
      <c r="M211" s="107"/>
    </row>
    <row r="212" ht="15.75" customHeight="1">
      <c r="A212" s="75"/>
      <c r="B212" s="65"/>
      <c r="C212" s="65"/>
      <c r="D212" s="65"/>
      <c r="E212" s="65"/>
      <c r="F212" s="65"/>
      <c r="G212" s="65"/>
      <c r="H212" s="65"/>
      <c r="I212" s="65"/>
      <c r="J212" s="106"/>
      <c r="K212" s="107"/>
      <c r="L212" s="107"/>
      <c r="M212" s="107"/>
    </row>
    <row r="213" ht="15.75" customHeight="1">
      <c r="A213" s="75"/>
      <c r="B213" s="65"/>
      <c r="C213" s="65"/>
      <c r="D213" s="65"/>
      <c r="E213" s="65"/>
      <c r="F213" s="65"/>
      <c r="G213" s="65"/>
      <c r="H213" s="65"/>
      <c r="I213" s="65"/>
      <c r="J213" s="106"/>
      <c r="K213" s="107"/>
      <c r="L213" s="107"/>
      <c r="M213" s="107"/>
    </row>
    <row r="214" ht="15.75" customHeight="1">
      <c r="A214" s="75"/>
      <c r="B214" s="65"/>
      <c r="C214" s="65"/>
      <c r="D214" s="65"/>
      <c r="E214" s="65"/>
      <c r="F214" s="65"/>
      <c r="G214" s="65"/>
      <c r="H214" s="65"/>
      <c r="I214" s="65"/>
      <c r="J214" s="106"/>
      <c r="K214" s="107"/>
      <c r="L214" s="107"/>
      <c r="M214" s="107"/>
    </row>
    <row r="215" ht="15.75" customHeight="1">
      <c r="A215" s="75"/>
      <c r="B215" s="65"/>
      <c r="C215" s="65"/>
      <c r="D215" s="65"/>
      <c r="E215" s="65"/>
      <c r="F215" s="65"/>
      <c r="G215" s="65"/>
      <c r="H215" s="65"/>
      <c r="I215" s="65"/>
      <c r="J215" s="106"/>
      <c r="K215" s="107"/>
      <c r="L215" s="107"/>
      <c r="M215" s="107"/>
    </row>
    <row r="216" ht="15.75" customHeight="1">
      <c r="A216" s="75"/>
      <c r="B216" s="65"/>
      <c r="C216" s="65"/>
      <c r="D216" s="65"/>
      <c r="E216" s="65"/>
      <c r="F216" s="65"/>
      <c r="G216" s="65"/>
      <c r="H216" s="65"/>
      <c r="I216" s="65"/>
      <c r="J216" s="106"/>
      <c r="K216" s="107"/>
      <c r="L216" s="107"/>
      <c r="M216" s="107"/>
    </row>
    <row r="217" ht="15.75" customHeight="1">
      <c r="A217" s="75"/>
      <c r="B217" s="65"/>
      <c r="C217" s="65"/>
      <c r="D217" s="65"/>
      <c r="E217" s="65"/>
      <c r="F217" s="65"/>
      <c r="G217" s="65"/>
      <c r="H217" s="65"/>
      <c r="I217" s="65"/>
      <c r="J217" s="106"/>
      <c r="K217" s="107"/>
      <c r="L217" s="107"/>
      <c r="M217" s="107"/>
    </row>
    <row r="218" ht="15.75" customHeight="1">
      <c r="A218" s="75"/>
      <c r="B218" s="65"/>
      <c r="C218" s="65"/>
      <c r="D218" s="65"/>
      <c r="E218" s="65"/>
      <c r="F218" s="65"/>
      <c r="G218" s="65"/>
      <c r="H218" s="65"/>
      <c r="I218" s="65"/>
      <c r="J218" s="106"/>
      <c r="K218" s="107"/>
      <c r="L218" s="107"/>
      <c r="M218" s="107"/>
    </row>
    <row r="219" ht="15.75" customHeight="1">
      <c r="A219" s="75"/>
      <c r="B219" s="65"/>
      <c r="C219" s="65"/>
      <c r="D219" s="65"/>
      <c r="E219" s="65"/>
      <c r="F219" s="65"/>
      <c r="G219" s="65"/>
      <c r="H219" s="65"/>
      <c r="I219" s="65"/>
      <c r="J219" s="106"/>
      <c r="K219" s="107"/>
      <c r="L219" s="107"/>
      <c r="M219" s="107"/>
    </row>
    <row r="220" ht="15.75" customHeight="1">
      <c r="A220" s="75"/>
      <c r="B220" s="65"/>
      <c r="C220" s="65"/>
      <c r="D220" s="65"/>
      <c r="E220" s="65"/>
      <c r="F220" s="65"/>
      <c r="G220" s="65"/>
      <c r="H220" s="65"/>
      <c r="I220" s="65"/>
      <c r="J220" s="106"/>
      <c r="K220" s="107"/>
      <c r="L220" s="107"/>
      <c r="M220" s="107"/>
    </row>
    <row r="221" ht="15.75" customHeight="1">
      <c r="A221" s="75"/>
      <c r="B221" s="65"/>
      <c r="C221" s="65"/>
      <c r="D221" s="65"/>
      <c r="E221" s="65"/>
      <c r="F221" s="65"/>
      <c r="G221" s="65"/>
      <c r="H221" s="65"/>
      <c r="I221" s="65"/>
      <c r="J221" s="106"/>
      <c r="K221" s="107"/>
      <c r="L221" s="107"/>
      <c r="M221" s="107"/>
    </row>
    <row r="222" ht="15.75" customHeight="1">
      <c r="A222" s="75"/>
      <c r="B222" s="65"/>
      <c r="C222" s="65"/>
      <c r="D222" s="65"/>
      <c r="E222" s="65"/>
      <c r="F222" s="65"/>
      <c r="G222" s="65"/>
      <c r="H222" s="65"/>
      <c r="I222" s="65"/>
      <c r="J222" s="106"/>
      <c r="K222" s="107"/>
      <c r="L222" s="107"/>
      <c r="M222" s="107"/>
    </row>
    <row r="223" ht="15.75" customHeight="1">
      <c r="A223" s="75"/>
      <c r="B223" s="65"/>
      <c r="C223" s="65"/>
      <c r="D223" s="65"/>
      <c r="E223" s="65"/>
      <c r="F223" s="65"/>
      <c r="G223" s="65"/>
      <c r="H223" s="65"/>
      <c r="I223" s="65"/>
      <c r="J223" s="106"/>
      <c r="K223" s="107"/>
      <c r="L223" s="107"/>
      <c r="M223" s="107"/>
    </row>
    <row r="224" ht="15.75" customHeight="1">
      <c r="A224" s="75"/>
      <c r="B224" s="65"/>
      <c r="C224" s="65"/>
      <c r="D224" s="65"/>
      <c r="E224" s="65"/>
      <c r="F224" s="65"/>
      <c r="G224" s="65"/>
      <c r="H224" s="65"/>
      <c r="I224" s="65"/>
      <c r="J224" s="106"/>
      <c r="K224" s="107"/>
      <c r="L224" s="107"/>
      <c r="M224" s="107"/>
    </row>
    <row r="225" ht="15.75" customHeight="1">
      <c r="A225" s="75"/>
      <c r="B225" s="65"/>
      <c r="C225" s="65"/>
      <c r="D225" s="65"/>
      <c r="E225" s="65"/>
      <c r="F225" s="65"/>
      <c r="G225" s="65"/>
      <c r="H225" s="65"/>
      <c r="I225" s="65"/>
      <c r="J225" s="106"/>
      <c r="K225" s="107"/>
      <c r="L225" s="107"/>
      <c r="M225" s="107"/>
    </row>
    <row r="226" ht="15.75" customHeight="1">
      <c r="A226" s="75"/>
      <c r="B226" s="65"/>
      <c r="C226" s="65"/>
      <c r="D226" s="65"/>
      <c r="E226" s="65"/>
      <c r="F226" s="65"/>
      <c r="G226" s="65"/>
      <c r="H226" s="65"/>
      <c r="I226" s="65"/>
      <c r="J226" s="106"/>
      <c r="K226" s="107"/>
      <c r="L226" s="107"/>
      <c r="M226" s="107"/>
    </row>
    <row r="227" ht="15.75" customHeight="1">
      <c r="A227" s="75"/>
      <c r="B227" s="65"/>
      <c r="C227" s="65"/>
      <c r="D227" s="65"/>
      <c r="E227" s="65"/>
      <c r="F227" s="65"/>
      <c r="G227" s="65"/>
      <c r="H227" s="65"/>
      <c r="I227" s="65"/>
      <c r="J227" s="106"/>
      <c r="K227" s="107"/>
      <c r="L227" s="107"/>
      <c r="M227" s="107"/>
    </row>
    <row r="228" ht="15.75" customHeight="1">
      <c r="A228" s="75"/>
      <c r="B228" s="65"/>
      <c r="C228" s="65"/>
      <c r="D228" s="65"/>
      <c r="E228" s="65"/>
      <c r="F228" s="65"/>
      <c r="G228" s="65"/>
      <c r="H228" s="65"/>
      <c r="I228" s="65"/>
      <c r="J228" s="106"/>
      <c r="K228" s="107"/>
      <c r="L228" s="107"/>
      <c r="M228" s="107"/>
    </row>
    <row r="229" ht="15.75" customHeight="1">
      <c r="A229" s="75"/>
      <c r="B229" s="65"/>
      <c r="C229" s="65"/>
      <c r="D229" s="65"/>
      <c r="E229" s="65"/>
      <c r="F229" s="65"/>
      <c r="G229" s="65"/>
      <c r="H229" s="65"/>
      <c r="I229" s="65"/>
      <c r="J229" s="106"/>
      <c r="K229" s="107"/>
      <c r="L229" s="107"/>
      <c r="M229" s="107"/>
    </row>
    <row r="230" ht="15.75" customHeight="1">
      <c r="A230" s="75"/>
      <c r="B230" s="65"/>
      <c r="C230" s="65"/>
      <c r="D230" s="65"/>
      <c r="E230" s="65"/>
      <c r="F230" s="65"/>
      <c r="G230" s="65"/>
      <c r="H230" s="65"/>
      <c r="I230" s="65"/>
      <c r="J230" s="106"/>
      <c r="K230" s="107"/>
      <c r="L230" s="107"/>
      <c r="M230" s="107"/>
    </row>
    <row r="231" ht="15.75" customHeight="1">
      <c r="A231" s="75"/>
      <c r="B231" s="65"/>
      <c r="C231" s="65"/>
      <c r="D231" s="65"/>
      <c r="E231" s="65"/>
      <c r="F231" s="65"/>
      <c r="G231" s="65"/>
      <c r="H231" s="65"/>
      <c r="I231" s="65"/>
      <c r="J231" s="106"/>
      <c r="K231" s="107"/>
      <c r="L231" s="107"/>
      <c r="M231" s="107"/>
    </row>
    <row r="232" ht="15.75" customHeight="1">
      <c r="A232" s="75"/>
      <c r="B232" s="65"/>
      <c r="C232" s="65"/>
      <c r="D232" s="65"/>
      <c r="E232" s="65"/>
      <c r="F232" s="65"/>
      <c r="G232" s="65"/>
      <c r="H232" s="65"/>
      <c r="I232" s="65"/>
      <c r="J232" s="106"/>
      <c r="K232" s="107"/>
      <c r="L232" s="107"/>
      <c r="M232" s="107"/>
    </row>
    <row r="233" ht="15.75" customHeight="1">
      <c r="A233" s="75"/>
      <c r="B233" s="65"/>
      <c r="C233" s="65"/>
      <c r="D233" s="65"/>
      <c r="E233" s="65"/>
      <c r="F233" s="65"/>
      <c r="G233" s="65"/>
      <c r="H233" s="65"/>
      <c r="I233" s="65"/>
      <c r="J233" s="106"/>
      <c r="K233" s="107"/>
      <c r="L233" s="107"/>
      <c r="M233" s="107"/>
    </row>
    <row r="234" ht="15.75" customHeight="1">
      <c r="A234" s="75"/>
      <c r="B234" s="65"/>
      <c r="C234" s="65"/>
      <c r="D234" s="65"/>
      <c r="E234" s="65"/>
      <c r="F234" s="65"/>
      <c r="G234" s="65"/>
      <c r="H234" s="65"/>
      <c r="I234" s="65"/>
      <c r="J234" s="106"/>
      <c r="K234" s="107"/>
      <c r="L234" s="107"/>
      <c r="M234" s="107"/>
    </row>
    <row r="235" ht="15.75" customHeight="1">
      <c r="A235" s="75"/>
      <c r="B235" s="65"/>
      <c r="C235" s="65"/>
      <c r="D235" s="65"/>
      <c r="E235" s="65"/>
      <c r="F235" s="65"/>
      <c r="G235" s="65"/>
      <c r="H235" s="65"/>
      <c r="I235" s="65"/>
      <c r="J235" s="106"/>
      <c r="K235" s="107"/>
      <c r="L235" s="107"/>
      <c r="M235" s="107"/>
    </row>
    <row r="236" ht="15.75" customHeight="1">
      <c r="A236" s="75"/>
      <c r="B236" s="65"/>
      <c r="C236" s="65"/>
      <c r="D236" s="65"/>
      <c r="E236" s="65"/>
      <c r="F236" s="65"/>
      <c r="G236" s="65"/>
      <c r="H236" s="65"/>
      <c r="I236" s="65"/>
      <c r="J236" s="106"/>
      <c r="K236" s="107"/>
      <c r="L236" s="107"/>
      <c r="M236" s="107"/>
    </row>
    <row r="237" ht="15.75" customHeight="1">
      <c r="A237" s="75"/>
      <c r="B237" s="65"/>
      <c r="C237" s="65"/>
      <c r="D237" s="65"/>
      <c r="E237" s="65"/>
      <c r="F237" s="65"/>
      <c r="G237" s="65"/>
      <c r="H237" s="65"/>
      <c r="I237" s="65"/>
      <c r="J237" s="106"/>
      <c r="K237" s="107"/>
      <c r="L237" s="107"/>
      <c r="M237" s="107"/>
    </row>
    <row r="238" ht="15.75" customHeight="1">
      <c r="A238" s="75"/>
      <c r="B238" s="65"/>
      <c r="C238" s="65"/>
      <c r="D238" s="65"/>
      <c r="E238" s="65"/>
      <c r="F238" s="65"/>
      <c r="G238" s="65"/>
      <c r="H238" s="65"/>
      <c r="I238" s="65"/>
      <c r="J238" s="106"/>
      <c r="K238" s="107"/>
      <c r="L238" s="107"/>
      <c r="M238" s="107"/>
    </row>
    <row r="239" ht="15.75" customHeight="1">
      <c r="A239" s="75"/>
      <c r="B239" s="65"/>
      <c r="C239" s="65"/>
      <c r="D239" s="65"/>
      <c r="E239" s="65"/>
      <c r="F239" s="65"/>
      <c r="G239" s="65"/>
      <c r="H239" s="65"/>
      <c r="I239" s="65"/>
      <c r="J239" s="106"/>
      <c r="K239" s="107"/>
      <c r="L239" s="107"/>
      <c r="M239" s="107"/>
    </row>
    <row r="240" ht="15.75" customHeight="1">
      <c r="A240" s="75"/>
      <c r="B240" s="65"/>
      <c r="C240" s="65"/>
      <c r="D240" s="65"/>
      <c r="E240" s="65"/>
      <c r="F240" s="65"/>
      <c r="G240" s="65"/>
      <c r="H240" s="65"/>
      <c r="I240" s="65"/>
      <c r="J240" s="106"/>
      <c r="K240" s="107"/>
      <c r="L240" s="107"/>
      <c r="M240" s="107"/>
    </row>
    <row r="241" ht="15.75" customHeight="1">
      <c r="A241" s="75"/>
      <c r="B241" s="65"/>
      <c r="C241" s="65"/>
      <c r="D241" s="65"/>
      <c r="E241" s="65"/>
      <c r="F241" s="65"/>
      <c r="G241" s="65"/>
      <c r="H241" s="65"/>
      <c r="I241" s="65"/>
      <c r="J241" s="106"/>
      <c r="K241" s="107"/>
      <c r="L241" s="107"/>
      <c r="M241" s="107"/>
    </row>
    <row r="242" ht="15.75" customHeight="1">
      <c r="A242" s="75"/>
      <c r="B242" s="65"/>
      <c r="C242" s="65"/>
      <c r="D242" s="65"/>
      <c r="E242" s="65"/>
      <c r="F242" s="65"/>
      <c r="G242" s="65"/>
      <c r="H242" s="65"/>
      <c r="I242" s="65"/>
      <c r="J242" s="106"/>
      <c r="K242" s="107"/>
      <c r="L242" s="107"/>
      <c r="M242" s="107"/>
    </row>
    <row r="243" ht="15.75" customHeight="1">
      <c r="A243" s="75"/>
      <c r="B243" s="65"/>
      <c r="C243" s="65"/>
      <c r="D243" s="65"/>
      <c r="E243" s="65"/>
      <c r="F243" s="65"/>
      <c r="G243" s="65"/>
      <c r="H243" s="65"/>
      <c r="I243" s="65"/>
      <c r="J243" s="106"/>
      <c r="K243" s="107"/>
      <c r="L243" s="107"/>
      <c r="M243" s="107"/>
    </row>
    <row r="244" ht="15.75" customHeight="1">
      <c r="A244" s="75"/>
      <c r="B244" s="65"/>
      <c r="C244" s="65"/>
      <c r="D244" s="65"/>
      <c r="E244" s="65"/>
      <c r="F244" s="65"/>
      <c r="G244" s="65"/>
      <c r="H244" s="65"/>
      <c r="I244" s="65"/>
      <c r="J244" s="106"/>
      <c r="K244" s="107"/>
      <c r="L244" s="107"/>
      <c r="M244" s="107"/>
    </row>
    <row r="245" ht="15.75" customHeight="1">
      <c r="A245" s="75"/>
      <c r="B245" s="65"/>
      <c r="C245" s="65"/>
      <c r="D245" s="65"/>
      <c r="E245" s="65"/>
      <c r="F245" s="65"/>
      <c r="G245" s="65"/>
      <c r="H245" s="65"/>
      <c r="I245" s="65"/>
      <c r="J245" s="106"/>
      <c r="K245" s="107"/>
      <c r="L245" s="107"/>
      <c r="M245" s="107"/>
    </row>
    <row r="246" ht="15.75" customHeight="1">
      <c r="A246" s="75"/>
      <c r="B246" s="65"/>
      <c r="C246" s="65"/>
      <c r="D246" s="65"/>
      <c r="E246" s="65"/>
      <c r="F246" s="65"/>
      <c r="G246" s="65"/>
      <c r="H246" s="65"/>
      <c r="I246" s="65"/>
      <c r="J246" s="106"/>
      <c r="K246" s="107"/>
      <c r="L246" s="107"/>
      <c r="M246" s="107"/>
    </row>
    <row r="247" ht="15.75" customHeight="1">
      <c r="A247" s="75"/>
      <c r="B247" s="65"/>
      <c r="C247" s="65"/>
      <c r="D247" s="65"/>
      <c r="E247" s="65"/>
      <c r="F247" s="65"/>
      <c r="G247" s="65"/>
      <c r="H247" s="65"/>
      <c r="I247" s="65"/>
      <c r="J247" s="106"/>
      <c r="K247" s="107"/>
      <c r="L247" s="107"/>
      <c r="M247" s="107"/>
    </row>
    <row r="248" ht="15.75" customHeight="1">
      <c r="A248" s="75"/>
      <c r="B248" s="65"/>
      <c r="C248" s="65"/>
      <c r="D248" s="65"/>
      <c r="E248" s="65"/>
      <c r="F248" s="65"/>
      <c r="G248" s="65"/>
      <c r="H248" s="65"/>
      <c r="I248" s="65"/>
      <c r="J248" s="106"/>
      <c r="K248" s="107"/>
      <c r="L248" s="107"/>
      <c r="M248" s="107"/>
    </row>
    <row r="249" ht="15.75" customHeight="1">
      <c r="A249" s="75"/>
      <c r="B249" s="65"/>
      <c r="C249" s="65"/>
      <c r="D249" s="65"/>
      <c r="E249" s="65"/>
      <c r="F249" s="65"/>
      <c r="G249" s="65"/>
      <c r="H249" s="65"/>
      <c r="I249" s="65"/>
      <c r="J249" s="106"/>
      <c r="K249" s="107"/>
      <c r="L249" s="107"/>
      <c r="M249" s="107"/>
    </row>
    <row r="250" ht="15.75" customHeight="1">
      <c r="A250" s="75"/>
      <c r="B250" s="65"/>
      <c r="C250" s="65"/>
      <c r="D250" s="65"/>
      <c r="E250" s="65"/>
      <c r="F250" s="65"/>
      <c r="G250" s="65"/>
      <c r="H250" s="65"/>
      <c r="I250" s="65"/>
      <c r="J250" s="106"/>
      <c r="K250" s="107"/>
      <c r="L250" s="107"/>
      <c r="M250" s="107"/>
    </row>
    <row r="251" ht="15.75" customHeight="1">
      <c r="A251" s="75"/>
      <c r="B251" s="65"/>
      <c r="C251" s="65"/>
      <c r="D251" s="65"/>
      <c r="E251" s="65"/>
      <c r="F251" s="65"/>
      <c r="G251" s="65"/>
      <c r="H251" s="65"/>
      <c r="I251" s="65"/>
      <c r="J251" s="106"/>
      <c r="K251" s="107"/>
      <c r="L251" s="107"/>
      <c r="M251" s="107"/>
    </row>
    <row r="252" ht="15.75" customHeight="1">
      <c r="A252" s="75"/>
      <c r="B252" s="65"/>
      <c r="C252" s="65"/>
      <c r="D252" s="65"/>
      <c r="E252" s="65"/>
      <c r="F252" s="65"/>
      <c r="G252" s="65"/>
      <c r="H252" s="65"/>
      <c r="I252" s="65"/>
      <c r="J252" s="106"/>
      <c r="K252" s="107"/>
      <c r="L252" s="107"/>
      <c r="M252" s="107"/>
    </row>
    <row r="253" ht="15.75" customHeight="1">
      <c r="A253" s="75"/>
      <c r="B253" s="65"/>
      <c r="C253" s="65"/>
      <c r="D253" s="65"/>
      <c r="E253" s="65"/>
      <c r="F253" s="65"/>
      <c r="G253" s="65"/>
      <c r="H253" s="65"/>
      <c r="I253" s="65"/>
      <c r="J253" s="106"/>
      <c r="K253" s="107"/>
      <c r="L253" s="107"/>
      <c r="M253" s="107"/>
    </row>
    <row r="254" ht="15.75" customHeight="1">
      <c r="A254" s="75"/>
      <c r="B254" s="65"/>
      <c r="C254" s="65"/>
      <c r="D254" s="65"/>
      <c r="E254" s="65"/>
      <c r="F254" s="65"/>
      <c r="G254" s="65"/>
      <c r="H254" s="65"/>
      <c r="I254" s="65"/>
      <c r="J254" s="106"/>
      <c r="K254" s="107"/>
      <c r="L254" s="107"/>
      <c r="M254" s="107"/>
    </row>
    <row r="255" ht="15.75" customHeight="1">
      <c r="A255" s="75"/>
      <c r="B255" s="65"/>
      <c r="C255" s="65"/>
      <c r="D255" s="65"/>
      <c r="E255" s="65"/>
      <c r="F255" s="65"/>
      <c r="G255" s="65"/>
      <c r="H255" s="65"/>
      <c r="I255" s="65"/>
      <c r="J255" s="106"/>
      <c r="K255" s="107"/>
      <c r="L255" s="107"/>
      <c r="M255" s="107"/>
    </row>
    <row r="256" ht="15.75" customHeight="1">
      <c r="A256" s="75"/>
      <c r="B256" s="65"/>
      <c r="C256" s="65"/>
      <c r="D256" s="65"/>
      <c r="E256" s="65"/>
      <c r="F256" s="65"/>
      <c r="G256" s="65"/>
      <c r="H256" s="65"/>
      <c r="I256" s="65"/>
      <c r="J256" s="106"/>
      <c r="K256" s="107"/>
      <c r="L256" s="107"/>
      <c r="M256" s="107"/>
    </row>
    <row r="257" ht="15.75" customHeight="1">
      <c r="A257" s="75"/>
      <c r="B257" s="65"/>
      <c r="C257" s="65"/>
      <c r="D257" s="65"/>
      <c r="E257" s="65"/>
      <c r="F257" s="65"/>
      <c r="G257" s="65"/>
      <c r="H257" s="65"/>
      <c r="I257" s="65"/>
      <c r="J257" s="106"/>
      <c r="K257" s="107"/>
      <c r="L257" s="107"/>
      <c r="M257" s="107"/>
    </row>
    <row r="258" ht="15.75" customHeight="1">
      <c r="A258" s="75"/>
      <c r="B258" s="65"/>
      <c r="C258" s="65"/>
      <c r="D258" s="65"/>
      <c r="E258" s="65"/>
      <c r="F258" s="65"/>
      <c r="G258" s="65"/>
      <c r="H258" s="65"/>
      <c r="I258" s="65"/>
      <c r="J258" s="106"/>
      <c r="K258" s="107"/>
      <c r="L258" s="107"/>
      <c r="M258" s="107"/>
    </row>
    <row r="259" ht="15.75" customHeight="1">
      <c r="A259" s="75"/>
      <c r="B259" s="65"/>
      <c r="C259" s="65"/>
      <c r="D259" s="65"/>
      <c r="E259" s="65"/>
      <c r="F259" s="65"/>
      <c r="G259" s="65"/>
      <c r="H259" s="65"/>
      <c r="I259" s="65"/>
      <c r="J259" s="106"/>
      <c r="K259" s="107"/>
      <c r="L259" s="107"/>
      <c r="M259" s="107"/>
    </row>
    <row r="260" ht="15.75" customHeight="1">
      <c r="A260" s="75"/>
      <c r="B260" s="65"/>
      <c r="C260" s="65"/>
      <c r="D260" s="65"/>
      <c r="E260" s="65"/>
      <c r="F260" s="65"/>
      <c r="G260" s="65"/>
      <c r="H260" s="65"/>
      <c r="I260" s="65"/>
      <c r="J260" s="106"/>
      <c r="K260" s="107"/>
      <c r="L260" s="107"/>
      <c r="M260" s="107"/>
    </row>
    <row r="261" ht="15.75" customHeight="1">
      <c r="A261" s="75"/>
      <c r="B261" s="65"/>
      <c r="C261" s="65"/>
      <c r="D261" s="65"/>
      <c r="E261" s="65"/>
      <c r="F261" s="65"/>
      <c r="G261" s="65"/>
      <c r="H261" s="65"/>
      <c r="I261" s="65"/>
      <c r="J261" s="106"/>
      <c r="K261" s="107"/>
      <c r="L261" s="107"/>
      <c r="M261" s="107"/>
    </row>
    <row r="262" ht="15.75" customHeight="1">
      <c r="A262" s="75"/>
      <c r="B262" s="65"/>
      <c r="C262" s="65"/>
      <c r="D262" s="65"/>
      <c r="E262" s="65"/>
      <c r="F262" s="65"/>
      <c r="G262" s="65"/>
      <c r="H262" s="65"/>
      <c r="I262" s="65"/>
      <c r="J262" s="106"/>
      <c r="K262" s="107"/>
      <c r="L262" s="107"/>
      <c r="M262" s="107"/>
    </row>
    <row r="263" ht="15.75" customHeight="1">
      <c r="A263" s="75"/>
      <c r="B263" s="65"/>
      <c r="C263" s="65"/>
      <c r="D263" s="65"/>
      <c r="E263" s="65"/>
      <c r="F263" s="65"/>
      <c r="G263" s="65"/>
      <c r="H263" s="65"/>
      <c r="I263" s="65"/>
      <c r="J263" s="106"/>
      <c r="K263" s="107"/>
      <c r="L263" s="107"/>
      <c r="M263" s="107"/>
    </row>
    <row r="264" ht="15.75" customHeight="1">
      <c r="A264" s="75"/>
      <c r="B264" s="65"/>
      <c r="C264" s="65"/>
      <c r="D264" s="65"/>
      <c r="E264" s="65"/>
      <c r="F264" s="65"/>
      <c r="G264" s="65"/>
      <c r="H264" s="65"/>
      <c r="I264" s="65"/>
      <c r="J264" s="106"/>
      <c r="K264" s="107"/>
      <c r="L264" s="107"/>
      <c r="M264" s="107"/>
    </row>
    <row r="265" ht="15.75" customHeight="1">
      <c r="A265" s="75"/>
      <c r="B265" s="65"/>
      <c r="C265" s="65"/>
      <c r="D265" s="65"/>
      <c r="E265" s="65"/>
      <c r="F265" s="65"/>
      <c r="G265" s="65"/>
      <c r="H265" s="65"/>
      <c r="I265" s="65"/>
      <c r="J265" s="106"/>
      <c r="K265" s="107"/>
      <c r="L265" s="107"/>
      <c r="M265" s="107"/>
    </row>
    <row r="266" ht="15.75" customHeight="1">
      <c r="A266" s="75"/>
      <c r="B266" s="65"/>
      <c r="C266" s="65"/>
      <c r="D266" s="65"/>
      <c r="E266" s="65"/>
      <c r="F266" s="65"/>
      <c r="G266" s="65"/>
      <c r="H266" s="65"/>
      <c r="I266" s="65"/>
      <c r="J266" s="106"/>
      <c r="K266" s="107"/>
      <c r="L266" s="107"/>
      <c r="M266" s="107"/>
    </row>
    <row r="267" ht="15.75" customHeight="1">
      <c r="A267" s="75"/>
      <c r="B267" s="65"/>
      <c r="C267" s="65"/>
      <c r="D267" s="65"/>
      <c r="E267" s="65"/>
      <c r="F267" s="65"/>
      <c r="G267" s="65"/>
      <c r="H267" s="65"/>
      <c r="I267" s="65"/>
      <c r="J267" s="106"/>
      <c r="K267" s="107"/>
      <c r="L267" s="107"/>
      <c r="M267" s="107"/>
    </row>
    <row r="268" ht="15.75" customHeight="1">
      <c r="A268" s="75"/>
      <c r="B268" s="65"/>
      <c r="C268" s="65"/>
      <c r="D268" s="65"/>
      <c r="E268" s="65"/>
      <c r="F268" s="65"/>
      <c r="G268" s="65"/>
      <c r="H268" s="65"/>
      <c r="I268" s="65"/>
      <c r="J268" s="106"/>
      <c r="K268" s="107"/>
      <c r="L268" s="107"/>
      <c r="M268" s="107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M$28"/>
  <conditionalFormatting sqref="M1:M1003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1:L1003 M26:M68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K1:K100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J1:J1003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4" t="s">
        <v>84</v>
      </c>
      <c r="B1" s="105" t="s">
        <v>85</v>
      </c>
      <c r="C1" s="105" t="s">
        <v>86</v>
      </c>
      <c r="D1" s="105" t="s">
        <v>87</v>
      </c>
      <c r="E1" s="111"/>
    </row>
    <row r="2">
      <c r="A2" s="112">
        <v>0.07917888563049857</v>
      </c>
      <c r="B2" s="112">
        <v>0.001971090670170761</v>
      </c>
      <c r="C2" s="112">
        <v>0.06876082117239679</v>
      </c>
      <c r="D2" s="112">
        <v>-0.10943396226415092</v>
      </c>
      <c r="E2" s="111" t="s">
        <v>192</v>
      </c>
    </row>
    <row r="3">
      <c r="A3" s="112">
        <v>0.2865979381443299</v>
      </c>
      <c r="B3" s="112">
        <v>-0.005116796440489457</v>
      </c>
      <c r="C3" s="112">
        <v>0.15219206680584552</v>
      </c>
      <c r="D3" s="112">
        <v>-0.10114503816793885</v>
      </c>
      <c r="E3" s="111" t="s">
        <v>193</v>
      </c>
    </row>
    <row r="4">
      <c r="A4" s="112">
        <v>0.4494845360824742</v>
      </c>
      <c r="B4" s="112">
        <v>0.058171186611553516</v>
      </c>
      <c r="C4" s="112">
        <v>-0.07397260273972606</v>
      </c>
      <c r="D4" s="112">
        <v>0.2008879023307436</v>
      </c>
      <c r="E4" s="111" t="s">
        <v>194</v>
      </c>
    </row>
    <row r="6">
      <c r="A6" s="112">
        <f t="shared" ref="A6:D6" si="1">average(A2:A4)</f>
        <v>0.2717537866</v>
      </c>
      <c r="B6" s="112">
        <f t="shared" si="1"/>
        <v>0.01834182695</v>
      </c>
      <c r="C6" s="112">
        <f t="shared" si="1"/>
        <v>0.04899342841</v>
      </c>
      <c r="D6" s="112">
        <f t="shared" si="1"/>
        <v>-0.003230366034</v>
      </c>
    </row>
  </sheetData>
  <conditionalFormatting sqref="D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1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1:D4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