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anced_Fitness_Members_India." sheetId="1" r:id="rId4"/>
    <sheet state="visible" name="Pivot Table 7" sheetId="2" r:id="rId5"/>
    <sheet state="visible" name="Pivot Table 5" sheetId="3" r:id="rId6"/>
    <sheet state="visible" name="Pivot Table 4" sheetId="4" r:id="rId7"/>
    <sheet state="visible" name="Pivot Table 3" sheetId="5" r:id="rId8"/>
    <sheet state="visible" name="Pivot Table 2" sheetId="6" r:id="rId9"/>
    <sheet state="visible" name="Pivot Table 1" sheetId="7" r:id="rId10"/>
  </sheets>
  <definedNames/>
  <calcPr/>
  <pivotCaches>
    <pivotCache cacheId="0" r:id="rId11"/>
    <pivotCache cacheId="1" r:id="rId12"/>
    <pivotCache cacheId="2" r:id="rId13"/>
  </pivotCaches>
</workbook>
</file>

<file path=xl/sharedStrings.xml><?xml version="1.0" encoding="utf-8"?>
<sst xmlns="http://schemas.openxmlformats.org/spreadsheetml/2006/main" count="334" uniqueCount="128">
  <si>
    <t xml:space="preserve"> </t>
  </si>
  <si>
    <t>Full_Name</t>
  </si>
  <si>
    <t>Age</t>
  </si>
  <si>
    <t>Gender</t>
  </si>
  <si>
    <t>Membership_Type</t>
  </si>
  <si>
    <t>Start_Date</t>
  </si>
  <si>
    <t>End_Date</t>
  </si>
  <si>
    <t>Monthly_Fee</t>
  </si>
  <si>
    <t>Attendance</t>
  </si>
  <si>
    <t>City</t>
  </si>
  <si>
    <t>Referred_By</t>
  </si>
  <si>
    <t>Membership_Duration_Months</t>
  </si>
  <si>
    <t>Referred</t>
  </si>
  <si>
    <t>Total_Revenue</t>
  </si>
  <si>
    <t>Age distribution</t>
  </si>
  <si>
    <t>M001</t>
  </si>
  <si>
    <t>Anay Shanker</t>
  </si>
  <si>
    <t>Male</t>
  </si>
  <si>
    <t>Basic</t>
  </si>
  <si>
    <t>Bengaluru</t>
  </si>
  <si>
    <t>Hiran Shan</t>
  </si>
  <si>
    <t>M002</t>
  </si>
  <si>
    <t>Parinaaz Shanker</t>
  </si>
  <si>
    <t>Pune</t>
  </si>
  <si>
    <t>Kiara Kakar</t>
  </si>
  <si>
    <t>M003</t>
  </si>
  <si>
    <t>Aniruddh Batra</t>
  </si>
  <si>
    <t>Standard</t>
  </si>
  <si>
    <t>Hyderabad</t>
  </si>
  <si>
    <t>Jhanvi Chaudhary</t>
  </si>
  <si>
    <t>M004</t>
  </si>
  <si>
    <t>Madhup Kapur</t>
  </si>
  <si>
    <t>Female</t>
  </si>
  <si>
    <t>Tara Swaminathan</t>
  </si>
  <si>
    <t>M005</t>
  </si>
  <si>
    <t>Rasha Kakar</t>
  </si>
  <si>
    <t>Family</t>
  </si>
  <si>
    <t>Madhav Singh</t>
  </si>
  <si>
    <t>M006</t>
  </si>
  <si>
    <t>Ehsaan Batra</t>
  </si>
  <si>
    <t>Mumbai</t>
  </si>
  <si>
    <t>Shray Ramakrishnan</t>
  </si>
  <si>
    <t>M007</t>
  </si>
  <si>
    <t>Zara Bains</t>
  </si>
  <si>
    <t>M008</t>
  </si>
  <si>
    <t>Uthkarsh Baral</t>
  </si>
  <si>
    <t>Premium</t>
  </si>
  <si>
    <t>Kolkata</t>
  </si>
  <si>
    <t>M009</t>
  </si>
  <si>
    <t>Kashvi Char</t>
  </si>
  <si>
    <t>Nitara Comar</t>
  </si>
  <si>
    <t>M010</t>
  </si>
  <si>
    <t>Dhanush Varma</t>
  </si>
  <si>
    <t>Ranbir Karan</t>
  </si>
  <si>
    <t>M011</t>
  </si>
  <si>
    <t>Ishaan Goyal</t>
  </si>
  <si>
    <t>Rati Sanghvi</t>
  </si>
  <si>
    <t>M012</t>
  </si>
  <si>
    <t>Mahika Ravi</t>
  </si>
  <si>
    <t>Ishaan Kashyap</t>
  </si>
  <si>
    <t>M013</t>
  </si>
  <si>
    <t>Purab Reddy</t>
  </si>
  <si>
    <t>M014</t>
  </si>
  <si>
    <t>Tiya Soni</t>
  </si>
  <si>
    <t>M015</t>
  </si>
  <si>
    <t>Zara Dugar</t>
  </si>
  <si>
    <t>M016</t>
  </si>
  <si>
    <t>Lakshit Mander</t>
  </si>
  <si>
    <t>M017</t>
  </si>
  <si>
    <t>Neysa Krish</t>
  </si>
  <si>
    <t>M018</t>
  </si>
  <si>
    <t>Prerak Boase</t>
  </si>
  <si>
    <t>Delhi</t>
  </si>
  <si>
    <t>M019</t>
  </si>
  <si>
    <t>Siya Master</t>
  </si>
  <si>
    <t>M020</t>
  </si>
  <si>
    <t>Madhup Biswas</t>
  </si>
  <si>
    <t>Tanya Bajwa</t>
  </si>
  <si>
    <t>M021</t>
  </si>
  <si>
    <t>Indrans Ratti</t>
  </si>
  <si>
    <t>M022</t>
  </si>
  <si>
    <t>Kimaya Balay</t>
  </si>
  <si>
    <t>M023</t>
  </si>
  <si>
    <t>Eva Dass</t>
  </si>
  <si>
    <t>M024</t>
  </si>
  <si>
    <t>Pihu Wali</t>
  </si>
  <si>
    <t>M025</t>
  </si>
  <si>
    <t>Tiya Rege</t>
  </si>
  <si>
    <t>Adira Brar</t>
  </si>
  <si>
    <t>M026</t>
  </si>
  <si>
    <t>Aarav Sen</t>
  </si>
  <si>
    <t>M027</t>
  </si>
  <si>
    <t>Dishani Bera</t>
  </si>
  <si>
    <t>M028</t>
  </si>
  <si>
    <t>Indrans Grover</t>
  </si>
  <si>
    <t>M029</t>
  </si>
  <si>
    <t>Kismat Edwin</t>
  </si>
  <si>
    <t>M030</t>
  </si>
  <si>
    <t>Taran Vyas</t>
  </si>
  <si>
    <t>Nakul Balakrishnan</t>
  </si>
  <si>
    <t>M031</t>
  </si>
  <si>
    <t>Jiya Baral</t>
  </si>
  <si>
    <t>Darshit Sidhu</t>
  </si>
  <si>
    <t>M032</t>
  </si>
  <si>
    <t>Gokul Sahni</t>
  </si>
  <si>
    <t>M033</t>
  </si>
  <si>
    <t>Prerak Lalla</t>
  </si>
  <si>
    <t>M034</t>
  </si>
  <si>
    <t>Hrishita Shroff</t>
  </si>
  <si>
    <t>Riya Dugal</t>
  </si>
  <si>
    <t>M035</t>
  </si>
  <si>
    <t>Oorja Sachar</t>
  </si>
  <si>
    <t>COUNTA of Membership_Type</t>
  </si>
  <si>
    <t>Grand Total</t>
  </si>
  <si>
    <t>COUNTA of Full_Name</t>
  </si>
  <si>
    <t>SUM of Total_Revenue</t>
  </si>
  <si>
    <t>Yes</t>
  </si>
  <si>
    <t>Basic Total</t>
  </si>
  <si>
    <t>Family Total</t>
  </si>
  <si>
    <t>Premium Total</t>
  </si>
  <si>
    <t>Standard Total</t>
  </si>
  <si>
    <t>Bengaluru Total</t>
  </si>
  <si>
    <t>Delhi Total</t>
  </si>
  <si>
    <t>Hyderabad Total</t>
  </si>
  <si>
    <t>Kolkata Total</t>
  </si>
  <si>
    <t>Mumbai Total</t>
  </si>
  <si>
    <t>Pune Total</t>
  </si>
  <si>
    <t>SUM of Monthly_Fee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</si>
</sst>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Total_Revenue vs. Membership_Type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'Pivot Table 4'!$D$1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4'!$B$2:$B$52</c:f>
            </c:strRef>
          </c:cat>
          <c:val>
            <c:numRef>
              <c:f>'Pivot Table 4'!$D$2:$D$52</c:f>
              <c:numCache/>
            </c:numRef>
          </c:val>
        </c:ser>
        <c:axId val="1795569269"/>
        <c:axId val="1403834810"/>
      </c:barChart>
      <c:catAx>
        <c:axId val="179556926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Membership_Type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3834810"/>
      </c:catAx>
      <c:valAx>
        <c:axId val="140383481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Total_Revenue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556926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352425</xdr:colOff>
      <xdr:row>0</xdr:row>
      <xdr:rowOff>142875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1000" sheet="Advanced_Fitness_Members_India."/>
  </cacheSource>
  <cacheFields>
    <cacheField name=" " numFmtId="0">
      <sharedItems containsBlank="1">
        <s v="M001"/>
        <s v="M002"/>
        <s v="M003"/>
        <s v="M004"/>
        <s v="M005"/>
        <s v="M006"/>
        <s v="M007"/>
        <s v="M008"/>
        <s v="M009"/>
        <s v="M010"/>
        <s v="M011"/>
        <s v="M012"/>
        <s v="M013"/>
        <s v="M014"/>
        <s v="M015"/>
        <s v="M016"/>
        <s v="M017"/>
        <s v="M018"/>
        <s v="M019"/>
        <s v="M020"/>
        <s v="M021"/>
        <s v="M022"/>
        <s v="M023"/>
        <s v="M024"/>
        <s v="M025"/>
        <s v="M026"/>
        <s v="M027"/>
        <s v="M028"/>
        <s v="M029"/>
        <s v="M030"/>
        <s v="M031"/>
        <s v="M032"/>
        <s v="M033"/>
        <s v="M034"/>
        <s v="M035"/>
        <m/>
      </sharedItems>
    </cacheField>
    <cacheField name="Full_Name" numFmtId="0">
      <sharedItems containsBlank="1">
        <s v="Anay Shanker"/>
        <s v="Parinaaz Shanker"/>
        <s v="Aniruddh Batra"/>
        <s v="Madhup Kapur"/>
        <s v="Rasha Kakar"/>
        <s v="Ehsaan Batra"/>
        <s v="Zara Bains"/>
        <s v="Uthkarsh Baral"/>
        <s v="Kashvi Char"/>
        <s v="Dhanush Varma"/>
        <s v="Ishaan Goyal"/>
        <s v="Mahika Ravi"/>
        <s v="Purab Reddy"/>
        <s v="Tiya Soni"/>
        <s v="Zara Dugar"/>
        <s v="Lakshit Mander"/>
        <s v="Neysa Krish"/>
        <s v="Prerak Boase"/>
        <s v="Siya Master"/>
        <s v="Madhup Biswas"/>
        <s v="Indrans Ratti"/>
        <s v="Kimaya Balay"/>
        <s v="Eva Dass"/>
        <s v="Pihu Wali"/>
        <s v="Tiya Rege"/>
        <s v="Aarav Sen"/>
        <s v="Dishani Bera"/>
        <s v="Indrans Grover"/>
        <s v="Kismat Edwin"/>
        <s v="Taran Vyas"/>
        <s v="Jiya Baral"/>
        <s v="Gokul Sahni"/>
        <s v="Prerak Lalla"/>
        <s v="Hrishita Shroff"/>
        <s v="Oorja Sachar"/>
        <m/>
      </sharedItems>
    </cacheField>
    <cacheField name="Age" numFmtId="0">
      <sharedItems containsString="0" containsBlank="1" containsNumber="1" containsInteger="1">
        <n v="59.0"/>
        <n v="27.0"/>
        <n v="24.0"/>
        <n v="31.0"/>
        <n v="19.0"/>
        <n v="40.0"/>
        <n v="41.0"/>
        <n v="43.0"/>
        <n v="42.0"/>
        <n v="37.0"/>
        <n v="48.0"/>
        <n v="36.0"/>
        <n v="39.0"/>
        <n v="44.0"/>
        <n v="35.0"/>
        <n v="56.0"/>
        <n v="28.0"/>
        <n v="57.0"/>
        <n v="26.0"/>
        <n v="25.0"/>
        <n v="53.0"/>
        <n v="29.0"/>
        <n v="52.0"/>
        <n v="20.0"/>
        <n v="22.0"/>
        <n v="23.0"/>
        <m/>
      </sharedItems>
    </cacheField>
    <cacheField name="Gender" numFmtId="0">
      <sharedItems containsBlank="1">
        <s v="Male"/>
        <s v="Female"/>
        <m/>
      </sharedItems>
    </cacheField>
    <cacheField name="Membership_Type" numFmtId="0">
      <sharedItems containsBlank="1">
        <s v="Basic"/>
        <s v="Standard"/>
        <s v="Family"/>
        <s v="Premium"/>
        <m/>
      </sharedItems>
    </cacheField>
    <cacheField name="Start_Date" numFmtId="164">
      <sharedItems containsDate="1" containsString="0" containsBlank="1">
        <d v="2023-11-05T00:00:00Z"/>
        <d v="2025-02-26T00:00:00Z"/>
        <d v="2023-09-22T00:00:00Z"/>
        <d v="2024-07-06T00:00:00Z"/>
        <d v="2023-12-26T00:00:00Z"/>
        <d v="2024-01-26T00:00:00Z"/>
        <d v="2024-10-23T00:00:00Z"/>
        <d v="2024-06-07T00:00:00Z"/>
        <d v="2024-10-04T00:00:00Z"/>
        <d v="2023-10-03T00:00:00Z"/>
        <d v="2024-01-06T00:00:00Z"/>
        <d v="2023-08-16T00:00:00Z"/>
        <d v="2024-09-21T00:00:00Z"/>
        <d v="2023-05-19T00:00:00Z"/>
        <d v="2024-02-11T00:00:00Z"/>
        <d v="2025-02-14T00:00:00Z"/>
        <d v="2024-02-07T00:00:00Z"/>
        <d v="2023-10-14T00:00:00Z"/>
        <d v="2024-03-03T00:00:00Z"/>
        <d v="2024-05-05T00:00:00Z"/>
        <d v="2023-08-08T00:00:00Z"/>
        <d v="2024-01-29T00:00:00Z"/>
        <d v="2024-06-08T00:00:00Z"/>
        <d v="2024-05-27T00:00:00Z"/>
        <d v="2025-02-10T00:00:00Z"/>
        <d v="2024-11-18T00:00:00Z"/>
        <d v="2024-04-19T00:00:00Z"/>
        <d v="2025-01-10T00:00:00Z"/>
        <d v="2023-06-11T00:00:00Z"/>
        <d v="2024-04-09T00:00:00Z"/>
        <d v="2025-02-11T00:00:00Z"/>
        <d v="2024-01-21T00:00:00Z"/>
        <m/>
      </sharedItems>
    </cacheField>
    <cacheField name="End_Date" numFmtId="164">
      <sharedItems containsDate="1" containsString="0" containsBlank="1">
        <d v="2024-05-13T00:00:00Z"/>
        <d v="2025-03-24T00:00:00Z"/>
        <d v="2024-03-20T00:00:00Z"/>
        <d v="2024-10-22T00:00:00Z"/>
        <d v="2024-07-28T00:00:00Z"/>
        <d v="2024-04-10T00:00:00Z"/>
        <d v="2025-01-20T00:00:00Z"/>
        <d v="2024-09-28T00:00:00Z"/>
        <d v="2024-10-17T00:00:00Z"/>
        <d v="2023-12-20T00:00:00Z"/>
        <d v="2024-06-16T00:00:00Z"/>
        <d v="2024-10-03T00:00:00Z"/>
        <d v="2024-12-15T00:00:00Z"/>
        <d v="2023-11-12T00:00:00Z"/>
        <d v="2024-09-05T00:00:00Z"/>
        <d v="2025-03-16T00:00:00Z"/>
        <d v="2025-01-28T00:00:00Z"/>
        <d v="2024-12-23T00:00:00Z"/>
        <d v="2025-01-07T00:00:00Z"/>
        <d v="2024-11-12T00:00:00Z"/>
        <d v="2025-01-17T00:00:00Z"/>
        <d v="2024-11-20T00:00:00Z"/>
        <d v="2024-06-12T00:00:00Z"/>
        <d v="2025-03-14T00:00:00Z"/>
        <d v="2024-03-21T00:00:00Z"/>
        <d v="2025-03-11T00:00:00Z"/>
        <d v="2025-03-10T00:00:00Z"/>
        <d v="2024-12-19T00:00:00Z"/>
        <d v="2024-04-26T00:00:00Z"/>
        <d v="2025-03-29T00:00:00Z"/>
        <d v="2024-12-30T00:00:00Z"/>
        <d v="2024-11-08T00:00:00Z"/>
        <d v="2025-03-05T00:00:00Z"/>
        <d v="2024-12-26T00:00:00Z"/>
        <m/>
      </sharedItems>
    </cacheField>
    <cacheField name="Monthly_Fee" numFmtId="0">
      <sharedItems containsString="0" containsBlank="1" containsNumber="1" containsInteger="1">
        <n v="800.0"/>
        <n v="1200.0"/>
        <n v="2500.0"/>
        <n v="1800.0"/>
        <m/>
      </sharedItems>
    </cacheField>
    <cacheField name="Attendance" numFmtId="0">
      <sharedItems containsString="0" containsBlank="1" containsNumber="1" containsInteger="1">
        <n v="25.0"/>
        <n v="20.0"/>
        <n v="18.0"/>
        <n v="16.0"/>
        <n v="12.0"/>
        <n v="14.0"/>
        <n v="28.0"/>
        <n v="3.0"/>
        <n v="29.0"/>
        <n v="13.0"/>
        <n v="19.0"/>
        <n v="22.0"/>
        <n v="8.0"/>
        <n v="26.0"/>
        <n v="21.0"/>
        <n v="5.0"/>
        <n v="6.0"/>
        <n v="17.0"/>
        <n v="23.0"/>
        <n v="9.0"/>
        <n v="2.0"/>
        <n v="30.0"/>
        <n v="27.0"/>
        <m/>
      </sharedItems>
    </cacheField>
    <cacheField name="City" numFmtId="0">
      <sharedItems containsBlank="1">
        <s v="Bengaluru"/>
        <s v="Pune"/>
        <s v="Hyderabad"/>
        <s v="Mumbai"/>
        <s v="Kolkata"/>
        <s v="Delhi"/>
        <m/>
      </sharedItems>
    </cacheField>
    <cacheField name="Referred_By" numFmtId="0">
      <sharedItems containsBlank="1">
        <s v="Hiran Shan"/>
        <s v="Kiara Kakar"/>
        <s v="Jhanvi Chaudhary"/>
        <s v="Tara Swaminathan"/>
        <s v="Madhav Singh"/>
        <s v="Shray Ramakrishnan"/>
        <m/>
        <s v="Nitara Comar"/>
        <s v="Ranbir Karan"/>
        <s v="Rati Sanghvi"/>
        <s v="Ishaan Kashyap"/>
        <s v="Tanya Bajwa"/>
        <s v="Adira Brar"/>
        <s v="Nakul Balakrishnan"/>
        <s v="Darshit Sidhu"/>
        <s v="Riya Dugal"/>
      </sharedItems>
    </cacheField>
    <cacheField name="Membership_Duration_Months" numFmtId="0">
      <sharedItems containsString="0" containsBlank="1" containsNumber="1" containsInteger="1">
        <n v="6.0"/>
        <n v="0.0"/>
        <n v="3.0"/>
        <n v="7.0"/>
        <n v="2.0"/>
        <n v="5.0"/>
        <n v="13.0"/>
        <n v="1.0"/>
        <n v="11.0"/>
        <n v="14.0"/>
        <n v="10.0"/>
        <n v="17.0"/>
        <n v="9.0"/>
        <n v="18.0"/>
        <n v="4.0"/>
        <m/>
      </sharedItems>
    </cacheField>
    <cacheField name="Referred" numFmtId="0">
      <sharedItems containsBlank="1">
        <s v="Yes"/>
        <m/>
      </sharedItems>
    </cacheField>
    <cacheField name="Total_Revenue" numFmtId="0">
      <sharedItems containsString="0" containsBlank="1" containsNumber="1" containsInteger="1">
        <n v="4800.0"/>
        <n v="0.0"/>
        <n v="7200.0"/>
        <n v="3600.0"/>
        <n v="17500.0"/>
        <n v="1600.0"/>
        <n v="5400.0"/>
        <n v="2400.0"/>
        <n v="6000.0"/>
        <n v="15600.0"/>
        <n v="2500.0"/>
        <n v="13200.0"/>
        <n v="35000.0"/>
        <n v="8000.0"/>
        <n v="15000.0"/>
        <n v="30600.0"/>
        <n v="16200.0"/>
        <n v="10800.0"/>
        <n v="1200.0"/>
        <n v="5000.0"/>
        <n v="14400.0"/>
        <n v="8400.0"/>
        <n v="800.0"/>
        <m/>
      </sharedItems>
    </cacheField>
    <cacheField name="Age distribution" numFmtId="0">
      <sharedItems containsBlank="1">
        <s v="Senior"/>
        <s v="Youth"/>
        <s v="Adult"/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36" sheet="Advanced_Fitness_Members_India."/>
  </cacheSource>
  <cacheFields>
    <cacheField name=" " numFmtId="0">
      <sharedItems>
        <s v="M001"/>
        <s v="M002"/>
        <s v="M003"/>
        <s v="M004"/>
        <s v="M005"/>
        <s v="M006"/>
        <s v="M007"/>
        <s v="M008"/>
        <s v="M009"/>
        <s v="M010"/>
        <s v="M011"/>
        <s v="M012"/>
        <s v="M013"/>
        <s v="M014"/>
        <s v="M015"/>
        <s v="M016"/>
        <s v="M017"/>
        <s v="M018"/>
        <s v="M019"/>
        <s v="M020"/>
        <s v="M021"/>
        <s v="M022"/>
        <s v="M023"/>
        <s v="M024"/>
        <s v="M025"/>
        <s v="M026"/>
        <s v="M027"/>
        <s v="M028"/>
        <s v="M029"/>
        <s v="M030"/>
        <s v="M031"/>
        <s v="M032"/>
        <s v="M033"/>
        <s v="M034"/>
        <s v="M035"/>
      </sharedItems>
    </cacheField>
    <cacheField name="Full_Name" numFmtId="0">
      <sharedItems>
        <s v="Anay Shanker"/>
        <s v="Parinaaz Shanker"/>
        <s v="Aniruddh Batra"/>
        <s v="Madhup Kapur"/>
        <s v="Rasha Kakar"/>
        <s v="Ehsaan Batra"/>
        <s v="Zara Bains"/>
        <s v="Uthkarsh Baral"/>
        <s v="Kashvi Char"/>
        <s v="Dhanush Varma"/>
        <s v="Ishaan Goyal"/>
        <s v="Mahika Ravi"/>
        <s v="Purab Reddy"/>
        <s v="Tiya Soni"/>
        <s v="Zara Dugar"/>
        <s v="Lakshit Mander"/>
        <s v="Neysa Krish"/>
        <s v="Prerak Boase"/>
        <s v="Siya Master"/>
        <s v="Madhup Biswas"/>
        <s v="Indrans Ratti"/>
        <s v="Kimaya Balay"/>
        <s v="Eva Dass"/>
        <s v="Pihu Wali"/>
        <s v="Tiya Rege"/>
        <s v="Aarav Sen"/>
        <s v="Dishani Bera"/>
        <s v="Indrans Grover"/>
        <s v="Kismat Edwin"/>
        <s v="Taran Vyas"/>
        <s v="Jiya Baral"/>
        <s v="Gokul Sahni"/>
        <s v="Prerak Lalla"/>
        <s v="Hrishita Shroff"/>
        <s v="Oorja Sachar"/>
      </sharedItems>
    </cacheField>
    <cacheField name="Age" numFmtId="0">
      <sharedItems containsSemiMixedTypes="0" containsString="0" containsNumber="1" containsInteger="1">
        <n v="59.0"/>
        <n v="27.0"/>
        <n v="24.0"/>
        <n v="31.0"/>
        <n v="19.0"/>
        <n v="40.0"/>
        <n v="41.0"/>
        <n v="43.0"/>
        <n v="42.0"/>
        <n v="37.0"/>
        <n v="48.0"/>
        <n v="36.0"/>
        <n v="39.0"/>
        <n v="44.0"/>
        <n v="35.0"/>
        <n v="56.0"/>
        <n v="28.0"/>
        <n v="57.0"/>
        <n v="26.0"/>
        <n v="25.0"/>
        <n v="53.0"/>
        <n v="29.0"/>
        <n v="52.0"/>
        <n v="20.0"/>
        <n v="22.0"/>
        <n v="23.0"/>
      </sharedItems>
    </cacheField>
    <cacheField name="Gender" numFmtId="0">
      <sharedItems>
        <s v="Male"/>
        <s v="Female"/>
      </sharedItems>
    </cacheField>
    <cacheField name="Membership_Type" numFmtId="0">
      <sharedItems>
        <s v="Basic"/>
        <s v="Standard"/>
        <s v="Family"/>
        <s v="Premium"/>
      </sharedItems>
    </cacheField>
    <cacheField name="Start_Date" numFmtId="164">
      <sharedItems containsSemiMixedTypes="0" containsDate="1" containsString="0">
        <d v="2023-11-05T00:00:00Z"/>
        <d v="2025-02-26T00:00:00Z"/>
        <d v="2023-09-22T00:00:00Z"/>
        <d v="2024-07-06T00:00:00Z"/>
        <d v="2023-12-26T00:00:00Z"/>
        <d v="2024-01-26T00:00:00Z"/>
        <d v="2024-10-23T00:00:00Z"/>
        <d v="2024-06-07T00:00:00Z"/>
        <d v="2024-10-04T00:00:00Z"/>
        <d v="2023-10-03T00:00:00Z"/>
        <d v="2024-01-06T00:00:00Z"/>
        <d v="2023-08-16T00:00:00Z"/>
        <d v="2024-09-21T00:00:00Z"/>
        <d v="2023-05-19T00:00:00Z"/>
        <d v="2024-02-11T00:00:00Z"/>
        <d v="2025-02-14T00:00:00Z"/>
        <d v="2024-02-07T00:00:00Z"/>
        <d v="2023-10-14T00:00:00Z"/>
        <d v="2024-03-03T00:00:00Z"/>
        <d v="2024-05-05T00:00:00Z"/>
        <d v="2023-08-08T00:00:00Z"/>
        <d v="2024-01-29T00:00:00Z"/>
        <d v="2024-06-08T00:00:00Z"/>
        <d v="2024-05-27T00:00:00Z"/>
        <d v="2025-02-10T00:00:00Z"/>
        <d v="2024-11-18T00:00:00Z"/>
        <d v="2024-04-19T00:00:00Z"/>
        <d v="2025-01-10T00:00:00Z"/>
        <d v="2023-06-11T00:00:00Z"/>
        <d v="2024-04-09T00:00:00Z"/>
        <d v="2025-02-11T00:00:00Z"/>
        <d v="2024-01-21T00:00:00Z"/>
      </sharedItems>
    </cacheField>
    <cacheField name="End_Date" numFmtId="164">
      <sharedItems containsSemiMixedTypes="0" containsDate="1" containsString="0">
        <d v="2024-05-13T00:00:00Z"/>
        <d v="2025-03-24T00:00:00Z"/>
        <d v="2024-03-20T00:00:00Z"/>
        <d v="2024-10-22T00:00:00Z"/>
        <d v="2024-07-28T00:00:00Z"/>
        <d v="2024-04-10T00:00:00Z"/>
        <d v="2025-01-20T00:00:00Z"/>
        <d v="2024-09-28T00:00:00Z"/>
        <d v="2024-10-17T00:00:00Z"/>
        <d v="2023-12-20T00:00:00Z"/>
        <d v="2024-06-16T00:00:00Z"/>
        <d v="2024-10-03T00:00:00Z"/>
        <d v="2024-12-15T00:00:00Z"/>
        <d v="2023-11-12T00:00:00Z"/>
        <d v="2024-09-05T00:00:00Z"/>
        <d v="2025-03-16T00:00:00Z"/>
        <d v="2025-01-28T00:00:00Z"/>
        <d v="2024-12-23T00:00:00Z"/>
        <d v="2025-01-07T00:00:00Z"/>
        <d v="2024-11-12T00:00:00Z"/>
        <d v="2025-01-17T00:00:00Z"/>
        <d v="2024-11-20T00:00:00Z"/>
        <d v="2024-06-12T00:00:00Z"/>
        <d v="2025-03-14T00:00:00Z"/>
        <d v="2024-03-21T00:00:00Z"/>
        <d v="2025-03-11T00:00:00Z"/>
        <d v="2025-03-10T00:00:00Z"/>
        <d v="2024-12-19T00:00:00Z"/>
        <d v="2024-04-26T00:00:00Z"/>
        <d v="2025-03-29T00:00:00Z"/>
        <d v="2024-12-30T00:00:00Z"/>
        <d v="2024-11-08T00:00:00Z"/>
        <d v="2025-03-05T00:00:00Z"/>
        <d v="2024-12-26T00:00:00Z"/>
      </sharedItems>
    </cacheField>
    <cacheField name="Monthly_Fee" numFmtId="0">
      <sharedItems containsSemiMixedTypes="0" containsString="0" containsNumber="1" containsInteger="1">
        <n v="800.0"/>
        <n v="1200.0"/>
        <n v="2500.0"/>
        <n v="1800.0"/>
      </sharedItems>
    </cacheField>
    <cacheField name="Attendance" numFmtId="0">
      <sharedItems containsSemiMixedTypes="0" containsString="0" containsNumber="1" containsInteger="1">
        <n v="25.0"/>
        <n v="20.0"/>
        <n v="18.0"/>
        <n v="16.0"/>
        <n v="12.0"/>
        <n v="14.0"/>
        <n v="28.0"/>
        <n v="3.0"/>
        <n v="29.0"/>
        <n v="13.0"/>
        <n v="19.0"/>
        <n v="22.0"/>
        <n v="8.0"/>
        <n v="26.0"/>
        <n v="21.0"/>
        <n v="5.0"/>
        <n v="6.0"/>
        <n v="17.0"/>
        <n v="23.0"/>
        <n v="9.0"/>
        <n v="2.0"/>
        <n v="30.0"/>
        <n v="27.0"/>
      </sharedItems>
    </cacheField>
    <cacheField name="City" numFmtId="0">
      <sharedItems>
        <s v="Bengaluru"/>
        <s v="Pune"/>
        <s v="Hyderabad"/>
        <s v="Mumbai"/>
        <s v="Kolkata"/>
        <s v="Delhi"/>
      </sharedItems>
    </cacheField>
    <cacheField name="Referred_By" numFmtId="0">
      <sharedItems containsBlank="1">
        <s v="Hiran Shan"/>
        <s v="Kiara Kakar"/>
        <s v="Jhanvi Chaudhary"/>
        <s v="Tara Swaminathan"/>
        <s v="Madhav Singh"/>
        <s v="Shray Ramakrishnan"/>
        <m/>
        <s v="Nitara Comar"/>
        <s v="Ranbir Karan"/>
        <s v="Rati Sanghvi"/>
        <s v="Ishaan Kashyap"/>
        <s v="Tanya Bajwa"/>
        <s v="Adira Brar"/>
        <s v="Nakul Balakrishnan"/>
        <s v="Darshit Sidhu"/>
        <s v="Riya Dugal"/>
      </sharedItems>
    </cacheField>
    <cacheField name="Membership_Duration_Months" numFmtId="0">
      <sharedItems containsSemiMixedTypes="0" containsString="0" containsNumber="1" containsInteger="1">
        <n v="6.0"/>
        <n v="0.0"/>
        <n v="3.0"/>
        <n v="7.0"/>
        <n v="2.0"/>
        <n v="5.0"/>
        <n v="13.0"/>
        <n v="1.0"/>
        <n v="11.0"/>
        <n v="14.0"/>
        <n v="10.0"/>
        <n v="17.0"/>
        <n v="9.0"/>
        <n v="18.0"/>
        <n v="4.0"/>
      </sharedItems>
    </cacheField>
    <cacheField name="Referred" numFmtId="0">
      <sharedItems containsBlank="1">
        <s v="Yes"/>
        <m/>
      </sharedItems>
    </cacheField>
    <cacheField name="Total_Revenue" numFmtId="0">
      <sharedItems containsSemiMixedTypes="0" containsString="0" containsNumber="1" containsInteger="1">
        <n v="4800.0"/>
        <n v="0.0"/>
        <n v="7200.0"/>
        <n v="3600.0"/>
        <n v="17500.0"/>
        <n v="1600.0"/>
        <n v="5400.0"/>
        <n v="2400.0"/>
        <n v="6000.0"/>
        <n v="15600.0"/>
        <n v="2500.0"/>
        <n v="13200.0"/>
        <n v="35000.0"/>
        <n v="8000.0"/>
        <n v="15000.0"/>
        <n v="30600.0"/>
        <n v="16200.0"/>
        <n v="10800.0"/>
        <n v="1200.0"/>
        <n v="5000.0"/>
        <n v="14400.0"/>
        <n v="8400.0"/>
        <n v="800.0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36" sheet="Advanced_Fitness_Members_India."/>
  </cacheSource>
  <cacheFields>
    <cacheField name=" " numFmtId="0">
      <sharedItems>
        <s v="M001"/>
        <s v="M002"/>
        <s v="M003"/>
        <s v="M004"/>
        <s v="M005"/>
        <s v="M006"/>
        <s v="M007"/>
        <s v="M008"/>
        <s v="M009"/>
        <s v="M010"/>
        <s v="M011"/>
        <s v="M012"/>
        <s v="M013"/>
        <s v="M014"/>
        <s v="M015"/>
        <s v="M016"/>
        <s v="M017"/>
        <s v="M018"/>
        <s v="M019"/>
        <s v="M020"/>
        <s v="M021"/>
        <s v="M022"/>
        <s v="M023"/>
        <s v="M024"/>
        <s v="M025"/>
        <s v="M026"/>
        <s v="M027"/>
        <s v="M028"/>
        <s v="M029"/>
        <s v="M030"/>
        <s v="M031"/>
        <s v="M032"/>
        <s v="M033"/>
        <s v="M034"/>
        <s v="M035"/>
      </sharedItems>
    </cacheField>
    <cacheField name="Full_Name" numFmtId="0">
      <sharedItems>
        <s v="Anay Shanker"/>
        <s v="Parinaaz Shanker"/>
        <s v="Aniruddh Batra"/>
        <s v="Madhup Kapur"/>
        <s v="Rasha Kakar"/>
        <s v="Ehsaan Batra"/>
        <s v="Zara Bains"/>
        <s v="Uthkarsh Baral"/>
        <s v="Kashvi Char"/>
        <s v="Dhanush Varma"/>
        <s v="Ishaan Goyal"/>
        <s v="Mahika Ravi"/>
        <s v="Purab Reddy"/>
        <s v="Tiya Soni"/>
        <s v="Zara Dugar"/>
        <s v="Lakshit Mander"/>
        <s v="Neysa Krish"/>
        <s v="Prerak Boase"/>
        <s v="Siya Master"/>
        <s v="Madhup Biswas"/>
        <s v="Indrans Ratti"/>
        <s v="Kimaya Balay"/>
        <s v="Eva Dass"/>
        <s v="Pihu Wali"/>
        <s v="Tiya Rege"/>
        <s v="Aarav Sen"/>
        <s v="Dishani Bera"/>
        <s v="Indrans Grover"/>
        <s v="Kismat Edwin"/>
        <s v="Taran Vyas"/>
        <s v="Jiya Baral"/>
        <s v="Gokul Sahni"/>
        <s v="Prerak Lalla"/>
        <s v="Hrishita Shroff"/>
        <s v="Oorja Sachar"/>
      </sharedItems>
    </cacheField>
    <cacheField name="Age" numFmtId="0">
      <sharedItems containsSemiMixedTypes="0" containsString="0" containsNumber="1" containsInteger="1">
        <n v="59.0"/>
        <n v="27.0"/>
        <n v="24.0"/>
        <n v="31.0"/>
        <n v="19.0"/>
        <n v="40.0"/>
        <n v="41.0"/>
        <n v="43.0"/>
        <n v="42.0"/>
        <n v="37.0"/>
        <n v="48.0"/>
        <n v="36.0"/>
        <n v="39.0"/>
        <n v="44.0"/>
        <n v="35.0"/>
        <n v="56.0"/>
        <n v="28.0"/>
        <n v="57.0"/>
        <n v="26.0"/>
        <n v="25.0"/>
        <n v="53.0"/>
        <n v="29.0"/>
        <n v="52.0"/>
        <n v="20.0"/>
        <n v="22.0"/>
        <n v="23.0"/>
      </sharedItems>
    </cacheField>
    <cacheField name="Gender" numFmtId="0">
      <sharedItems>
        <s v="Male"/>
        <s v="Female"/>
      </sharedItems>
    </cacheField>
    <cacheField name="Membership_Type" numFmtId="0">
      <sharedItems>
        <s v="Basic"/>
        <s v="Standard"/>
        <s v="Family"/>
        <s v="Premium"/>
      </sharedItems>
    </cacheField>
    <cacheField name="Start_Date" numFmtId="164">
      <sharedItems containsSemiMixedTypes="0" containsDate="1" containsString="0">
        <d v="2023-11-05T00:00:00Z"/>
        <d v="2025-02-26T00:00:00Z"/>
        <d v="2023-09-22T00:00:00Z"/>
        <d v="2024-07-06T00:00:00Z"/>
        <d v="2023-12-26T00:00:00Z"/>
        <d v="2024-01-26T00:00:00Z"/>
        <d v="2024-10-23T00:00:00Z"/>
        <d v="2024-06-07T00:00:00Z"/>
        <d v="2024-10-04T00:00:00Z"/>
        <d v="2023-10-03T00:00:00Z"/>
        <d v="2024-01-06T00:00:00Z"/>
        <d v="2023-08-16T00:00:00Z"/>
        <d v="2024-09-21T00:00:00Z"/>
        <d v="2023-05-19T00:00:00Z"/>
        <d v="2024-02-11T00:00:00Z"/>
        <d v="2025-02-14T00:00:00Z"/>
        <d v="2024-02-07T00:00:00Z"/>
        <d v="2023-10-14T00:00:00Z"/>
        <d v="2024-03-03T00:00:00Z"/>
        <d v="2024-05-05T00:00:00Z"/>
        <d v="2023-08-08T00:00:00Z"/>
        <d v="2024-01-29T00:00:00Z"/>
        <d v="2024-06-08T00:00:00Z"/>
        <d v="2024-05-27T00:00:00Z"/>
        <d v="2025-02-10T00:00:00Z"/>
        <d v="2024-11-18T00:00:00Z"/>
        <d v="2024-04-19T00:00:00Z"/>
        <d v="2025-01-10T00:00:00Z"/>
        <d v="2023-06-11T00:00:00Z"/>
        <d v="2024-04-09T00:00:00Z"/>
        <d v="2025-02-11T00:00:00Z"/>
        <d v="2024-01-21T00:00:00Z"/>
      </sharedItems>
    </cacheField>
    <cacheField name="End_Date" numFmtId="164">
      <sharedItems containsSemiMixedTypes="0" containsDate="1" containsString="0">
        <d v="2024-05-13T00:00:00Z"/>
        <d v="2025-03-24T00:00:00Z"/>
        <d v="2024-03-20T00:00:00Z"/>
        <d v="2024-10-22T00:00:00Z"/>
        <d v="2024-07-28T00:00:00Z"/>
        <d v="2024-04-10T00:00:00Z"/>
        <d v="2025-01-20T00:00:00Z"/>
        <d v="2024-09-28T00:00:00Z"/>
        <d v="2024-10-17T00:00:00Z"/>
        <d v="2023-12-20T00:00:00Z"/>
        <d v="2024-06-16T00:00:00Z"/>
        <d v="2024-10-03T00:00:00Z"/>
        <d v="2024-12-15T00:00:00Z"/>
        <d v="2023-11-12T00:00:00Z"/>
        <d v="2024-09-05T00:00:00Z"/>
        <d v="2025-03-16T00:00:00Z"/>
        <d v="2025-01-28T00:00:00Z"/>
        <d v="2024-12-23T00:00:00Z"/>
        <d v="2025-01-07T00:00:00Z"/>
        <d v="2024-11-12T00:00:00Z"/>
        <d v="2025-01-17T00:00:00Z"/>
        <d v="2024-11-20T00:00:00Z"/>
        <d v="2024-06-12T00:00:00Z"/>
        <d v="2025-03-14T00:00:00Z"/>
        <d v="2024-03-21T00:00:00Z"/>
        <d v="2025-03-11T00:00:00Z"/>
        <d v="2025-03-10T00:00:00Z"/>
        <d v="2024-12-19T00:00:00Z"/>
        <d v="2024-04-26T00:00:00Z"/>
        <d v="2025-03-29T00:00:00Z"/>
        <d v="2024-12-30T00:00:00Z"/>
        <d v="2024-11-08T00:00:00Z"/>
        <d v="2025-03-05T00:00:00Z"/>
        <d v="2024-12-26T00:00:00Z"/>
      </sharedItems>
    </cacheField>
    <cacheField name="Monthly_Fee" numFmtId="0">
      <sharedItems containsSemiMixedTypes="0" containsString="0" containsNumber="1" containsInteger="1">
        <n v="800.0"/>
        <n v="1200.0"/>
        <n v="2500.0"/>
        <n v="1800.0"/>
      </sharedItems>
    </cacheField>
    <cacheField name="Attendance" numFmtId="0">
      <sharedItems containsSemiMixedTypes="0" containsString="0" containsNumber="1" containsInteger="1">
        <n v="25.0"/>
        <n v="20.0"/>
        <n v="18.0"/>
        <n v="16.0"/>
        <n v="12.0"/>
        <n v="14.0"/>
        <n v="28.0"/>
        <n v="3.0"/>
        <n v="29.0"/>
        <n v="13.0"/>
        <n v="19.0"/>
        <n v="22.0"/>
        <n v="8.0"/>
        <n v="26.0"/>
        <n v="21.0"/>
        <n v="5.0"/>
        <n v="6.0"/>
        <n v="17.0"/>
        <n v="23.0"/>
        <n v="9.0"/>
        <n v="2.0"/>
        <n v="30.0"/>
        <n v="27.0"/>
      </sharedItems>
    </cacheField>
    <cacheField name="City" numFmtId="0">
      <sharedItems>
        <s v="Bengaluru"/>
        <s v="Pune"/>
        <s v="Hyderabad"/>
        <s v="Mumbai"/>
        <s v="Kolkata"/>
        <s v="Delhi"/>
      </sharedItems>
    </cacheField>
    <cacheField name="Referred_By" numFmtId="0">
      <sharedItems containsBlank="1">
        <s v="Hiran Shan"/>
        <s v="Kiara Kakar"/>
        <s v="Jhanvi Chaudhary"/>
        <s v="Tara Swaminathan"/>
        <s v="Madhav Singh"/>
        <s v="Shray Ramakrishnan"/>
        <m/>
        <s v="Nitara Comar"/>
        <s v="Ranbir Karan"/>
        <s v="Rati Sanghvi"/>
        <s v="Ishaan Kashyap"/>
        <s v="Tanya Bajwa"/>
        <s v="Adira Brar"/>
        <s v="Nakul Balakrishnan"/>
        <s v="Darshit Sidhu"/>
        <s v="Riya Dugal"/>
      </sharedItems>
    </cacheField>
    <cacheField name="Membership_Duration_Months" numFmtId="0">
      <sharedItems containsSemiMixedTypes="0" containsString="0" containsNumber="1" containsInteger="1">
        <n v="6.0"/>
        <n v="0.0"/>
        <n v="3.0"/>
        <n v="7.0"/>
        <n v="2.0"/>
        <n v="5.0"/>
        <n v="13.0"/>
        <n v="1.0"/>
        <n v="11.0"/>
        <n v="14.0"/>
        <n v="10.0"/>
        <n v="17.0"/>
        <n v="9.0"/>
        <n v="18.0"/>
        <n v="4.0"/>
      </sharedItems>
    </cacheField>
    <cacheField name="Referred" numFmtId="0">
      <sharedItems containsBlank="1">
        <s v="Yes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 Table 7" cacheId="0" dataCaption="" compact="0" compactData="0">
  <location ref="A1:AC8" firstHeaderRow="0" firstDataRow="1" firstDataCol="1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Full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Age" axis="axisCol" compact="0" outline="0" multipleItemSelectionAllowed="1" showAll="0" sortType="ascending">
      <items>
        <item x="26"/>
        <item x="4"/>
        <item x="23"/>
        <item x="24"/>
        <item x="25"/>
        <item x="2"/>
        <item x="19"/>
        <item x="18"/>
        <item x="1"/>
        <item x="16"/>
        <item x="21"/>
        <item x="3"/>
        <item x="14"/>
        <item x="11"/>
        <item x="9"/>
        <item x="12"/>
        <item x="5"/>
        <item x="6"/>
        <item x="8"/>
        <item x="7"/>
        <item x="13"/>
        <item x="10"/>
        <item x="22"/>
        <item x="20"/>
        <item x="15"/>
        <item x="17"/>
        <item x="0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Membership_Type" axis="axisRow" dataField="1" compact="0" outline="0" multipleItemSelectionAllowed="1" showAll="0" sortType="ascending">
      <items>
        <item x="4"/>
        <item x="0"/>
        <item x="2"/>
        <item x="3"/>
        <item x="1"/>
        <item t="default"/>
      </items>
    </pivotField>
    <pivotField name="Star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E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Monthly_Fe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ttend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Referred_B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Membership_Duration_Month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Referred" compact="0" outline="0" multipleItemSelectionAllowed="1" showAll="0">
      <items>
        <item x="0"/>
        <item x="1"/>
        <item t="default"/>
      </items>
    </pivotField>
    <pivotField name="Total_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Age distribution" compact="0" outline="0" multipleItemSelectionAllowed="1" showAll="0">
      <items>
        <item x="0"/>
        <item x="1"/>
        <item x="2"/>
        <item x="3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</pivotFields>
  <rowFields>
    <field x="4"/>
  </rowFields>
  <colFields>
    <field x="2"/>
  </colFields>
  <dataFields>
    <dataField name="COUNTA of Membership_Type" fld="4" subtotal="count" baseField="0"/>
  </dataFields>
</pivotTableDefinition>
</file>

<file path=xl/pivotTables/pivotTable2.xml><?xml version="1.0" encoding="utf-8"?>
<pivotTableDefinition xmlns="http://schemas.openxmlformats.org/spreadsheetml/2006/main" name="Pivot Table 5" cacheId="1" dataCaption="" compact="0" compactData="0">
  <location ref="A1:D9" firstHeaderRow="0" firstDataRow="1" firstDataCol="1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Full_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Gender" axis="axisCol" compact="0" outline="0" multipleItemSelectionAllowed="1" showAll="0" sortType="ascending">
      <items>
        <item x="1"/>
        <item x="0"/>
        <item t="default"/>
      </items>
    </pivotField>
    <pivotField name="Membership_Type" compact="0" outline="0" multipleItemSelectionAllowed="1" showAll="0">
      <items>
        <item x="0"/>
        <item x="1"/>
        <item x="2"/>
        <item x="3"/>
        <item t="default"/>
      </items>
    </pivotField>
    <pivotField name="Star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E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Monthly_Fee" compact="0" outline="0" multipleItemSelectionAllowed="1" showAll="0">
      <items>
        <item x="0"/>
        <item x="1"/>
        <item x="2"/>
        <item x="3"/>
        <item t="default"/>
      </items>
    </pivotField>
    <pivotField name="Attend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City" axis="axisRow" compact="0" outline="0" multipleItemSelectionAllowed="1" showAll="0" sortType="ascending">
      <items>
        <item x="0"/>
        <item x="5"/>
        <item x="2"/>
        <item x="4"/>
        <item x="3"/>
        <item x="1"/>
        <item t="default"/>
      </items>
    </pivotField>
    <pivotField name="Referred_B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Membership_Duration_Month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Referred" compact="0" outline="0" multipleItemSelectionAllowed="1" showAll="0">
      <items>
        <item x="0"/>
        <item x="1"/>
        <item t="default"/>
      </items>
    </pivotField>
    <pivotField name="Total_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</pivotFields>
  <rowFields>
    <field x="9"/>
  </rowFields>
  <colFields>
    <field x="3"/>
  </colFields>
  <dataFields>
    <dataField name="COUNTA of Full_Name" fld="1" subtotal="count" baseField="0"/>
  </dataFields>
</pivotTableDefinition>
</file>

<file path=xl/pivotTables/pivotTable3.xml><?xml version="1.0" encoding="utf-8"?>
<pivotTableDefinition xmlns="http://schemas.openxmlformats.org/spreadsheetml/2006/main" name="Pivot Table 4" cacheId="1" dataCaption="" compact="0" compactData="0">
  <location ref="A1:D52" firstHeaderRow="0" firstDataRow="3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Full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Membership_Type" axis="axisRow" compact="0" outline="0" multipleItemSelectionAllowed="1" showAll="0" sortType="ascending">
      <items>
        <item x="0"/>
        <item x="2"/>
        <item x="3"/>
        <item x="1"/>
        <item t="default"/>
      </items>
    </pivotField>
    <pivotField name="Star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E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Monthly_Fee" compact="0" outline="0" multipleItemSelectionAllowed="1" showAll="0">
      <items>
        <item x="0"/>
        <item x="1"/>
        <item x="2"/>
        <item x="3"/>
        <item t="default"/>
      </items>
    </pivotField>
    <pivotField name="Attend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City" axis="axisRow" compact="0" outline="0" multipleItemSelectionAllowed="1" showAll="0" sortType="ascending">
      <items>
        <item x="0"/>
        <item x="5"/>
        <item x="2"/>
        <item x="4"/>
        <item x="3"/>
        <item x="1"/>
        <item t="default"/>
      </items>
    </pivotField>
    <pivotField name="Referred_B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Membership_Duration_Month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Referred" axis="axisRow" compact="0" outline="0" multipleItemSelectionAllowed="1" showAll="0" sortType="ascending">
      <items>
        <item x="1"/>
        <item x="0"/>
        <item t="default"/>
      </items>
    </pivotField>
    <pivotField name="Total_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</pivotFields>
  <rowFields>
    <field x="9"/>
    <field x="4"/>
    <field x="12"/>
  </rowFields>
  <dataFields>
    <dataField name="SUM of Total_Revenue" fld="13" baseField="0"/>
  </dataFields>
</pivotTableDefinition>
</file>

<file path=xl/pivotTables/pivotTable4.xml><?xml version="1.0" encoding="utf-8"?>
<pivotTableDefinition xmlns="http://schemas.openxmlformats.org/spreadsheetml/2006/main" name="Pivot Table 3" cacheId="1" dataCaption="" compact="0" compactData="0">
  <location ref="A1:B8" firstHeaderRow="0" firstDataRow="1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Full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Membership_Type" compact="0" outline="0" multipleItemSelectionAllowed="1" showAll="0">
      <items>
        <item x="0"/>
        <item x="1"/>
        <item x="2"/>
        <item x="3"/>
        <item t="default"/>
      </items>
    </pivotField>
    <pivotField name="Star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E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Monthly_Fee" compact="0" outline="0" multipleItemSelectionAllowed="1" showAll="0">
      <items>
        <item x="0"/>
        <item x="1"/>
        <item x="2"/>
        <item x="3"/>
        <item t="default"/>
      </items>
    </pivotField>
    <pivotField name="Attend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City" axis="axisRow" compact="0" outline="0" multipleItemSelectionAllowed="1" showAll="0" sortType="ascending">
      <items>
        <item x="0"/>
        <item x="5"/>
        <item x="2"/>
        <item x="4"/>
        <item x="3"/>
        <item x="1"/>
        <item t="default"/>
      </items>
    </pivotField>
    <pivotField name="Referred_B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Membership_Duration_Month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Referred" compact="0" outline="0" multipleItemSelectionAllowed="1" showAll="0">
      <items>
        <item x="0"/>
        <item x="1"/>
        <item t="default"/>
      </items>
    </pivotField>
    <pivotField name="Total_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</pivotFields>
  <rowFields>
    <field x="9"/>
  </rowFields>
  <dataFields>
    <dataField name="SUM of Total_Revenue" fld="13" baseField="0"/>
  </dataFields>
</pivotTableDefinition>
</file>

<file path=xl/pivotTables/pivotTable5.xml><?xml version="1.0" encoding="utf-8"?>
<pivotTableDefinition xmlns="http://schemas.openxmlformats.org/spreadsheetml/2006/main" name="Pivot Table 2" cacheId="1" dataCaption="" compact="0" compactData="0">
  <location ref="A1:B6" firstHeaderRow="0" firstDataRow="1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Full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Membership_Type" axis="axisRow" compact="0" outline="0" multipleItemSelectionAllowed="1" showAll="0" sortType="ascending">
      <items>
        <item x="0"/>
        <item x="2"/>
        <item x="3"/>
        <item x="1"/>
        <item t="default"/>
      </items>
    </pivotField>
    <pivotField name="Star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E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Monthly_Fee" compact="0" outline="0" multipleItemSelectionAllowed="1" showAll="0">
      <items>
        <item x="0"/>
        <item x="1"/>
        <item x="2"/>
        <item x="3"/>
        <item t="default"/>
      </items>
    </pivotField>
    <pivotField name="Attend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ferred_B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Membership_Duration_Month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Referred" compact="0" outline="0" multipleItemSelectionAllowed="1" showAll="0">
      <items>
        <item x="0"/>
        <item x="1"/>
        <item t="default"/>
      </items>
    </pivotField>
    <pivotField name="Total_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</pivotFields>
  <rowFields>
    <field x="4"/>
  </rowFields>
  <dataFields>
    <dataField name="SUM of Total_Revenue" fld="13" baseField="0"/>
  </dataFields>
</pivotTableDefinition>
</file>

<file path=xl/pivotTables/pivotTable6.xml><?xml version="1.0" encoding="utf-8"?>
<pivotTableDefinition xmlns="http://schemas.openxmlformats.org/spreadsheetml/2006/main" name="Pivot Table 1" cacheId="2" dataCaption="" compact="0" compactData="0">
  <location ref="A1:B18" firstHeaderRow="0" firstDataRow="1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Full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Membership_Type" compact="0" outline="0" multipleItemSelectionAllowed="1" showAll="0">
      <items>
        <item x="0"/>
        <item x="1"/>
        <item x="2"/>
        <item x="3"/>
        <item t="default"/>
      </items>
    </pivotField>
    <pivotField name="Star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E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Monthly_Fee" dataField="1" compact="0" outline="0" multipleItemSelectionAllowed="1" showAll="0">
      <items>
        <item x="0"/>
        <item x="1"/>
        <item x="2"/>
        <item x="3"/>
        <item t="default"/>
      </items>
    </pivotField>
    <pivotField name="Attend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ferred_By" axis="axisRow" compact="0" outline="0" multipleItemSelectionAllowed="1" showAll="0" sortType="ascending">
      <items>
        <item x="6"/>
        <item x="12"/>
        <item x="14"/>
        <item x="0"/>
        <item x="10"/>
        <item x="2"/>
        <item x="1"/>
        <item x="4"/>
        <item x="13"/>
        <item x="7"/>
        <item x="8"/>
        <item x="9"/>
        <item x="15"/>
        <item x="5"/>
        <item x="11"/>
        <item x="3"/>
        <item t="default"/>
      </items>
    </pivotField>
    <pivotField name="Membership_Duration_Month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Referred" compact="0" outline="0" multipleItemSelectionAllowed="1" showAll="0">
      <items>
        <item x="0"/>
        <item x="1"/>
        <item t="default"/>
      </items>
    </pivotField>
  </pivotFields>
  <rowFields>
    <field x="10"/>
  </rowFields>
  <dataFields>
    <dataField name="SUM of Monthly_Fee" fld="7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2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>
      <c r="A2" s="2" t="s">
        <v>15</v>
      </c>
      <c r="B2" s="2" t="s">
        <v>16</v>
      </c>
      <c r="C2" s="2">
        <v>59.0</v>
      </c>
      <c r="D2" s="2" t="s">
        <v>17</v>
      </c>
      <c r="E2" s="2" t="s">
        <v>18</v>
      </c>
      <c r="F2" s="3">
        <v>45235.0</v>
      </c>
      <c r="G2" s="3">
        <v>45425.0</v>
      </c>
      <c r="H2" s="2">
        <v>800.0</v>
      </c>
      <c r="I2" s="2">
        <v>25.0</v>
      </c>
      <c r="J2" s="2" t="s">
        <v>19</v>
      </c>
      <c r="K2" s="2" t="s">
        <v>20</v>
      </c>
      <c r="L2" s="1">
        <f t="shared" ref="L2:L36" si="1">INT((G2 - F2)/30)</f>
        <v>6</v>
      </c>
      <c r="M2" s="1" t="str">
        <f>IF(LEN(K2)&gt;0, "Yes", "No")</f>
        <v>Yes</v>
      </c>
      <c r="N2" s="1">
        <f t="shared" ref="N2:N36" si="2"> H2*L2</f>
        <v>4800</v>
      </c>
      <c r="O2" s="1" t="str">
        <f t="shared" ref="O2:O36" si="3">IF(C2&lt;=30, "Youth", IF(C2&lt;=45, "Adult", "Senior"))</f>
        <v>Senior</v>
      </c>
    </row>
    <row r="3">
      <c r="A3" s="2" t="s">
        <v>21</v>
      </c>
      <c r="B3" s="2" t="s">
        <v>22</v>
      </c>
      <c r="C3" s="2">
        <v>27.0</v>
      </c>
      <c r="D3" s="2" t="s">
        <v>17</v>
      </c>
      <c r="E3" s="2" t="s">
        <v>18</v>
      </c>
      <c r="F3" s="3">
        <v>45714.0</v>
      </c>
      <c r="G3" s="3">
        <v>45740.0</v>
      </c>
      <c r="H3" s="2">
        <v>800.0</v>
      </c>
      <c r="I3" s="2">
        <v>20.0</v>
      </c>
      <c r="J3" s="2" t="s">
        <v>23</v>
      </c>
      <c r="K3" s="2" t="s">
        <v>24</v>
      </c>
      <c r="L3" s="1">
        <f t="shared" si="1"/>
        <v>0</v>
      </c>
      <c r="N3" s="1">
        <f t="shared" si="2"/>
        <v>0</v>
      </c>
      <c r="O3" s="1" t="str">
        <f t="shared" si="3"/>
        <v>Youth</v>
      </c>
    </row>
    <row r="4">
      <c r="A4" s="2" t="s">
        <v>25</v>
      </c>
      <c r="B4" s="2" t="s">
        <v>26</v>
      </c>
      <c r="C4" s="2">
        <v>24.0</v>
      </c>
      <c r="D4" s="2" t="s">
        <v>17</v>
      </c>
      <c r="E4" s="2" t="s">
        <v>27</v>
      </c>
      <c r="F4" s="3">
        <v>45191.0</v>
      </c>
      <c r="G4" s="3">
        <v>45371.0</v>
      </c>
      <c r="H4" s="2">
        <v>1200.0</v>
      </c>
      <c r="I4" s="2">
        <v>18.0</v>
      </c>
      <c r="J4" s="2" t="s">
        <v>28</v>
      </c>
      <c r="K4" s="2" t="s">
        <v>29</v>
      </c>
      <c r="L4" s="1">
        <f t="shared" si="1"/>
        <v>6</v>
      </c>
      <c r="N4" s="1">
        <f t="shared" si="2"/>
        <v>7200</v>
      </c>
      <c r="O4" s="1" t="str">
        <f t="shared" si="3"/>
        <v>Youth</v>
      </c>
    </row>
    <row r="5">
      <c r="A5" s="2" t="s">
        <v>30</v>
      </c>
      <c r="B5" s="2" t="s">
        <v>31</v>
      </c>
      <c r="C5" s="2">
        <v>31.0</v>
      </c>
      <c r="D5" s="2" t="s">
        <v>32</v>
      </c>
      <c r="E5" s="2" t="s">
        <v>27</v>
      </c>
      <c r="F5" s="3">
        <v>45479.0</v>
      </c>
      <c r="G5" s="3">
        <v>45587.0</v>
      </c>
      <c r="H5" s="2">
        <v>1200.0</v>
      </c>
      <c r="I5" s="2">
        <v>16.0</v>
      </c>
      <c r="J5" s="2" t="s">
        <v>28</v>
      </c>
      <c r="K5" s="2" t="s">
        <v>33</v>
      </c>
      <c r="L5" s="1">
        <f t="shared" si="1"/>
        <v>3</v>
      </c>
      <c r="N5" s="1">
        <f t="shared" si="2"/>
        <v>3600</v>
      </c>
      <c r="O5" s="1" t="str">
        <f t="shared" si="3"/>
        <v>Adult</v>
      </c>
    </row>
    <row r="6">
      <c r="A6" s="2" t="s">
        <v>34</v>
      </c>
      <c r="B6" s="2" t="s">
        <v>35</v>
      </c>
      <c r="C6" s="2">
        <v>19.0</v>
      </c>
      <c r="D6" s="2" t="s">
        <v>17</v>
      </c>
      <c r="E6" s="2" t="s">
        <v>36</v>
      </c>
      <c r="F6" s="3">
        <v>45286.0</v>
      </c>
      <c r="G6" s="3">
        <v>45501.0</v>
      </c>
      <c r="H6" s="2">
        <v>2500.0</v>
      </c>
      <c r="I6" s="2">
        <v>12.0</v>
      </c>
      <c r="J6" s="2" t="s">
        <v>19</v>
      </c>
      <c r="K6" s="2" t="s">
        <v>37</v>
      </c>
      <c r="L6" s="1">
        <f t="shared" si="1"/>
        <v>7</v>
      </c>
      <c r="N6" s="1">
        <f t="shared" si="2"/>
        <v>17500</v>
      </c>
      <c r="O6" s="1" t="str">
        <f t="shared" si="3"/>
        <v>Youth</v>
      </c>
    </row>
    <row r="7">
      <c r="A7" s="2" t="s">
        <v>38</v>
      </c>
      <c r="B7" s="2" t="s">
        <v>39</v>
      </c>
      <c r="C7" s="2">
        <v>40.0</v>
      </c>
      <c r="D7" s="2" t="s">
        <v>17</v>
      </c>
      <c r="E7" s="2" t="s">
        <v>18</v>
      </c>
      <c r="F7" s="3">
        <v>45317.0</v>
      </c>
      <c r="G7" s="3">
        <v>45392.0</v>
      </c>
      <c r="H7" s="2">
        <v>800.0</v>
      </c>
      <c r="I7" s="2">
        <v>14.0</v>
      </c>
      <c r="J7" s="2" t="s">
        <v>40</v>
      </c>
      <c r="K7" s="2" t="s">
        <v>41</v>
      </c>
      <c r="L7" s="1">
        <f t="shared" si="1"/>
        <v>2</v>
      </c>
      <c r="N7" s="1">
        <f t="shared" si="2"/>
        <v>1600</v>
      </c>
      <c r="O7" s="1" t="str">
        <f t="shared" si="3"/>
        <v>Adult</v>
      </c>
    </row>
    <row r="8">
      <c r="A8" s="2" t="s">
        <v>42</v>
      </c>
      <c r="B8" s="2" t="s">
        <v>43</v>
      </c>
      <c r="C8" s="2">
        <v>41.0</v>
      </c>
      <c r="D8" s="2" t="s">
        <v>32</v>
      </c>
      <c r="E8" s="2" t="s">
        <v>18</v>
      </c>
      <c r="F8" s="3">
        <v>45588.0</v>
      </c>
      <c r="G8" s="3">
        <v>45677.0</v>
      </c>
      <c r="H8" s="2">
        <v>800.0</v>
      </c>
      <c r="I8" s="2">
        <v>25.0</v>
      </c>
      <c r="J8" s="2" t="s">
        <v>23</v>
      </c>
      <c r="L8" s="1">
        <f t="shared" si="1"/>
        <v>2</v>
      </c>
      <c r="N8" s="1">
        <f t="shared" si="2"/>
        <v>1600</v>
      </c>
      <c r="O8" s="1" t="str">
        <f t="shared" si="3"/>
        <v>Adult</v>
      </c>
    </row>
    <row r="9">
      <c r="A9" s="2" t="s">
        <v>44</v>
      </c>
      <c r="B9" s="2" t="s">
        <v>45</v>
      </c>
      <c r="C9" s="2">
        <v>43.0</v>
      </c>
      <c r="D9" s="2" t="s">
        <v>17</v>
      </c>
      <c r="E9" s="2" t="s">
        <v>46</v>
      </c>
      <c r="F9" s="3">
        <v>45450.0</v>
      </c>
      <c r="G9" s="3">
        <v>45563.0</v>
      </c>
      <c r="H9" s="2">
        <v>1800.0</v>
      </c>
      <c r="I9" s="2">
        <v>28.0</v>
      </c>
      <c r="J9" s="2" t="s">
        <v>47</v>
      </c>
      <c r="L9" s="1">
        <f t="shared" si="1"/>
        <v>3</v>
      </c>
      <c r="N9" s="1">
        <f t="shared" si="2"/>
        <v>5400</v>
      </c>
      <c r="O9" s="1" t="str">
        <f t="shared" si="3"/>
        <v>Adult</v>
      </c>
    </row>
    <row r="10">
      <c r="A10" s="2" t="s">
        <v>48</v>
      </c>
      <c r="B10" s="2" t="s">
        <v>49</v>
      </c>
      <c r="C10" s="2">
        <v>42.0</v>
      </c>
      <c r="D10" s="2" t="s">
        <v>17</v>
      </c>
      <c r="E10" s="2" t="s">
        <v>18</v>
      </c>
      <c r="F10" s="3">
        <v>45569.0</v>
      </c>
      <c r="G10" s="3">
        <v>45582.0</v>
      </c>
      <c r="H10" s="2">
        <v>800.0</v>
      </c>
      <c r="I10" s="2">
        <v>3.0</v>
      </c>
      <c r="J10" s="2" t="s">
        <v>47</v>
      </c>
      <c r="K10" s="2" t="s">
        <v>50</v>
      </c>
      <c r="L10" s="1">
        <f t="shared" si="1"/>
        <v>0</v>
      </c>
      <c r="N10" s="1">
        <f t="shared" si="2"/>
        <v>0</v>
      </c>
      <c r="O10" s="1" t="str">
        <f t="shared" si="3"/>
        <v>Adult</v>
      </c>
    </row>
    <row r="11">
      <c r="A11" s="2" t="s">
        <v>51</v>
      </c>
      <c r="B11" s="2" t="s">
        <v>52</v>
      </c>
      <c r="C11" s="2">
        <v>37.0</v>
      </c>
      <c r="D11" s="2" t="s">
        <v>17</v>
      </c>
      <c r="E11" s="2" t="s">
        <v>27</v>
      </c>
      <c r="F11" s="3">
        <v>45202.0</v>
      </c>
      <c r="G11" s="3">
        <v>45280.0</v>
      </c>
      <c r="H11" s="2">
        <v>1200.0</v>
      </c>
      <c r="I11" s="2">
        <v>29.0</v>
      </c>
      <c r="J11" s="2" t="s">
        <v>40</v>
      </c>
      <c r="K11" s="2" t="s">
        <v>53</v>
      </c>
      <c r="L11" s="1">
        <f t="shared" si="1"/>
        <v>2</v>
      </c>
      <c r="N11" s="1">
        <f t="shared" si="2"/>
        <v>2400</v>
      </c>
      <c r="O11" s="1" t="str">
        <f t="shared" si="3"/>
        <v>Adult</v>
      </c>
    </row>
    <row r="12">
      <c r="A12" s="2" t="s">
        <v>54</v>
      </c>
      <c r="B12" s="2" t="s">
        <v>55</v>
      </c>
      <c r="C12" s="2">
        <v>48.0</v>
      </c>
      <c r="D12" s="2" t="s">
        <v>32</v>
      </c>
      <c r="E12" s="2" t="s">
        <v>27</v>
      </c>
      <c r="F12" s="3">
        <v>45297.0</v>
      </c>
      <c r="G12" s="3">
        <v>45459.0</v>
      </c>
      <c r="H12" s="2">
        <v>1200.0</v>
      </c>
      <c r="I12" s="2">
        <v>13.0</v>
      </c>
      <c r="J12" s="2" t="s">
        <v>19</v>
      </c>
      <c r="K12" s="2" t="s">
        <v>56</v>
      </c>
      <c r="L12" s="1">
        <f t="shared" si="1"/>
        <v>5</v>
      </c>
      <c r="N12" s="1">
        <f t="shared" si="2"/>
        <v>6000</v>
      </c>
      <c r="O12" s="1" t="str">
        <f t="shared" si="3"/>
        <v>Senior</v>
      </c>
    </row>
    <row r="13">
      <c r="A13" s="2" t="s">
        <v>57</v>
      </c>
      <c r="B13" s="2" t="s">
        <v>58</v>
      </c>
      <c r="C13" s="2">
        <v>36.0</v>
      </c>
      <c r="D13" s="2" t="s">
        <v>17</v>
      </c>
      <c r="E13" s="2" t="s">
        <v>27</v>
      </c>
      <c r="F13" s="3">
        <v>45154.0</v>
      </c>
      <c r="G13" s="3">
        <v>45568.0</v>
      </c>
      <c r="H13" s="2">
        <v>1200.0</v>
      </c>
      <c r="I13" s="2">
        <v>19.0</v>
      </c>
      <c r="J13" s="2" t="s">
        <v>47</v>
      </c>
      <c r="K13" s="2" t="s">
        <v>59</v>
      </c>
      <c r="L13" s="1">
        <f t="shared" si="1"/>
        <v>13</v>
      </c>
      <c r="N13" s="1">
        <f t="shared" si="2"/>
        <v>15600</v>
      </c>
      <c r="O13" s="1" t="str">
        <f t="shared" si="3"/>
        <v>Adult</v>
      </c>
    </row>
    <row r="14">
      <c r="A14" s="2" t="s">
        <v>60</v>
      </c>
      <c r="B14" s="2" t="s">
        <v>61</v>
      </c>
      <c r="C14" s="2">
        <v>48.0</v>
      </c>
      <c r="D14" s="2" t="s">
        <v>32</v>
      </c>
      <c r="E14" s="2" t="s">
        <v>46</v>
      </c>
      <c r="F14" s="3">
        <v>45556.0</v>
      </c>
      <c r="G14" s="3">
        <v>45641.0</v>
      </c>
      <c r="H14" s="2">
        <v>1800.0</v>
      </c>
      <c r="I14" s="2">
        <v>22.0</v>
      </c>
      <c r="J14" s="2" t="s">
        <v>47</v>
      </c>
      <c r="L14" s="1">
        <f t="shared" si="1"/>
        <v>2</v>
      </c>
      <c r="N14" s="1">
        <f t="shared" si="2"/>
        <v>3600</v>
      </c>
      <c r="O14" s="1" t="str">
        <f t="shared" si="3"/>
        <v>Senior</v>
      </c>
    </row>
    <row r="15">
      <c r="A15" s="2" t="s">
        <v>62</v>
      </c>
      <c r="B15" s="2" t="s">
        <v>63</v>
      </c>
      <c r="C15" s="2">
        <v>39.0</v>
      </c>
      <c r="D15" s="2" t="s">
        <v>17</v>
      </c>
      <c r="E15" s="2" t="s">
        <v>27</v>
      </c>
      <c r="F15" s="3">
        <v>45065.0</v>
      </c>
      <c r="G15" s="3">
        <v>45242.0</v>
      </c>
      <c r="H15" s="2">
        <v>1200.0</v>
      </c>
      <c r="I15" s="2">
        <v>28.0</v>
      </c>
      <c r="J15" s="2" t="s">
        <v>40</v>
      </c>
      <c r="L15" s="1">
        <f t="shared" si="1"/>
        <v>5</v>
      </c>
      <c r="N15" s="1">
        <f t="shared" si="2"/>
        <v>6000</v>
      </c>
      <c r="O15" s="1" t="str">
        <f t="shared" si="3"/>
        <v>Adult</v>
      </c>
    </row>
    <row r="16">
      <c r="A16" s="2" t="s">
        <v>64</v>
      </c>
      <c r="B16" s="2" t="s">
        <v>65</v>
      </c>
      <c r="C16" s="2">
        <v>44.0</v>
      </c>
      <c r="D16" s="2" t="s">
        <v>32</v>
      </c>
      <c r="E16" s="2" t="s">
        <v>18</v>
      </c>
      <c r="F16" s="3">
        <v>45333.0</v>
      </c>
      <c r="G16" s="3">
        <v>45540.0</v>
      </c>
      <c r="H16" s="2">
        <v>800.0</v>
      </c>
      <c r="I16" s="2">
        <v>8.0</v>
      </c>
      <c r="J16" s="2" t="s">
        <v>28</v>
      </c>
      <c r="L16" s="1">
        <f t="shared" si="1"/>
        <v>6</v>
      </c>
      <c r="N16" s="1">
        <f t="shared" si="2"/>
        <v>4800</v>
      </c>
      <c r="O16" s="1" t="str">
        <f t="shared" si="3"/>
        <v>Adult</v>
      </c>
    </row>
    <row r="17">
      <c r="A17" s="2" t="s">
        <v>66</v>
      </c>
      <c r="B17" s="2" t="s">
        <v>67</v>
      </c>
      <c r="C17" s="2">
        <v>39.0</v>
      </c>
      <c r="D17" s="2" t="s">
        <v>17</v>
      </c>
      <c r="E17" s="2" t="s">
        <v>36</v>
      </c>
      <c r="F17" s="3">
        <v>45702.0</v>
      </c>
      <c r="G17" s="3">
        <v>45732.0</v>
      </c>
      <c r="H17" s="2">
        <v>2500.0</v>
      </c>
      <c r="I17" s="2">
        <v>14.0</v>
      </c>
      <c r="J17" s="2" t="s">
        <v>47</v>
      </c>
      <c r="L17" s="1">
        <f t="shared" si="1"/>
        <v>1</v>
      </c>
      <c r="N17" s="1">
        <f t="shared" si="2"/>
        <v>2500</v>
      </c>
      <c r="O17" s="1" t="str">
        <f t="shared" si="3"/>
        <v>Adult</v>
      </c>
    </row>
    <row r="18">
      <c r="A18" s="2" t="s">
        <v>68</v>
      </c>
      <c r="B18" s="2" t="s">
        <v>69</v>
      </c>
      <c r="C18" s="2">
        <v>35.0</v>
      </c>
      <c r="D18" s="2" t="s">
        <v>17</v>
      </c>
      <c r="E18" s="2" t="s">
        <v>27</v>
      </c>
      <c r="F18" s="3">
        <v>45329.0</v>
      </c>
      <c r="G18" s="3">
        <v>45685.0</v>
      </c>
      <c r="H18" s="2">
        <v>1200.0</v>
      </c>
      <c r="I18" s="2">
        <v>25.0</v>
      </c>
      <c r="J18" s="2" t="s">
        <v>28</v>
      </c>
      <c r="L18" s="1">
        <f t="shared" si="1"/>
        <v>11</v>
      </c>
      <c r="N18" s="1">
        <f t="shared" si="2"/>
        <v>13200</v>
      </c>
      <c r="O18" s="1" t="str">
        <f t="shared" si="3"/>
        <v>Adult</v>
      </c>
    </row>
    <row r="19">
      <c r="A19" s="2" t="s">
        <v>70</v>
      </c>
      <c r="B19" s="2" t="s">
        <v>71</v>
      </c>
      <c r="C19" s="2">
        <v>56.0</v>
      </c>
      <c r="D19" s="2" t="s">
        <v>32</v>
      </c>
      <c r="E19" s="2" t="s">
        <v>36</v>
      </c>
      <c r="F19" s="3">
        <v>45213.0</v>
      </c>
      <c r="G19" s="3">
        <v>45649.0</v>
      </c>
      <c r="H19" s="2">
        <v>2500.0</v>
      </c>
      <c r="I19" s="2">
        <v>13.0</v>
      </c>
      <c r="J19" s="2" t="s">
        <v>72</v>
      </c>
      <c r="L19" s="1">
        <f t="shared" si="1"/>
        <v>14</v>
      </c>
      <c r="N19" s="1">
        <f t="shared" si="2"/>
        <v>35000</v>
      </c>
      <c r="O19" s="1" t="str">
        <f t="shared" si="3"/>
        <v>Senior</v>
      </c>
    </row>
    <row r="20">
      <c r="A20" s="2" t="s">
        <v>73</v>
      </c>
      <c r="B20" s="2" t="s">
        <v>74</v>
      </c>
      <c r="C20" s="2">
        <v>27.0</v>
      </c>
      <c r="D20" s="2" t="s">
        <v>32</v>
      </c>
      <c r="E20" s="2" t="s">
        <v>18</v>
      </c>
      <c r="F20" s="3">
        <v>45354.0</v>
      </c>
      <c r="G20" s="3">
        <v>45664.0</v>
      </c>
      <c r="H20" s="2">
        <v>800.0</v>
      </c>
      <c r="I20" s="2">
        <v>26.0</v>
      </c>
      <c r="J20" s="2" t="s">
        <v>40</v>
      </c>
      <c r="L20" s="1">
        <f t="shared" si="1"/>
        <v>10</v>
      </c>
      <c r="N20" s="1">
        <f t="shared" si="2"/>
        <v>8000</v>
      </c>
      <c r="O20" s="1" t="str">
        <f t="shared" si="3"/>
        <v>Youth</v>
      </c>
    </row>
    <row r="21">
      <c r="A21" s="2" t="s">
        <v>75</v>
      </c>
      <c r="B21" s="2" t="s">
        <v>76</v>
      </c>
      <c r="C21" s="2">
        <v>28.0</v>
      </c>
      <c r="D21" s="2" t="s">
        <v>17</v>
      </c>
      <c r="E21" s="2" t="s">
        <v>36</v>
      </c>
      <c r="F21" s="3">
        <v>45417.0</v>
      </c>
      <c r="G21" s="3">
        <v>45608.0</v>
      </c>
      <c r="H21" s="2">
        <v>2500.0</v>
      </c>
      <c r="I21" s="2">
        <v>21.0</v>
      </c>
      <c r="J21" s="2" t="s">
        <v>40</v>
      </c>
      <c r="K21" s="2" t="s">
        <v>77</v>
      </c>
      <c r="L21" s="1">
        <f t="shared" si="1"/>
        <v>6</v>
      </c>
      <c r="N21" s="1">
        <f t="shared" si="2"/>
        <v>15000</v>
      </c>
      <c r="O21" s="1" t="str">
        <f t="shared" si="3"/>
        <v>Youth</v>
      </c>
    </row>
    <row r="22">
      <c r="A22" s="2" t="s">
        <v>78</v>
      </c>
      <c r="B22" s="2" t="s">
        <v>79</v>
      </c>
      <c r="C22" s="2">
        <v>57.0</v>
      </c>
      <c r="D22" s="2" t="s">
        <v>32</v>
      </c>
      <c r="E22" s="2" t="s">
        <v>46</v>
      </c>
      <c r="F22" s="3">
        <v>45146.0</v>
      </c>
      <c r="G22" s="3">
        <v>45674.0</v>
      </c>
      <c r="H22" s="2">
        <v>1800.0</v>
      </c>
      <c r="I22" s="2">
        <v>19.0</v>
      </c>
      <c r="J22" s="2" t="s">
        <v>40</v>
      </c>
      <c r="L22" s="1">
        <f t="shared" si="1"/>
        <v>17</v>
      </c>
      <c r="N22" s="1">
        <f t="shared" si="2"/>
        <v>30600</v>
      </c>
      <c r="O22" s="1" t="str">
        <f t="shared" si="3"/>
        <v>Senior</v>
      </c>
    </row>
    <row r="23">
      <c r="A23" s="2" t="s">
        <v>80</v>
      </c>
      <c r="B23" s="2" t="s">
        <v>81</v>
      </c>
      <c r="C23" s="2">
        <v>26.0</v>
      </c>
      <c r="D23" s="2" t="s">
        <v>32</v>
      </c>
      <c r="E23" s="2" t="s">
        <v>46</v>
      </c>
      <c r="F23" s="3">
        <v>45320.0</v>
      </c>
      <c r="G23" s="3">
        <v>45616.0</v>
      </c>
      <c r="H23" s="2">
        <v>1800.0</v>
      </c>
      <c r="I23" s="2">
        <v>5.0</v>
      </c>
      <c r="J23" s="2" t="s">
        <v>19</v>
      </c>
      <c r="L23" s="1">
        <f t="shared" si="1"/>
        <v>9</v>
      </c>
      <c r="N23" s="1">
        <f t="shared" si="2"/>
        <v>16200</v>
      </c>
      <c r="O23" s="1" t="str">
        <f t="shared" si="3"/>
        <v>Youth</v>
      </c>
    </row>
    <row r="24">
      <c r="A24" s="2" t="s">
        <v>82</v>
      </c>
      <c r="B24" s="2" t="s">
        <v>83</v>
      </c>
      <c r="C24" s="2">
        <v>48.0</v>
      </c>
      <c r="D24" s="2" t="s">
        <v>17</v>
      </c>
      <c r="E24" s="2" t="s">
        <v>46</v>
      </c>
      <c r="F24" s="3">
        <v>45451.0</v>
      </c>
      <c r="G24" s="3">
        <v>45455.0</v>
      </c>
      <c r="H24" s="2">
        <v>1800.0</v>
      </c>
      <c r="I24" s="2">
        <v>18.0</v>
      </c>
      <c r="J24" s="2" t="s">
        <v>72</v>
      </c>
      <c r="L24" s="1">
        <f t="shared" si="1"/>
        <v>0</v>
      </c>
      <c r="N24" s="1">
        <f t="shared" si="2"/>
        <v>0</v>
      </c>
      <c r="O24" s="1" t="str">
        <f t="shared" si="3"/>
        <v>Senior</v>
      </c>
    </row>
    <row r="25">
      <c r="A25" s="2" t="s">
        <v>84</v>
      </c>
      <c r="B25" s="2" t="s">
        <v>85</v>
      </c>
      <c r="C25" s="2">
        <v>25.0</v>
      </c>
      <c r="D25" s="2" t="s">
        <v>32</v>
      </c>
      <c r="E25" s="2" t="s">
        <v>27</v>
      </c>
      <c r="F25" s="3">
        <v>45439.0</v>
      </c>
      <c r="G25" s="3">
        <v>45730.0</v>
      </c>
      <c r="H25" s="2">
        <v>1200.0</v>
      </c>
      <c r="I25" s="2">
        <v>6.0</v>
      </c>
      <c r="J25" s="2" t="s">
        <v>19</v>
      </c>
      <c r="L25" s="1">
        <f t="shared" si="1"/>
        <v>9</v>
      </c>
      <c r="N25" s="1">
        <f t="shared" si="2"/>
        <v>10800</v>
      </c>
      <c r="O25" s="1" t="str">
        <f t="shared" si="3"/>
        <v>Youth</v>
      </c>
    </row>
    <row r="26">
      <c r="A26" s="2" t="s">
        <v>86</v>
      </c>
      <c r="B26" s="2" t="s">
        <v>87</v>
      </c>
      <c r="C26" s="2">
        <v>53.0</v>
      </c>
      <c r="D26" s="2" t="s">
        <v>17</v>
      </c>
      <c r="E26" s="2" t="s">
        <v>46</v>
      </c>
      <c r="F26" s="3">
        <v>45286.0</v>
      </c>
      <c r="G26" s="3">
        <v>45372.0</v>
      </c>
      <c r="H26" s="2">
        <v>1800.0</v>
      </c>
      <c r="I26" s="2">
        <v>17.0</v>
      </c>
      <c r="J26" s="2" t="s">
        <v>40</v>
      </c>
      <c r="K26" s="2" t="s">
        <v>88</v>
      </c>
      <c r="L26" s="1">
        <f t="shared" si="1"/>
        <v>2</v>
      </c>
      <c r="N26" s="1">
        <f t="shared" si="2"/>
        <v>3600</v>
      </c>
      <c r="O26" s="1" t="str">
        <f t="shared" si="3"/>
        <v>Senior</v>
      </c>
    </row>
    <row r="27">
      <c r="A27" s="2" t="s">
        <v>89</v>
      </c>
      <c r="B27" s="2" t="s">
        <v>90</v>
      </c>
      <c r="C27" s="2">
        <v>42.0</v>
      </c>
      <c r="D27" s="2" t="s">
        <v>32</v>
      </c>
      <c r="E27" s="2" t="s">
        <v>27</v>
      </c>
      <c r="F27" s="3">
        <v>45702.0</v>
      </c>
      <c r="G27" s="3">
        <v>45727.0</v>
      </c>
      <c r="H27" s="2">
        <v>1200.0</v>
      </c>
      <c r="I27" s="2">
        <v>3.0</v>
      </c>
      <c r="J27" s="2" t="s">
        <v>72</v>
      </c>
      <c r="L27" s="1">
        <f t="shared" si="1"/>
        <v>0</v>
      </c>
      <c r="N27" s="1">
        <f t="shared" si="2"/>
        <v>0</v>
      </c>
      <c r="O27" s="1" t="str">
        <f t="shared" si="3"/>
        <v>Adult</v>
      </c>
    </row>
    <row r="28">
      <c r="A28" s="2" t="s">
        <v>91</v>
      </c>
      <c r="B28" s="2" t="s">
        <v>92</v>
      </c>
      <c r="C28" s="2">
        <v>24.0</v>
      </c>
      <c r="D28" s="2" t="s">
        <v>17</v>
      </c>
      <c r="E28" s="2" t="s">
        <v>36</v>
      </c>
      <c r="F28" s="3">
        <v>45698.0</v>
      </c>
      <c r="G28" s="3">
        <v>45726.0</v>
      </c>
      <c r="H28" s="2">
        <v>2500.0</v>
      </c>
      <c r="I28" s="2">
        <v>28.0</v>
      </c>
      <c r="J28" s="2" t="s">
        <v>40</v>
      </c>
      <c r="L28" s="1">
        <f t="shared" si="1"/>
        <v>0</v>
      </c>
      <c r="N28" s="1">
        <f t="shared" si="2"/>
        <v>0</v>
      </c>
      <c r="O28" s="1" t="str">
        <f t="shared" si="3"/>
        <v>Youth</v>
      </c>
    </row>
    <row r="29">
      <c r="A29" s="2" t="s">
        <v>93</v>
      </c>
      <c r="B29" s="2" t="s">
        <v>94</v>
      </c>
      <c r="C29" s="2">
        <v>53.0</v>
      </c>
      <c r="D29" s="2" t="s">
        <v>17</v>
      </c>
      <c r="E29" s="2" t="s">
        <v>27</v>
      </c>
      <c r="F29" s="3">
        <v>45614.0</v>
      </c>
      <c r="G29" s="3">
        <v>45645.0</v>
      </c>
      <c r="H29" s="2">
        <v>1200.0</v>
      </c>
      <c r="I29" s="2">
        <v>23.0</v>
      </c>
      <c r="J29" s="2" t="s">
        <v>23</v>
      </c>
      <c r="L29" s="1">
        <f t="shared" si="1"/>
        <v>1</v>
      </c>
      <c r="N29" s="1">
        <f t="shared" si="2"/>
        <v>1200</v>
      </c>
      <c r="O29" s="1" t="str">
        <f t="shared" si="3"/>
        <v>Senior</v>
      </c>
    </row>
    <row r="30">
      <c r="A30" s="2" t="s">
        <v>95</v>
      </c>
      <c r="B30" s="2" t="s">
        <v>96</v>
      </c>
      <c r="C30" s="2">
        <v>29.0</v>
      </c>
      <c r="D30" s="2" t="s">
        <v>32</v>
      </c>
      <c r="E30" s="2" t="s">
        <v>36</v>
      </c>
      <c r="F30" s="3">
        <v>45401.0</v>
      </c>
      <c r="G30" s="3">
        <v>45408.0</v>
      </c>
      <c r="H30" s="2">
        <v>2500.0</v>
      </c>
      <c r="I30" s="2">
        <v>8.0</v>
      </c>
      <c r="J30" s="2" t="s">
        <v>28</v>
      </c>
      <c r="L30" s="1">
        <f t="shared" si="1"/>
        <v>0</v>
      </c>
      <c r="N30" s="1">
        <f t="shared" si="2"/>
        <v>0</v>
      </c>
      <c r="O30" s="1" t="str">
        <f t="shared" si="3"/>
        <v>Youth</v>
      </c>
    </row>
    <row r="31">
      <c r="A31" s="2" t="s">
        <v>97</v>
      </c>
      <c r="B31" s="2" t="s">
        <v>98</v>
      </c>
      <c r="C31" s="2">
        <v>31.0</v>
      </c>
      <c r="D31" s="2" t="s">
        <v>32</v>
      </c>
      <c r="E31" s="2" t="s">
        <v>36</v>
      </c>
      <c r="F31" s="3">
        <v>45667.0</v>
      </c>
      <c r="G31" s="3">
        <v>45745.0</v>
      </c>
      <c r="H31" s="2">
        <v>2500.0</v>
      </c>
      <c r="I31" s="2">
        <v>23.0</v>
      </c>
      <c r="J31" s="2" t="s">
        <v>47</v>
      </c>
      <c r="K31" s="2" t="s">
        <v>99</v>
      </c>
      <c r="L31" s="1">
        <f t="shared" si="1"/>
        <v>2</v>
      </c>
      <c r="N31" s="1">
        <f t="shared" si="2"/>
        <v>5000</v>
      </c>
      <c r="O31" s="1" t="str">
        <f t="shared" si="3"/>
        <v>Adult</v>
      </c>
    </row>
    <row r="32">
      <c r="A32" s="2" t="s">
        <v>100</v>
      </c>
      <c r="B32" s="2" t="s">
        <v>101</v>
      </c>
      <c r="C32" s="2">
        <v>52.0</v>
      </c>
      <c r="D32" s="2" t="s">
        <v>32</v>
      </c>
      <c r="E32" s="2" t="s">
        <v>18</v>
      </c>
      <c r="F32" s="3">
        <v>45088.0</v>
      </c>
      <c r="G32" s="3">
        <v>45656.0</v>
      </c>
      <c r="H32" s="2">
        <v>800.0</v>
      </c>
      <c r="I32" s="2">
        <v>9.0</v>
      </c>
      <c r="J32" s="2" t="s">
        <v>72</v>
      </c>
      <c r="K32" s="2" t="s">
        <v>102</v>
      </c>
      <c r="L32" s="1">
        <f t="shared" si="1"/>
        <v>18</v>
      </c>
      <c r="N32" s="1">
        <f t="shared" si="2"/>
        <v>14400</v>
      </c>
      <c r="O32" s="1" t="str">
        <f t="shared" si="3"/>
        <v>Senior</v>
      </c>
    </row>
    <row r="33">
      <c r="A33" s="2" t="s">
        <v>103</v>
      </c>
      <c r="B33" s="2" t="s">
        <v>104</v>
      </c>
      <c r="C33" s="2">
        <v>20.0</v>
      </c>
      <c r="D33" s="2" t="s">
        <v>17</v>
      </c>
      <c r="E33" s="2" t="s">
        <v>27</v>
      </c>
      <c r="F33" s="3">
        <v>45391.0</v>
      </c>
      <c r="G33" s="3">
        <v>45604.0</v>
      </c>
      <c r="H33" s="2">
        <v>1200.0</v>
      </c>
      <c r="I33" s="2">
        <v>2.0</v>
      </c>
      <c r="J33" s="2" t="s">
        <v>40</v>
      </c>
      <c r="L33" s="1">
        <f t="shared" si="1"/>
        <v>7</v>
      </c>
      <c r="N33" s="1">
        <f t="shared" si="2"/>
        <v>8400</v>
      </c>
      <c r="O33" s="1" t="str">
        <f t="shared" si="3"/>
        <v>Youth</v>
      </c>
    </row>
    <row r="34">
      <c r="A34" s="2" t="s">
        <v>105</v>
      </c>
      <c r="B34" s="2" t="s">
        <v>106</v>
      </c>
      <c r="C34" s="2">
        <v>22.0</v>
      </c>
      <c r="D34" s="2" t="s">
        <v>17</v>
      </c>
      <c r="E34" s="2" t="s">
        <v>18</v>
      </c>
      <c r="F34" s="3">
        <v>45699.0</v>
      </c>
      <c r="G34" s="3">
        <v>45740.0</v>
      </c>
      <c r="H34" s="2">
        <v>800.0</v>
      </c>
      <c r="I34" s="2">
        <v>30.0</v>
      </c>
      <c r="J34" s="2" t="s">
        <v>40</v>
      </c>
      <c r="L34" s="1">
        <f t="shared" si="1"/>
        <v>1</v>
      </c>
      <c r="N34" s="1">
        <f t="shared" si="2"/>
        <v>800</v>
      </c>
      <c r="O34" s="1" t="str">
        <f t="shared" si="3"/>
        <v>Youth</v>
      </c>
    </row>
    <row r="35">
      <c r="A35" s="2" t="s">
        <v>107</v>
      </c>
      <c r="B35" s="2" t="s">
        <v>108</v>
      </c>
      <c r="C35" s="2">
        <v>23.0</v>
      </c>
      <c r="D35" s="2" t="s">
        <v>17</v>
      </c>
      <c r="E35" s="2" t="s">
        <v>46</v>
      </c>
      <c r="F35" s="3">
        <v>45588.0</v>
      </c>
      <c r="G35" s="3">
        <v>45721.0</v>
      </c>
      <c r="H35" s="2">
        <v>1800.0</v>
      </c>
      <c r="I35" s="2">
        <v>23.0</v>
      </c>
      <c r="J35" s="2" t="s">
        <v>23</v>
      </c>
      <c r="K35" s="2" t="s">
        <v>109</v>
      </c>
      <c r="L35" s="1">
        <f t="shared" si="1"/>
        <v>4</v>
      </c>
      <c r="N35" s="1">
        <f t="shared" si="2"/>
        <v>7200</v>
      </c>
      <c r="O35" s="1" t="str">
        <f t="shared" si="3"/>
        <v>Youth</v>
      </c>
    </row>
    <row r="36">
      <c r="A36" s="2" t="s">
        <v>110</v>
      </c>
      <c r="B36" s="2" t="s">
        <v>111</v>
      </c>
      <c r="C36" s="2">
        <v>27.0</v>
      </c>
      <c r="D36" s="2" t="s">
        <v>32</v>
      </c>
      <c r="E36" s="2" t="s">
        <v>27</v>
      </c>
      <c r="F36" s="3">
        <v>45312.0</v>
      </c>
      <c r="G36" s="3">
        <v>45652.0</v>
      </c>
      <c r="H36" s="2">
        <v>1200.0</v>
      </c>
      <c r="I36" s="2">
        <v>27.0</v>
      </c>
      <c r="J36" s="2" t="s">
        <v>23</v>
      </c>
      <c r="L36" s="1">
        <f t="shared" si="1"/>
        <v>11</v>
      </c>
      <c r="N36" s="1">
        <f t="shared" si="2"/>
        <v>13200</v>
      </c>
      <c r="O36" s="1" t="str">
        <f t="shared" si="3"/>
        <v>Youth</v>
      </c>
    </row>
  </sheetData>
  <conditionalFormatting sqref="A1:Z1000">
    <cfRule type="colorScale" priority="1">
      <colorScale>
        <cfvo type="min"/>
        <cfvo type="max"/>
        <color rgb="FFFF00FF"/>
        <color rgb="FFFF0000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</sheetData>
  <drawing r:id="rId2"/>
</worksheet>
</file>