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t\Desktop\Pandas\Excel\"/>
    </mc:Choice>
  </mc:AlternateContent>
  <xr:revisionPtr revIDLastSave="0" documentId="13_ncr:1_{184A6D95-818B-4B82-A3EC-0DB9116AD514}" xr6:coauthVersionLast="45" xr6:coauthVersionMax="45" xr10:uidLastSave="{00000000-0000-0000-0000-000000000000}"/>
  <bookViews>
    <workbookView xWindow="28680" yWindow="-120" windowWidth="29040" windowHeight="15840" xr2:uid="{F2D84C49-2465-438E-B25F-7E5C035E7596}"/>
  </bookViews>
  <sheets>
    <sheet name="Sheet3" sheetId="3" r:id="rId1"/>
    <sheet name="Sheet1" sheetId="1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3" l="1"/>
  <c r="C30" i="3"/>
  <c r="C34" i="3"/>
  <c r="C32" i="3"/>
  <c r="C29" i="3"/>
  <c r="C27" i="3"/>
  <c r="C31" i="3"/>
  <c r="C35" i="3"/>
  <c r="C28" i="3"/>
  <c r="C36" i="3"/>
  <c r="C33" i="3"/>
  <c r="C37" i="3"/>
  <c r="I8" i="1"/>
  <c r="C32" i="1"/>
  <c r="C36" i="1"/>
  <c r="C40" i="1"/>
  <c r="C33" i="1"/>
  <c r="C37" i="1"/>
  <c r="C41" i="1"/>
  <c r="C34" i="1"/>
  <c r="C38" i="1"/>
  <c r="C31" i="1"/>
  <c r="C35" i="1"/>
  <c r="C39" i="1"/>
  <c r="C30" i="1"/>
  <c r="D32" i="1"/>
  <c r="E32" i="1"/>
  <c r="D36" i="1"/>
  <c r="E36" i="1"/>
  <c r="D40" i="1"/>
  <c r="E40" i="1"/>
  <c r="D33" i="1"/>
  <c r="E33" i="1"/>
  <c r="D37" i="1"/>
  <c r="E37" i="1"/>
  <c r="D41" i="1"/>
  <c r="E41" i="1"/>
  <c r="D34" i="1"/>
  <c r="E34" i="1"/>
  <c r="D38" i="1"/>
  <c r="E38" i="1"/>
  <c r="D31" i="1"/>
  <c r="E31" i="1"/>
  <c r="D35" i="1"/>
  <c r="E35" i="1"/>
  <c r="D39" i="1"/>
  <c r="E39" i="1"/>
  <c r="D30" i="1"/>
  <c r="E30" i="1"/>
  <c r="E37" i="3"/>
  <c r="D36" i="3"/>
  <c r="D35" i="3"/>
  <c r="D27" i="3"/>
  <c r="E32" i="3"/>
  <c r="D30" i="3"/>
  <c r="D37" i="3"/>
  <c r="E36" i="3"/>
  <c r="E35" i="3"/>
  <c r="E27" i="3"/>
  <c r="D32" i="3"/>
  <c r="E30" i="3"/>
  <c r="D33" i="3"/>
  <c r="D28" i="3"/>
  <c r="D31" i="3"/>
  <c r="D29" i="3"/>
  <c r="D34" i="3"/>
  <c r="D26" i="3"/>
  <c r="E33" i="3"/>
  <c r="E28" i="3"/>
  <c r="E31" i="3"/>
  <c r="E29" i="3"/>
  <c r="E34" i="3"/>
  <c r="E26" i="3"/>
  <c r="I9" i="1"/>
</calcChain>
</file>

<file path=xl/sharedStrings.xml><?xml version="1.0" encoding="utf-8"?>
<sst xmlns="http://schemas.openxmlformats.org/spreadsheetml/2006/main" count="16" uniqueCount="16">
  <si>
    <t>Month</t>
  </si>
  <si>
    <t>Sales</t>
  </si>
  <si>
    <t>Lower Confidence Bound (Sales)</t>
  </si>
  <si>
    <t>Upper Confidence Bound (Sales)</t>
  </si>
  <si>
    <t>Forecast (Sales)</t>
  </si>
  <si>
    <t xml:space="preserve">Forecast based on a historical time series </t>
  </si>
  <si>
    <t>Seasonality &amp; STAT</t>
  </si>
  <si>
    <t>Seasonality:</t>
  </si>
  <si>
    <t>STAT:</t>
  </si>
  <si>
    <t>FORECAST.ETS.SEASONALITY($B$6:$B$29,$A$6:$A$29,1,1)</t>
  </si>
  <si>
    <t>FORECAST.ETS.STAT($B$6:$B$29,$A$6:$A$29,1,1,1,1)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</si>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</sst>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\-yy;@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theme="0"/>
      <name val="Segoe UI Light"/>
      <family val="2"/>
    </font>
    <font>
      <sz val="32"/>
      <color rgb="FF30966D"/>
      <name val="Segoe UI Light"/>
      <family val="2"/>
    </font>
    <font>
      <b/>
      <sz val="12"/>
      <color rgb="FF0B744D"/>
      <name val="Segoe UI"/>
      <family val="2"/>
    </font>
    <font>
      <sz val="11"/>
      <color rgb="FF0B744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</fills>
  <borders count="5">
    <border>
      <left/>
      <right/>
      <top/>
      <bottom/>
      <diagonal/>
    </border>
    <border>
      <left style="thin">
        <color rgb="FF0B744D"/>
      </left>
      <right/>
      <top style="thin">
        <color rgb="FF0B744D"/>
      </top>
      <bottom style="thin">
        <color rgb="FF0B744D"/>
      </bottom>
      <diagonal/>
    </border>
    <border>
      <left/>
      <right style="thin">
        <color rgb="FF0B744D"/>
      </right>
      <top style="thin">
        <color rgb="FF0B744D"/>
      </top>
      <bottom style="thin">
        <color rgb="FF0B744D"/>
      </bottom>
      <diagonal/>
    </border>
    <border>
      <left style="thin">
        <color rgb="FF0B744D"/>
      </left>
      <right style="thin">
        <color rgb="FF0B744D"/>
      </right>
      <top style="thin">
        <color rgb="FF0B744D"/>
      </top>
      <bottom style="thin">
        <color rgb="FF0B744D"/>
      </bottom>
      <diagonal/>
    </border>
    <border>
      <left/>
      <right/>
      <top style="thin">
        <color rgb="FF0B744D"/>
      </top>
      <bottom style="thin">
        <color rgb="FF0B744D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67" fontId="0" fillId="0" borderId="0" xfId="0" applyNumberFormat="1"/>
    <xf numFmtId="0" fontId="4" fillId="0" borderId="0" xfId="0" applyFont="1" applyAlignment="1">
      <alignment horizontal="left"/>
    </xf>
    <xf numFmtId="0" fontId="2" fillId="0" borderId="0" xfId="0" applyFont="1"/>
    <xf numFmtId="164" fontId="0" fillId="0" borderId="0" xfId="0" applyNumberFormat="1"/>
    <xf numFmtId="0" fontId="3" fillId="2" borderId="0" xfId="0" applyFont="1" applyFill="1" applyAlignment="1">
      <alignment horizontal="left" vertical="top"/>
    </xf>
    <xf numFmtId="167" fontId="3" fillId="2" borderId="0" xfId="0" applyNumberFormat="1" applyFont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167" fontId="0" fillId="0" borderId="0" xfId="1" applyNumberFormat="1" applyFont="1" applyAlignment="1">
      <alignment horizontal="left" vertical="top"/>
    </xf>
    <xf numFmtId="167" fontId="0" fillId="0" borderId="0" xfId="0" applyNumberFormat="1" applyAlignment="1">
      <alignment horizontal="left" vertical="top"/>
    </xf>
    <xf numFmtId="164" fontId="0" fillId="0" borderId="0" xfId="1" applyNumberFormat="1" applyFont="1" applyAlignment="1">
      <alignment horizontal="left" vertical="top"/>
    </xf>
    <xf numFmtId="0" fontId="5" fillId="0" borderId="0" xfId="0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</cellXfs>
  <cellStyles count="2">
    <cellStyle name="Currency" xfId="1" builtinId="4"/>
    <cellStyle name="Normal" xfId="0" builtinId="0"/>
  </cellStyles>
  <dxfs count="11"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4" formatCode="[$-409]mmm\-yy;@"/>
    </dxf>
    <dxf>
      <numFmt numFmtId="167" formatCode="&quot;$&quot;#,##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family val="2"/>
        <scheme val="none"/>
      </font>
      <numFmt numFmtId="167" formatCode="&quot;$&quot;#,##0.00"/>
      <fill>
        <patternFill patternType="solid">
          <fgColor indexed="64"/>
          <bgColor rgb="FF339966"/>
        </patternFill>
      </fill>
      <alignment horizontal="left" vertical="top" textRotation="0" wrapText="0" indent="0" justifyLastLine="0" shrinkToFit="0" readingOrder="0"/>
    </dxf>
    <dxf>
      <numFmt numFmtId="167" formatCode="&quot;$&quot;#,##0.00"/>
      <alignment horizontal="left" vertical="top" textRotation="0" wrapText="0" indent="0" justifyLastLine="0" shrinkToFit="0" readingOrder="0"/>
    </dxf>
    <dxf>
      <numFmt numFmtId="167" formatCode="&quot;$&quot;#,##0.00"/>
      <alignment horizontal="left" vertical="top" textRotation="0" wrapText="0" indent="0" justifyLastLine="0" shrinkToFit="0" readingOrder="0"/>
    </dxf>
    <dxf>
      <numFmt numFmtId="167" formatCode="&quot;$&quot;#,##0.00"/>
      <alignment horizontal="left" vertical="top" textRotation="0" wrapText="0" indent="0" justifyLastLine="0" shrinkToFit="0" readingOrder="0"/>
    </dxf>
    <dxf>
      <numFmt numFmtId="167" formatCode="&quot;$&quot;#,##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4" formatCode="[$-409]mmm\-yy;@"/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Sales</a:t>
            </a:r>
            <a:r>
              <a:rPr lang="en-US" sz="2000" baseline="0"/>
              <a:t> Forecasting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12537588430586"/>
          <c:y val="0.14726187212554256"/>
          <c:w val="0.86064041994750651"/>
          <c:h val="0.66714732557201317"/>
        </c:manualLayout>
      </c:layou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Sheet3!$B$2:$B$37</c:f>
              <c:numCache>
                <c:formatCode>"$"#,##0.00</c:formatCode>
                <c:ptCount val="36"/>
                <c:pt idx="0">
                  <c:v>78560</c:v>
                </c:pt>
                <c:pt idx="1">
                  <c:v>65420</c:v>
                </c:pt>
                <c:pt idx="2">
                  <c:v>68410</c:v>
                </c:pt>
                <c:pt idx="3">
                  <c:v>54786</c:v>
                </c:pt>
                <c:pt idx="4">
                  <c:v>58965</c:v>
                </c:pt>
                <c:pt idx="5">
                  <c:v>72415</c:v>
                </c:pt>
                <c:pt idx="6">
                  <c:v>69584</c:v>
                </c:pt>
                <c:pt idx="7">
                  <c:v>73215</c:v>
                </c:pt>
                <c:pt idx="8">
                  <c:v>62563</c:v>
                </c:pt>
                <c:pt idx="9">
                  <c:v>57412</c:v>
                </c:pt>
                <c:pt idx="10">
                  <c:v>55210</c:v>
                </c:pt>
                <c:pt idx="11">
                  <c:v>67963</c:v>
                </c:pt>
                <c:pt idx="12">
                  <c:v>69349.076923076922</c:v>
                </c:pt>
                <c:pt idx="13">
                  <c:v>68626.562937062947</c:v>
                </c:pt>
                <c:pt idx="14">
                  <c:v>67904.048951048957</c:v>
                </c:pt>
                <c:pt idx="15">
                  <c:v>67181.534965034967</c:v>
                </c:pt>
                <c:pt idx="16">
                  <c:v>66459.020979020977</c:v>
                </c:pt>
                <c:pt idx="17">
                  <c:v>65736.506993007002</c:v>
                </c:pt>
                <c:pt idx="18">
                  <c:v>65013.993006993012</c:v>
                </c:pt>
                <c:pt idx="19">
                  <c:v>64291.479020979023</c:v>
                </c:pt>
                <c:pt idx="20">
                  <c:v>63568.96503496504</c:v>
                </c:pt>
                <c:pt idx="21">
                  <c:v>62846.45104895105</c:v>
                </c:pt>
                <c:pt idx="22">
                  <c:v>62123.937062937068</c:v>
                </c:pt>
                <c:pt idx="23">
                  <c:v>61401.423076923078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9-4AD3-992E-C085017C1E09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Sheet3!$A$2:$A$37</c:f>
              <c:numCache>
                <c:formatCode>[$-409]mmm\-yy;@</c:formatCode>
                <c:ptCount val="36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</c:numCache>
            </c:numRef>
          </c:cat>
          <c:val>
            <c:numRef>
              <c:f>Sheet3!$C$2:$C$37</c:f>
              <c:numCache>
                <c:formatCode>General</c:formatCode>
                <c:ptCount val="36"/>
                <c:pt idx="23" formatCode="&quot;$&quot;#,##0.00">
                  <c:v>61401.423076923078</c:v>
                </c:pt>
                <c:pt idx="24" formatCode="&quot;$&quot;#,##0.00">
                  <c:v>65926.191679017269</c:v>
                </c:pt>
                <c:pt idx="25" formatCode="&quot;$&quot;#,##0.00">
                  <c:v>66636.865163987502</c:v>
                </c:pt>
                <c:pt idx="26" formatCode="&quot;$&quot;#,##0.00">
                  <c:v>61641.772105299577</c:v>
                </c:pt>
                <c:pt idx="27" formatCode="&quot;$&quot;#,##0.00">
                  <c:v>52711.247893414111</c:v>
                </c:pt>
                <c:pt idx="28" formatCode="&quot;$&quot;#,##0.00">
                  <c:v>53794.292877958898</c:v>
                </c:pt>
                <c:pt idx="29" formatCode="&quot;$&quot;#,##0.00">
                  <c:v>66714.34975569135</c:v>
                </c:pt>
                <c:pt idx="30" formatCode="&quot;$&quot;#,##0.00">
                  <c:v>65138.872949273449</c:v>
                </c:pt>
                <c:pt idx="31" formatCode="&quot;$&quot;#,##0.00">
                  <c:v>65849.546434243675</c:v>
                </c:pt>
                <c:pt idx="32" formatCode="&quot;$&quot;#,##0.00">
                  <c:v>60854.45337555575</c:v>
                </c:pt>
                <c:pt idx="33" formatCode="&quot;$&quot;#,##0.00">
                  <c:v>51923.929163670291</c:v>
                </c:pt>
                <c:pt idx="34" formatCode="&quot;$&quot;#,##0.00">
                  <c:v>53006.974148215071</c:v>
                </c:pt>
                <c:pt idx="35" formatCode="&quot;$&quot;#,##0.00">
                  <c:v>65927.031025947523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9-4AD3-992E-C085017C1E09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Sheet3!$A$2:$A$37</c:f>
              <c:numCache>
                <c:formatCode>[$-409]mmm\-yy;@</c:formatCode>
                <c:ptCount val="36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</c:numCache>
            </c:numRef>
          </c:cat>
          <c:val>
            <c:numRef>
              <c:f>Sheet3!$D$2:$D$37</c:f>
              <c:numCache>
                <c:formatCode>General</c:formatCode>
                <c:ptCount val="36"/>
                <c:pt idx="23" formatCode="&quot;$&quot;#,##0.00">
                  <c:v>61401.423076923078</c:v>
                </c:pt>
                <c:pt idx="24" formatCode="&quot;$&quot;#,##0.00">
                  <c:v>54416.662509782778</c:v>
                </c:pt>
                <c:pt idx="25" formatCode="&quot;$&quot;#,##0.00">
                  <c:v>53758.509464509945</c:v>
                </c:pt>
                <c:pt idx="26" formatCode="&quot;$&quot;#,##0.00">
                  <c:v>47522.000118646298</c:v>
                </c:pt>
                <c:pt idx="27" formatCode="&quot;$&quot;#,##0.00">
                  <c:v>37446.34458764697</c:v>
                </c:pt>
                <c:pt idx="28" formatCode="&quot;$&quot;#,##0.00">
                  <c:v>37460.27174417756</c:v>
                </c:pt>
                <c:pt idx="29" formatCode="&quot;$&quot;#,##0.00">
                  <c:v>49373.151807256931</c:v>
                </c:pt>
                <c:pt idx="30" formatCode="&quot;$&quot;#,##0.00">
                  <c:v>46838.526126399316</c:v>
                </c:pt>
                <c:pt idx="31" formatCode="&quot;$&quot;#,##0.00">
                  <c:v>46637.87702765195</c:v>
                </c:pt>
                <c:pt idx="32" formatCode="&quot;$&quot;#,##0.00">
                  <c:v>40769.421382103217</c:v>
                </c:pt>
                <c:pt idx="33" formatCode="&quot;$&quot;#,##0.00">
                  <c:v>30998.734656915491</c:v>
                </c:pt>
                <c:pt idx="34" formatCode="&quot;$&quot;#,##0.00">
                  <c:v>31270.960916041524</c:v>
                </c:pt>
                <c:pt idx="35" formatCode="&quot;$&quot;#,##0.00">
                  <c:v>43406.367328630731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9-4AD3-992E-C085017C1E09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Sheet3!$A$2:$A$37</c:f>
              <c:numCache>
                <c:formatCode>[$-409]mmm\-yy;@</c:formatCode>
                <c:ptCount val="36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</c:numCache>
            </c:numRef>
          </c:cat>
          <c:val>
            <c:numRef>
              <c:f>Sheet3!$E$2:$E$37</c:f>
              <c:numCache>
                <c:formatCode>General</c:formatCode>
                <c:ptCount val="36"/>
                <c:pt idx="23" formatCode="&quot;$&quot;#,##0.00">
                  <c:v>61401.423076923078</c:v>
                </c:pt>
                <c:pt idx="24" formatCode="&quot;$&quot;#,##0.00">
                  <c:v>77435.72084825176</c:v>
                </c:pt>
                <c:pt idx="25" formatCode="&quot;$&quot;#,##0.00">
                  <c:v>79515.22086346506</c:v>
                </c:pt>
                <c:pt idx="26" formatCode="&quot;$&quot;#,##0.00">
                  <c:v>75761.544091952863</c:v>
                </c:pt>
                <c:pt idx="27" formatCode="&quot;$&quot;#,##0.00">
                  <c:v>67976.151199181259</c:v>
                </c:pt>
                <c:pt idx="28" formatCode="&quot;$&quot;#,##0.00">
                  <c:v>70128.314011740236</c:v>
                </c:pt>
                <c:pt idx="29" formatCode="&quot;$&quot;#,##0.00">
                  <c:v>84055.547704125769</c:v>
                </c:pt>
                <c:pt idx="30" formatCode="&quot;$&quot;#,##0.00">
                  <c:v>83439.219772147582</c:v>
                </c:pt>
                <c:pt idx="31" formatCode="&quot;$&quot;#,##0.00">
                  <c:v>85061.215840835401</c:v>
                </c:pt>
                <c:pt idx="32" formatCode="&quot;$&quot;#,##0.00">
                  <c:v>80939.485369008282</c:v>
                </c:pt>
                <c:pt idx="33" formatCode="&quot;$&quot;#,##0.00">
                  <c:v>72849.123670425091</c:v>
                </c:pt>
                <c:pt idx="34" formatCode="&quot;$&quot;#,##0.00">
                  <c:v>74742.987380388615</c:v>
                </c:pt>
                <c:pt idx="35" formatCode="&quot;$&quot;#,##0.00">
                  <c:v>88447.694723264314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59-4AD3-992E-C085017C1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173616"/>
        <c:axId val="615173944"/>
      </c:lineChart>
      <c:catAx>
        <c:axId val="6151736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73944"/>
        <c:crosses val="autoZero"/>
        <c:auto val="1"/>
        <c:lblAlgn val="ctr"/>
        <c:lblOffset val="100"/>
        <c:noMultiLvlLbl val="0"/>
      </c:catAx>
      <c:valAx>
        <c:axId val="61517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7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7</xdr:row>
      <xdr:rowOff>57150</xdr:rowOff>
    </xdr:from>
    <xdr:to>
      <xdr:col>18</xdr:col>
      <xdr:colOff>228600</xdr:colOff>
      <xdr:row>29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60293-5362-4319-B597-FD4730D13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08342E-8579-4A9A-8D87-CF417888DB0A}" name="Table2" displayName="Table2" ref="A1:E37" totalsRowShown="0">
  <autoFilter ref="A1:E37" xr:uid="{317423D7-6ADA-4F74-AFB3-A9A1AAD80175}"/>
  <tableColumns count="5">
    <tableColumn id="1" xr3:uid="{3D11E87A-5259-4EBF-BA13-8BC73DDDF84B}" name="Timeline" dataDxfId="3"/>
    <tableColumn id="2" xr3:uid="{35EBE10F-8DB2-465C-A32F-BCD61DAE32A5}" name="Values"/>
    <tableColumn id="3" xr3:uid="{EFC48909-8CFA-4B5C-879F-5F8F5BB9B515}" name="Forecast" dataDxfId="2">
      <calculatedColumnFormula>_xlfn.FORECAST.ETS(A2,$B$2:$B$25,$A$2:$A$25,1,1)</calculatedColumnFormula>
    </tableColumn>
    <tableColumn id="4" xr3:uid="{F9307D4F-F0B1-47FA-8E68-A6CA0DC2B061}" name="Lower Confidence Bound" dataDxfId="1">
      <calculatedColumnFormula>C2-_xlfn.FORECAST.ETS.CONFINT(A2,$B$2:$B$25,$A$2:$A$25,0.95,1,1)</calculatedColumnFormula>
    </tableColumn>
    <tableColumn id="5" xr3:uid="{96AFB3C2-F3CE-4F88-910C-27D79E7F9213}" name="Upper Confidence Bound" dataDxfId="0">
      <calculatedColumnFormula>C2+_xlfn.FORECAST.ETS.CONFINT(A2,$B$2:$B$25,$A$2:$A$25,0.95,1,1)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DD7062-359D-4DEC-8193-06247C6CA4A7}" name="Table1" displayName="Table1" ref="A5:E41" totalsRowShown="0" headerRowDxfId="5" dataDxfId="4">
  <autoFilter ref="A5:E41" xr:uid="{98497F9D-1114-46BA-A5C3-48A615EBABD3}"/>
  <tableColumns count="5">
    <tableColumn id="1" xr3:uid="{AFE76723-B743-458A-93BB-35F3818A6E44}" name="Month" dataDxfId="10"/>
    <tableColumn id="2" xr3:uid="{1FCFF49E-C790-40C4-8DEC-10B3F8BB28DC}" name="Sales" dataDxfId="9"/>
    <tableColumn id="3" xr3:uid="{B6952429-F150-4A34-8FD2-5742A7AD53CF}" name="Forecast (Sales)" dataDxfId="8">
      <calculatedColumnFormula>_xlfn.FORECAST.ETS(A6,$B$6:$B$29,$A$6:$A$29,1,1)</calculatedColumnFormula>
    </tableColumn>
    <tableColumn id="4" xr3:uid="{F9180836-21FC-43CA-91E2-C48E20E7021F}" name="Lower Confidence Bound (Sales)" dataDxfId="7">
      <calculatedColumnFormula>C6-_xlfn.FORECAST.ETS.CONFINT(A6,$B$6:$B$29,$A$6:$A$29,0.95,1,1)</calculatedColumnFormula>
    </tableColumn>
    <tableColumn id="5" xr3:uid="{6EDA3D7D-1A8A-4888-9740-A9CF8CB3ABE4}" name="Upper Confidence Bound (Sales)" dataDxfId="6">
      <calculatedColumnFormula>C6+_xlfn.FORECAST.ETS.CONFINT(A6,$B$6:$B$29,$A$6:$A$29,0.95,1,1)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65D3-04CE-4B15-A4C9-EF67C425797E}">
  <dimension ref="A1:E37"/>
  <sheetViews>
    <sheetView showGridLines="0" tabSelected="1" workbookViewId="0">
      <selection activeCell="T30" sqref="T30"/>
    </sheetView>
  </sheetViews>
  <sheetFormatPr defaultRowHeight="15" x14ac:dyDescent="0.25"/>
  <cols>
    <col min="1" max="1" width="11" customWidth="1"/>
    <col min="2" max="2" width="10.140625" bestFit="1" customWidth="1"/>
    <col min="3" max="3" width="10.5703125" customWidth="1"/>
    <col min="4" max="4" width="25.28515625" customWidth="1"/>
    <col min="5" max="5" width="26" bestFit="1" customWidth="1"/>
  </cols>
  <sheetData>
    <row r="1" spans="1: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s="4">
        <v>39814</v>
      </c>
      <c r="B2" s="1">
        <v>78560</v>
      </c>
    </row>
    <row r="3" spans="1:5" x14ac:dyDescent="0.25">
      <c r="A3" s="4">
        <v>39845</v>
      </c>
      <c r="B3" s="1">
        <v>65420</v>
      </c>
    </row>
    <row r="4" spans="1:5" x14ac:dyDescent="0.25">
      <c r="A4" s="4">
        <v>39873</v>
      </c>
      <c r="B4" s="1">
        <v>68410</v>
      </c>
    </row>
    <row r="5" spans="1:5" x14ac:dyDescent="0.25">
      <c r="A5" s="4">
        <v>39904</v>
      </c>
      <c r="B5" s="1">
        <v>54786</v>
      </c>
    </row>
    <row r="6" spans="1:5" x14ac:dyDescent="0.25">
      <c r="A6" s="4">
        <v>39934</v>
      </c>
      <c r="B6" s="1">
        <v>58965</v>
      </c>
    </row>
    <row r="7" spans="1:5" x14ac:dyDescent="0.25">
      <c r="A7" s="4">
        <v>39965</v>
      </c>
      <c r="B7" s="1">
        <v>72415</v>
      </c>
    </row>
    <row r="8" spans="1:5" x14ac:dyDescent="0.25">
      <c r="A8" s="4">
        <v>39995</v>
      </c>
      <c r="B8" s="1">
        <v>69584</v>
      </c>
    </row>
    <row r="9" spans="1:5" x14ac:dyDescent="0.25">
      <c r="A9" s="4">
        <v>40026</v>
      </c>
      <c r="B9" s="1">
        <v>73215</v>
      </c>
    </row>
    <row r="10" spans="1:5" x14ac:dyDescent="0.25">
      <c r="A10" s="4">
        <v>40057</v>
      </c>
      <c r="B10" s="1">
        <v>62563</v>
      </c>
    </row>
    <row r="11" spans="1:5" x14ac:dyDescent="0.25">
      <c r="A11" s="4">
        <v>40087</v>
      </c>
      <c r="B11" s="1">
        <v>57412</v>
      </c>
    </row>
    <row r="12" spans="1:5" x14ac:dyDescent="0.25">
      <c r="A12" s="4">
        <v>40118</v>
      </c>
      <c r="B12" s="1">
        <v>55210</v>
      </c>
    </row>
    <row r="13" spans="1:5" x14ac:dyDescent="0.25">
      <c r="A13" s="4">
        <v>40148</v>
      </c>
      <c r="B13" s="1">
        <v>67963</v>
      </c>
    </row>
    <row r="14" spans="1:5" x14ac:dyDescent="0.25">
      <c r="A14" s="4">
        <v>40179</v>
      </c>
      <c r="B14" s="1">
        <v>69349.076923076922</v>
      </c>
    </row>
    <row r="15" spans="1:5" x14ac:dyDescent="0.25">
      <c r="A15" s="4">
        <v>40210</v>
      </c>
      <c r="B15" s="1">
        <v>68626.562937062947</v>
      </c>
    </row>
    <row r="16" spans="1:5" x14ac:dyDescent="0.25">
      <c r="A16" s="4">
        <v>40238</v>
      </c>
      <c r="B16" s="1">
        <v>67904.048951048957</v>
      </c>
    </row>
    <row r="17" spans="1:5" x14ac:dyDescent="0.25">
      <c r="A17" s="4">
        <v>40269</v>
      </c>
      <c r="B17" s="1">
        <v>67181.534965034967</v>
      </c>
    </row>
    <row r="18" spans="1:5" x14ac:dyDescent="0.25">
      <c r="A18" s="4">
        <v>40299</v>
      </c>
      <c r="B18" s="1">
        <v>66459.020979020977</v>
      </c>
    </row>
    <row r="19" spans="1:5" x14ac:dyDescent="0.25">
      <c r="A19" s="4">
        <v>40330</v>
      </c>
      <c r="B19" s="1">
        <v>65736.506993007002</v>
      </c>
    </row>
    <row r="20" spans="1:5" x14ac:dyDescent="0.25">
      <c r="A20" s="4">
        <v>40360</v>
      </c>
      <c r="B20" s="1">
        <v>65013.993006993012</v>
      </c>
    </row>
    <row r="21" spans="1:5" x14ac:dyDescent="0.25">
      <c r="A21" s="4">
        <v>40391</v>
      </c>
      <c r="B21" s="1">
        <v>64291.479020979023</v>
      </c>
    </row>
    <row r="22" spans="1:5" x14ac:dyDescent="0.25">
      <c r="A22" s="4">
        <v>40422</v>
      </c>
      <c r="B22" s="1">
        <v>63568.96503496504</v>
      </c>
    </row>
    <row r="23" spans="1:5" x14ac:dyDescent="0.25">
      <c r="A23" s="4">
        <v>40452</v>
      </c>
      <c r="B23" s="1">
        <v>62846.45104895105</v>
      </c>
    </row>
    <row r="24" spans="1:5" x14ac:dyDescent="0.25">
      <c r="A24" s="4">
        <v>40483</v>
      </c>
      <c r="B24" s="1">
        <v>62123.937062937068</v>
      </c>
    </row>
    <row r="25" spans="1:5" x14ac:dyDescent="0.25">
      <c r="A25" s="4">
        <v>40513</v>
      </c>
      <c r="B25" s="1">
        <v>61401.423076923078</v>
      </c>
      <c r="C25" s="1">
        <v>61401.423076923078</v>
      </c>
      <c r="D25" s="1">
        <v>61401.423076923078</v>
      </c>
      <c r="E25" s="1">
        <v>61401.423076923078</v>
      </c>
    </row>
    <row r="26" spans="1:5" x14ac:dyDescent="0.25">
      <c r="A26" s="4">
        <v>40544</v>
      </c>
      <c r="C26" s="1">
        <f>_xlfn.FORECAST.ETS(A26,$B$2:$B$25,$A$2:$A$25,1,1)</f>
        <v>65926.191679017269</v>
      </c>
      <c r="D26" s="1">
        <f>C26-_xlfn.FORECAST.ETS.CONFINT(A26,$B$2:$B$25,$A$2:$A$25,0.95,1,1)</f>
        <v>54416.662509782778</v>
      </c>
      <c r="E26" s="1">
        <f>C26+_xlfn.FORECAST.ETS.CONFINT(A26,$B$2:$B$25,$A$2:$A$25,0.95,1,1)</f>
        <v>77435.72084825176</v>
      </c>
    </row>
    <row r="27" spans="1:5" x14ac:dyDescent="0.25">
      <c r="A27" s="4">
        <v>40575</v>
      </c>
      <c r="C27" s="1">
        <f>_xlfn.FORECAST.ETS(A27,$B$2:$B$25,$A$2:$A$25,1,1)</f>
        <v>66636.865163987502</v>
      </c>
      <c r="D27" s="1">
        <f>C27-_xlfn.FORECAST.ETS.CONFINT(A27,$B$2:$B$25,$A$2:$A$25,0.95,1,1)</f>
        <v>53758.509464509945</v>
      </c>
      <c r="E27" s="1">
        <f>C27+_xlfn.FORECAST.ETS.CONFINT(A27,$B$2:$B$25,$A$2:$A$25,0.95,1,1)</f>
        <v>79515.22086346506</v>
      </c>
    </row>
    <row r="28" spans="1:5" x14ac:dyDescent="0.25">
      <c r="A28" s="4">
        <v>40603</v>
      </c>
      <c r="C28" s="1">
        <f>_xlfn.FORECAST.ETS(A28,$B$2:$B$25,$A$2:$A$25,1,1)</f>
        <v>61641.772105299577</v>
      </c>
      <c r="D28" s="1">
        <f>C28-_xlfn.FORECAST.ETS.CONFINT(A28,$B$2:$B$25,$A$2:$A$25,0.95,1,1)</f>
        <v>47522.000118646298</v>
      </c>
      <c r="E28" s="1">
        <f>C28+_xlfn.FORECAST.ETS.CONFINT(A28,$B$2:$B$25,$A$2:$A$25,0.95,1,1)</f>
        <v>75761.544091952863</v>
      </c>
    </row>
    <row r="29" spans="1:5" x14ac:dyDescent="0.25">
      <c r="A29" s="4">
        <v>40634</v>
      </c>
      <c r="C29" s="1">
        <f>_xlfn.FORECAST.ETS(A29,$B$2:$B$25,$A$2:$A$25,1,1)</f>
        <v>52711.247893414111</v>
      </c>
      <c r="D29" s="1">
        <f>C29-_xlfn.FORECAST.ETS.CONFINT(A29,$B$2:$B$25,$A$2:$A$25,0.95,1,1)</f>
        <v>37446.34458764697</v>
      </c>
      <c r="E29" s="1">
        <f>C29+_xlfn.FORECAST.ETS.CONFINT(A29,$B$2:$B$25,$A$2:$A$25,0.95,1,1)</f>
        <v>67976.151199181259</v>
      </c>
    </row>
    <row r="30" spans="1:5" x14ac:dyDescent="0.25">
      <c r="A30" s="4">
        <v>40664</v>
      </c>
      <c r="C30" s="1">
        <f>_xlfn.FORECAST.ETS(A30,$B$2:$B$25,$A$2:$A$25,1,1)</f>
        <v>53794.292877958898</v>
      </c>
      <c r="D30" s="1">
        <f>C30-_xlfn.FORECAST.ETS.CONFINT(A30,$B$2:$B$25,$A$2:$A$25,0.95,1,1)</f>
        <v>37460.27174417756</v>
      </c>
      <c r="E30" s="1">
        <f>C30+_xlfn.FORECAST.ETS.CONFINT(A30,$B$2:$B$25,$A$2:$A$25,0.95,1,1)</f>
        <v>70128.314011740236</v>
      </c>
    </row>
    <row r="31" spans="1:5" x14ac:dyDescent="0.25">
      <c r="A31" s="4">
        <v>40695</v>
      </c>
      <c r="C31" s="1">
        <f>_xlfn.FORECAST.ETS(A31,$B$2:$B$25,$A$2:$A$25,1,1)</f>
        <v>66714.34975569135</v>
      </c>
      <c r="D31" s="1">
        <f>C31-_xlfn.FORECAST.ETS.CONFINT(A31,$B$2:$B$25,$A$2:$A$25,0.95,1,1)</f>
        <v>49373.151807256931</v>
      </c>
      <c r="E31" s="1">
        <f>C31+_xlfn.FORECAST.ETS.CONFINT(A31,$B$2:$B$25,$A$2:$A$25,0.95,1,1)</f>
        <v>84055.547704125769</v>
      </c>
    </row>
    <row r="32" spans="1:5" x14ac:dyDescent="0.25">
      <c r="A32" s="4">
        <v>40725</v>
      </c>
      <c r="C32" s="1">
        <f>_xlfn.FORECAST.ETS(A32,$B$2:$B$25,$A$2:$A$25,1,1)</f>
        <v>65138.872949273449</v>
      </c>
      <c r="D32" s="1">
        <f>C32-_xlfn.FORECAST.ETS.CONFINT(A32,$B$2:$B$25,$A$2:$A$25,0.95,1,1)</f>
        <v>46838.526126399316</v>
      </c>
      <c r="E32" s="1">
        <f>C32+_xlfn.FORECAST.ETS.CONFINT(A32,$B$2:$B$25,$A$2:$A$25,0.95,1,1)</f>
        <v>83439.219772147582</v>
      </c>
    </row>
    <row r="33" spans="1:5" x14ac:dyDescent="0.25">
      <c r="A33" s="4">
        <v>40756</v>
      </c>
      <c r="C33" s="1">
        <f>_xlfn.FORECAST.ETS(A33,$B$2:$B$25,$A$2:$A$25,1,1)</f>
        <v>65849.546434243675</v>
      </c>
      <c r="D33" s="1">
        <f>C33-_xlfn.FORECAST.ETS.CONFINT(A33,$B$2:$B$25,$A$2:$A$25,0.95,1,1)</f>
        <v>46637.87702765195</v>
      </c>
      <c r="E33" s="1">
        <f>C33+_xlfn.FORECAST.ETS.CONFINT(A33,$B$2:$B$25,$A$2:$A$25,0.95,1,1)</f>
        <v>85061.215840835401</v>
      </c>
    </row>
    <row r="34" spans="1:5" x14ac:dyDescent="0.25">
      <c r="A34" s="4">
        <v>40787</v>
      </c>
      <c r="C34" s="1">
        <f>_xlfn.FORECAST.ETS(A34,$B$2:$B$25,$A$2:$A$25,1,1)</f>
        <v>60854.45337555575</v>
      </c>
      <c r="D34" s="1">
        <f>C34-_xlfn.FORECAST.ETS.CONFINT(A34,$B$2:$B$25,$A$2:$A$25,0.95,1,1)</f>
        <v>40769.421382103217</v>
      </c>
      <c r="E34" s="1">
        <f>C34+_xlfn.FORECAST.ETS.CONFINT(A34,$B$2:$B$25,$A$2:$A$25,0.95,1,1)</f>
        <v>80939.485369008282</v>
      </c>
    </row>
    <row r="35" spans="1:5" x14ac:dyDescent="0.25">
      <c r="A35" s="4">
        <v>40817</v>
      </c>
      <c r="C35" s="1">
        <f>_xlfn.FORECAST.ETS(A35,$B$2:$B$25,$A$2:$A$25,1,1)</f>
        <v>51923.929163670291</v>
      </c>
      <c r="D35" s="1">
        <f>C35-_xlfn.FORECAST.ETS.CONFINT(A35,$B$2:$B$25,$A$2:$A$25,0.95,1,1)</f>
        <v>30998.734656915491</v>
      </c>
      <c r="E35" s="1">
        <f>C35+_xlfn.FORECAST.ETS.CONFINT(A35,$B$2:$B$25,$A$2:$A$25,0.95,1,1)</f>
        <v>72849.123670425091</v>
      </c>
    </row>
    <row r="36" spans="1:5" x14ac:dyDescent="0.25">
      <c r="A36" s="4">
        <v>40848</v>
      </c>
      <c r="C36" s="1">
        <f>_xlfn.FORECAST.ETS(A36,$B$2:$B$25,$A$2:$A$25,1,1)</f>
        <v>53006.974148215071</v>
      </c>
      <c r="D36" s="1">
        <f>C36-_xlfn.FORECAST.ETS.CONFINT(A36,$B$2:$B$25,$A$2:$A$25,0.95,1,1)</f>
        <v>31270.960916041524</v>
      </c>
      <c r="E36" s="1">
        <f>C36+_xlfn.FORECAST.ETS.CONFINT(A36,$B$2:$B$25,$A$2:$A$25,0.95,1,1)</f>
        <v>74742.987380388615</v>
      </c>
    </row>
    <row r="37" spans="1:5" x14ac:dyDescent="0.25">
      <c r="A37" s="4">
        <v>40878</v>
      </c>
      <c r="C37" s="1">
        <f>_xlfn.FORECAST.ETS(A37,$B$2:$B$25,$A$2:$A$25,1,1)</f>
        <v>65927.031025947523</v>
      </c>
      <c r="D37" s="1">
        <f>C37-_xlfn.FORECAST.ETS.CONFINT(A37,$B$2:$B$25,$A$2:$A$25,0.95,1,1)</f>
        <v>43406.367328630731</v>
      </c>
      <c r="E37" s="1">
        <f>C37+_xlfn.FORECAST.ETS.CONFINT(A37,$B$2:$B$25,$A$2:$A$25,0.95,1,1)</f>
        <v>88447.694723264314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54B19-4B2A-4FB4-AD07-21926631E179}">
  <dimension ref="A1:Q41"/>
  <sheetViews>
    <sheetView workbookViewId="0">
      <selection activeCell="J23" sqref="J23"/>
    </sheetView>
  </sheetViews>
  <sheetFormatPr defaultRowHeight="15" x14ac:dyDescent="0.25"/>
  <cols>
    <col min="1" max="1" width="10.85546875" bestFit="1" customWidth="1"/>
    <col min="2" max="2" width="15.42578125" style="1" customWidth="1"/>
    <col min="3" max="3" width="27.28515625" style="1" bestFit="1" customWidth="1"/>
    <col min="4" max="4" width="42.85546875" style="1" bestFit="1" customWidth="1"/>
    <col min="5" max="5" width="43" style="1" bestFit="1" customWidth="1"/>
  </cols>
  <sheetData>
    <row r="1" spans="1:17" ht="48" x14ac:dyDescent="0.85">
      <c r="B1" s="2" t="s">
        <v>5</v>
      </c>
      <c r="C1" s="3"/>
      <c r="D1" s="3"/>
      <c r="E1" s="3"/>
    </row>
    <row r="5" spans="1:17" ht="16.5" x14ac:dyDescent="0.25">
      <c r="A5" s="5" t="s">
        <v>0</v>
      </c>
      <c r="B5" s="6" t="s">
        <v>1</v>
      </c>
      <c r="C5" s="6" t="s">
        <v>4</v>
      </c>
      <c r="D5" s="6" t="s">
        <v>2</v>
      </c>
      <c r="E5" s="6" t="s">
        <v>3</v>
      </c>
    </row>
    <row r="6" spans="1:17" x14ac:dyDescent="0.25">
      <c r="A6" s="7">
        <v>39814</v>
      </c>
      <c r="B6" s="8">
        <v>78560</v>
      </c>
      <c r="C6" s="9"/>
      <c r="D6" s="9"/>
      <c r="E6" s="9"/>
    </row>
    <row r="7" spans="1:17" ht="17.25" x14ac:dyDescent="0.3">
      <c r="A7" s="7">
        <v>39845</v>
      </c>
      <c r="B7" s="8">
        <v>65420</v>
      </c>
      <c r="C7" s="9"/>
      <c r="D7" s="9"/>
      <c r="E7" s="9"/>
      <c r="G7" s="11" t="s">
        <v>6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6.5" x14ac:dyDescent="0.3">
      <c r="A8" s="7">
        <v>39873</v>
      </c>
      <c r="B8" s="8">
        <v>68410</v>
      </c>
      <c r="C8" s="9"/>
      <c r="D8" s="9"/>
      <c r="E8" s="9"/>
      <c r="G8" s="12" t="s">
        <v>7</v>
      </c>
      <c r="H8" s="13"/>
      <c r="I8" s="14">
        <f>_xlfn.FORECAST.ETS.SEASONALITY($B$4:$B$60,$A$4:$A$60,1,1)</f>
        <v>6</v>
      </c>
      <c r="J8" s="12"/>
      <c r="K8" s="15" t="s">
        <v>9</v>
      </c>
      <c r="L8" s="15"/>
      <c r="M8" s="15"/>
      <c r="N8" s="15"/>
      <c r="O8" s="15"/>
      <c r="P8" s="15"/>
      <c r="Q8" s="13"/>
    </row>
    <row r="9" spans="1:17" ht="16.5" x14ac:dyDescent="0.3">
      <c r="A9" s="7">
        <v>39904</v>
      </c>
      <c r="B9" s="8">
        <v>54786</v>
      </c>
      <c r="C9" s="9"/>
      <c r="D9" s="9"/>
      <c r="E9" s="9"/>
      <c r="G9" s="12" t="s">
        <v>8</v>
      </c>
      <c r="H9" s="13"/>
      <c r="I9" s="14">
        <f>_xlfn.FORECAST.ETS.STAT($B$4:$B$60,$A$4:$A$60,1,I8,1,1)</f>
        <v>0.501</v>
      </c>
      <c r="J9" s="12"/>
      <c r="K9" s="15" t="s">
        <v>10</v>
      </c>
      <c r="L9" s="15"/>
      <c r="M9" s="15"/>
      <c r="N9" s="15"/>
      <c r="O9" s="15"/>
      <c r="P9" s="15"/>
      <c r="Q9" s="13"/>
    </row>
    <row r="10" spans="1:17" x14ac:dyDescent="0.25">
      <c r="A10" s="7">
        <v>39934</v>
      </c>
      <c r="B10" s="8">
        <v>58965</v>
      </c>
      <c r="C10" s="9"/>
      <c r="D10" s="9"/>
      <c r="E10" s="9"/>
    </row>
    <row r="11" spans="1:17" x14ac:dyDescent="0.25">
      <c r="A11" s="7">
        <v>39965</v>
      </c>
      <c r="B11" s="8">
        <v>72415</v>
      </c>
      <c r="C11" s="9"/>
      <c r="D11" s="9"/>
      <c r="E11" s="9"/>
    </row>
    <row r="12" spans="1:17" x14ac:dyDescent="0.25">
      <c r="A12" s="7">
        <v>39995</v>
      </c>
      <c r="B12" s="8">
        <v>69584</v>
      </c>
      <c r="C12" s="9"/>
      <c r="D12" s="9"/>
      <c r="E12" s="9"/>
    </row>
    <row r="13" spans="1:17" x14ac:dyDescent="0.25">
      <c r="A13" s="7">
        <v>40026</v>
      </c>
      <c r="B13" s="8">
        <v>73215</v>
      </c>
      <c r="C13" s="9"/>
      <c r="D13" s="9"/>
      <c r="E13" s="9"/>
    </row>
    <row r="14" spans="1:17" x14ac:dyDescent="0.25">
      <c r="A14" s="7">
        <v>40057</v>
      </c>
      <c r="B14" s="8">
        <v>62563</v>
      </c>
      <c r="C14" s="9"/>
      <c r="D14" s="9"/>
      <c r="E14" s="9"/>
    </row>
    <row r="15" spans="1:17" x14ac:dyDescent="0.25">
      <c r="A15" s="7">
        <v>40087</v>
      </c>
      <c r="B15" s="8">
        <v>57412</v>
      </c>
      <c r="C15" s="9"/>
      <c r="D15" s="9"/>
      <c r="E15" s="9"/>
    </row>
    <row r="16" spans="1:17" x14ac:dyDescent="0.25">
      <c r="A16" s="10">
        <v>40118</v>
      </c>
      <c r="B16" s="8">
        <v>55210</v>
      </c>
      <c r="C16" s="9"/>
      <c r="D16" s="9"/>
      <c r="E16" s="9"/>
    </row>
    <row r="17" spans="1:5" x14ac:dyDescent="0.25">
      <c r="A17" s="7">
        <v>40148</v>
      </c>
      <c r="B17" s="8">
        <v>67963</v>
      </c>
      <c r="C17" s="8"/>
      <c r="D17" s="8"/>
      <c r="E17" s="8"/>
    </row>
    <row r="18" spans="1:5" x14ac:dyDescent="0.25">
      <c r="A18" s="7">
        <v>40179</v>
      </c>
      <c r="B18" s="8">
        <v>69349.076923076922</v>
      </c>
      <c r="C18" s="9"/>
      <c r="D18" s="9"/>
      <c r="E18" s="9"/>
    </row>
    <row r="19" spans="1:5" x14ac:dyDescent="0.25">
      <c r="A19" s="7">
        <v>40210</v>
      </c>
      <c r="B19" s="8">
        <v>68626.562937062947</v>
      </c>
      <c r="C19" s="9"/>
      <c r="D19" s="9"/>
      <c r="E19" s="9"/>
    </row>
    <row r="20" spans="1:5" x14ac:dyDescent="0.25">
      <c r="A20" s="7">
        <v>40238</v>
      </c>
      <c r="B20" s="8">
        <v>67904.048951048957</v>
      </c>
      <c r="C20" s="9"/>
      <c r="D20" s="9"/>
      <c r="E20" s="9"/>
    </row>
    <row r="21" spans="1:5" x14ac:dyDescent="0.25">
      <c r="A21" s="7">
        <v>40269</v>
      </c>
      <c r="B21" s="8">
        <v>67181.534965034967</v>
      </c>
      <c r="C21" s="9"/>
      <c r="D21" s="9"/>
      <c r="E21" s="9"/>
    </row>
    <row r="22" spans="1:5" x14ac:dyDescent="0.25">
      <c r="A22" s="7">
        <v>40299</v>
      </c>
      <c r="B22" s="8">
        <v>66459.020979020977</v>
      </c>
      <c r="C22" s="9"/>
      <c r="D22" s="9"/>
      <c r="E22" s="9"/>
    </row>
    <row r="23" spans="1:5" x14ac:dyDescent="0.25">
      <c r="A23" s="7">
        <v>40330</v>
      </c>
      <c r="B23" s="8">
        <v>65736.506993007002</v>
      </c>
      <c r="C23" s="9"/>
      <c r="D23" s="9"/>
      <c r="E23" s="9"/>
    </row>
    <row r="24" spans="1:5" x14ac:dyDescent="0.25">
      <c r="A24" s="7">
        <v>40360</v>
      </c>
      <c r="B24" s="8">
        <v>65013.993006993012</v>
      </c>
      <c r="C24" s="9"/>
      <c r="D24" s="9"/>
      <c r="E24" s="9"/>
    </row>
    <row r="25" spans="1:5" x14ac:dyDescent="0.25">
      <c r="A25" s="7">
        <v>40391</v>
      </c>
      <c r="B25" s="8">
        <v>64291.479020979023</v>
      </c>
      <c r="C25" s="9"/>
      <c r="D25" s="9"/>
      <c r="E25" s="9"/>
    </row>
    <row r="26" spans="1:5" x14ac:dyDescent="0.25">
      <c r="A26" s="7">
        <v>40422</v>
      </c>
      <c r="B26" s="8">
        <v>63568.96503496504</v>
      </c>
      <c r="C26" s="9"/>
      <c r="D26" s="9"/>
      <c r="E26" s="9"/>
    </row>
    <row r="27" spans="1:5" x14ac:dyDescent="0.25">
      <c r="A27" s="7">
        <v>40452</v>
      </c>
      <c r="B27" s="8">
        <v>62846.45104895105</v>
      </c>
      <c r="C27" s="9"/>
      <c r="D27" s="9"/>
      <c r="E27" s="9"/>
    </row>
    <row r="28" spans="1:5" x14ac:dyDescent="0.25">
      <c r="A28" s="7">
        <v>40483</v>
      </c>
      <c r="B28" s="8">
        <v>62123.937062937068</v>
      </c>
      <c r="C28" s="9"/>
      <c r="D28" s="9"/>
      <c r="E28" s="9"/>
    </row>
    <row r="29" spans="1:5" x14ac:dyDescent="0.25">
      <c r="A29" s="7">
        <v>40513</v>
      </c>
      <c r="B29" s="8">
        <v>61401.423076923078</v>
      </c>
      <c r="C29" s="8">
        <v>61401.423076923078</v>
      </c>
      <c r="D29" s="8">
        <v>61401.423076923078</v>
      </c>
      <c r="E29" s="8">
        <v>61401.423076923078</v>
      </c>
    </row>
    <row r="30" spans="1:5" x14ac:dyDescent="0.25">
      <c r="A30" s="7">
        <v>40544</v>
      </c>
      <c r="B30" s="9"/>
      <c r="C30" s="9">
        <f>_xlfn.FORECAST.ETS(A30,$B$6:$B$29,$A$6:$A$29,1,1)</f>
        <v>65926.191679017269</v>
      </c>
      <c r="D30" s="9">
        <f>C30-_xlfn.FORECAST.ETS.CONFINT(A30,$B$6:$B$29,$A$6:$A$29,0.95,1,1)</f>
        <v>54416.662509782778</v>
      </c>
      <c r="E30" s="9">
        <f>C30+_xlfn.FORECAST.ETS.CONFINT(A30,$B$6:$B$29,$A$6:$A$29,0.95,1,1)</f>
        <v>77435.72084825176</v>
      </c>
    </row>
    <row r="31" spans="1:5" x14ac:dyDescent="0.25">
      <c r="A31" s="7">
        <v>40575</v>
      </c>
      <c r="B31" s="9"/>
      <c r="C31" s="9">
        <f t="shared" ref="C31:C41" si="0">_xlfn.FORECAST.ETS(A31,$B$6:$B$29,$A$6:$A$29,1,1)</f>
        <v>66636.865163987502</v>
      </c>
      <c r="D31" s="9">
        <f t="shared" ref="D31:D41" si="1">C31-_xlfn.FORECAST.ETS.CONFINT(A31,$B$6:$B$29,$A$6:$A$29,0.95,1,1)</f>
        <v>53758.509464509945</v>
      </c>
      <c r="E31" s="9">
        <f t="shared" ref="E31:E41" si="2">C31+_xlfn.FORECAST.ETS.CONFINT(A31,$B$6:$B$29,$A$6:$A$29,0.95,1,1)</f>
        <v>79515.22086346506</v>
      </c>
    </row>
    <row r="32" spans="1:5" x14ac:dyDescent="0.25">
      <c r="A32" s="7">
        <v>40603</v>
      </c>
      <c r="B32" s="9"/>
      <c r="C32" s="9">
        <f t="shared" si="0"/>
        <v>61641.772105299577</v>
      </c>
      <c r="D32" s="9">
        <f t="shared" si="1"/>
        <v>47522.000118646298</v>
      </c>
      <c r="E32" s="9">
        <f t="shared" si="2"/>
        <v>75761.544091952863</v>
      </c>
    </row>
    <row r="33" spans="1:5" x14ac:dyDescent="0.25">
      <c r="A33" s="7">
        <v>40634</v>
      </c>
      <c r="B33" s="9"/>
      <c r="C33" s="9">
        <f t="shared" si="0"/>
        <v>52711.247893414111</v>
      </c>
      <c r="D33" s="9">
        <f t="shared" si="1"/>
        <v>37446.34458764697</v>
      </c>
      <c r="E33" s="9">
        <f t="shared" si="2"/>
        <v>67976.151199181259</v>
      </c>
    </row>
    <row r="34" spans="1:5" x14ac:dyDescent="0.25">
      <c r="A34" s="10">
        <v>40664</v>
      </c>
      <c r="B34" s="9"/>
      <c r="C34" s="9">
        <f t="shared" si="0"/>
        <v>53794.292877958898</v>
      </c>
      <c r="D34" s="9">
        <f t="shared" si="1"/>
        <v>37460.27174417756</v>
      </c>
      <c r="E34" s="9">
        <f t="shared" si="2"/>
        <v>70128.314011740236</v>
      </c>
    </row>
    <row r="35" spans="1:5" x14ac:dyDescent="0.25">
      <c r="A35" s="7">
        <v>40695</v>
      </c>
      <c r="B35" s="9"/>
      <c r="C35" s="9">
        <f t="shared" si="0"/>
        <v>66714.34975569135</v>
      </c>
      <c r="D35" s="9">
        <f t="shared" si="1"/>
        <v>49373.151807256931</v>
      </c>
      <c r="E35" s="9">
        <f t="shared" si="2"/>
        <v>84055.547704125769</v>
      </c>
    </row>
    <row r="36" spans="1:5" x14ac:dyDescent="0.25">
      <c r="A36" s="7">
        <v>40725</v>
      </c>
      <c r="B36" s="9"/>
      <c r="C36" s="9">
        <f t="shared" si="0"/>
        <v>65138.872949273449</v>
      </c>
      <c r="D36" s="9">
        <f t="shared" si="1"/>
        <v>46838.526126399316</v>
      </c>
      <c r="E36" s="9">
        <f t="shared" si="2"/>
        <v>83439.219772147582</v>
      </c>
    </row>
    <row r="37" spans="1:5" x14ac:dyDescent="0.25">
      <c r="A37" s="7">
        <v>40756</v>
      </c>
      <c r="B37" s="9"/>
      <c r="C37" s="9">
        <f t="shared" si="0"/>
        <v>65849.546434243675</v>
      </c>
      <c r="D37" s="9">
        <f t="shared" si="1"/>
        <v>46637.87702765195</v>
      </c>
      <c r="E37" s="9">
        <f t="shared" si="2"/>
        <v>85061.215840835401</v>
      </c>
    </row>
    <row r="38" spans="1:5" x14ac:dyDescent="0.25">
      <c r="A38" s="7">
        <v>40787</v>
      </c>
      <c r="B38" s="9"/>
      <c r="C38" s="9">
        <f t="shared" si="0"/>
        <v>60854.45337555575</v>
      </c>
      <c r="D38" s="9">
        <f t="shared" si="1"/>
        <v>40769.421382103217</v>
      </c>
      <c r="E38" s="9">
        <f t="shared" si="2"/>
        <v>80939.485369008282</v>
      </c>
    </row>
    <row r="39" spans="1:5" x14ac:dyDescent="0.25">
      <c r="A39" s="7">
        <v>40817</v>
      </c>
      <c r="B39" s="9"/>
      <c r="C39" s="9">
        <f t="shared" si="0"/>
        <v>51923.929163670291</v>
      </c>
      <c r="D39" s="9">
        <f t="shared" si="1"/>
        <v>30998.734656915491</v>
      </c>
      <c r="E39" s="9">
        <f t="shared" si="2"/>
        <v>72849.123670425091</v>
      </c>
    </row>
    <row r="40" spans="1:5" x14ac:dyDescent="0.25">
      <c r="A40" s="7">
        <v>40848</v>
      </c>
      <c r="B40" s="9"/>
      <c r="C40" s="9">
        <f t="shared" si="0"/>
        <v>53006.974148215071</v>
      </c>
      <c r="D40" s="9">
        <f t="shared" si="1"/>
        <v>31270.960916041524</v>
      </c>
      <c r="E40" s="9">
        <f t="shared" si="2"/>
        <v>74742.987380388615</v>
      </c>
    </row>
    <row r="41" spans="1:5" x14ac:dyDescent="0.25">
      <c r="A41" s="7">
        <v>40878</v>
      </c>
      <c r="B41" s="9"/>
      <c r="C41" s="9">
        <f t="shared" si="0"/>
        <v>65927.031025947523</v>
      </c>
      <c r="D41" s="9">
        <f t="shared" si="1"/>
        <v>43406.367328630731</v>
      </c>
      <c r="E41" s="9">
        <f t="shared" si="2"/>
        <v>88447.694723264314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E7F7E-DDF4-4B85-A127-347CA302E9E0}">
  <dimension ref="A1"/>
  <sheetViews>
    <sheetView workbookViewId="0">
      <selection activeCell="V13" sqref="V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</dc:creator>
  <cp:lastModifiedBy>Preet</cp:lastModifiedBy>
  <dcterms:created xsi:type="dcterms:W3CDTF">2020-07-16T16:28:17Z</dcterms:created>
  <dcterms:modified xsi:type="dcterms:W3CDTF">2020-07-16T16:53:57Z</dcterms:modified>
</cp:coreProperties>
</file>