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temp\FDIA\"/>
    </mc:Choice>
  </mc:AlternateContent>
  <bookViews>
    <workbookView xWindow="-32895" yWindow="-8520" windowWidth="29895" windowHeight="18255" tabRatio="727" activeTab="2"/>
  </bookViews>
  <sheets>
    <sheet name="ElementsInSample" sheetId="11" r:id="rId1"/>
    <sheet name="Categories" sheetId="8" r:id="rId2"/>
    <sheet name="Scoring" sheetId="6" r:id="rId3"/>
    <sheet name="MaturityQuestions" sheetId="16" r:id="rId4"/>
    <sheet name="MaturityLevels" sheetId="15" r:id="rId5"/>
    <sheet name="Summary-Counts" sheetId="12" r:id="rId6"/>
    <sheet name="Summary-Modes" sheetId="14" r:id="rId7"/>
    <sheet name="PivotChart" sheetId="10" r:id="rId8"/>
    <sheet name="data_num_transp" sheetId="7" r:id="rId9"/>
    <sheet name="data_text" sheetId="5" r:id="rId10"/>
    <sheet name="data_num" sheetId="4" r:id="rId11"/>
    <sheet name="Sheet4" sheetId="9" r:id="rId12"/>
    <sheet name="Scoring_old" sheetId="1" r:id="rId13"/>
  </sheets>
  <definedNames>
    <definedName name="_xlnm._FilterDatabase" localSheetId="8" hidden="1">data_num_transp!$A$2:$AS$271</definedName>
    <definedName name="_xlnm._FilterDatabase" localSheetId="9" hidden="1">data_text!$A$1:$JH$42</definedName>
    <definedName name="_xlnm._FilterDatabase" localSheetId="3" hidden="1">MaturityQuestions!$A$4:$B$272</definedName>
    <definedName name="_xlnm._FilterDatabase" localSheetId="2" hidden="1">Scoring!$A$1:$U$269</definedName>
    <definedName name="_xlnm._FilterDatabase" localSheetId="12" hidden="1">Scoring_old!$A$1:$H$276</definedName>
    <definedName name="_xlnm._FilterDatabase" localSheetId="6" hidden="1">'Summary-Modes'!$A$2:$E$25</definedName>
    <definedName name="_Toc506450798" localSheetId="12">Scoring_old!$C$2</definedName>
    <definedName name="_Toc506450799" localSheetId="12">Scoring_old!#REF!</definedName>
    <definedName name="_Toc506450800" localSheetId="12">Scoring_old!#REF!</definedName>
    <definedName name="_Toc506450801" localSheetId="12">Scoring_old!#REF!</definedName>
    <definedName name="_Toc506450802" localSheetId="12">Scoring_old!#REF!</definedName>
    <definedName name="_Toc506450803" localSheetId="12">Scoring_old!#REF!</definedName>
    <definedName name="_Toc506450804" localSheetId="12">Scoring_old!#REF!</definedName>
    <definedName name="_Toc506450805" localSheetId="12">Scoring_old!#REF!</definedName>
    <definedName name="_Toc506450806" localSheetId="12">Scoring_old!#REF!</definedName>
    <definedName name="_Toc506450807" localSheetId="12">Scoring_old!#REF!</definedName>
    <definedName name="_Toc506450808" localSheetId="12">Scoring_old!#REF!</definedName>
    <definedName name="_xlnm.Criteria" localSheetId="3">MaturityQuestions!$A$1:$A$2</definedName>
    <definedName name="_xlnm.Extract" localSheetId="2">Scoring!#REF!</definedName>
    <definedName name="_xlnm.Extract" localSheetId="12">Scoring_old!$K$2</definedName>
    <definedName name="_xlnm.Print_Area" localSheetId="2">Scoring!$A$1:$K$240</definedName>
  </definedNames>
  <calcPr calcId="152511"/>
  <pivotCaches>
    <pivotCache cacheId="0" r:id="rId14"/>
    <pivotCache cacheId="1" r:id="rId15"/>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P42" i="4" l="1"/>
  <c r="AO42" i="4"/>
  <c r="AN42" i="4"/>
  <c r="AM42" i="4"/>
  <c r="AL42" i="4"/>
  <c r="AK42" i="4"/>
  <c r="AJ42" i="4"/>
  <c r="AI42" i="4"/>
  <c r="AH42" i="4"/>
  <c r="AE42" i="4"/>
  <c r="AF42" i="4"/>
  <c r="AD42" i="4"/>
  <c r="AA42" i="4"/>
  <c r="X42" i="4"/>
  <c r="V42" i="4"/>
  <c r="JG3" i="4" l="1"/>
  <c r="JF3" i="4"/>
  <c r="JE3" i="4"/>
  <c r="JC3" i="4"/>
  <c r="JB3" i="4"/>
  <c r="IZ3" i="4"/>
  <c r="IY3" i="4"/>
  <c r="IX3" i="4"/>
  <c r="IW3" i="4"/>
  <c r="IV3" i="4"/>
  <c r="IU3" i="4"/>
  <c r="IT3" i="4"/>
  <c r="IS3" i="4"/>
  <c r="IR3" i="4"/>
  <c r="IQ3" i="4"/>
  <c r="IP3" i="4"/>
  <c r="IO3" i="4"/>
  <c r="IN3" i="4"/>
  <c r="IM3" i="4"/>
  <c r="IL3" i="4"/>
  <c r="IK3" i="4"/>
  <c r="IJ3" i="4"/>
  <c r="II3" i="4"/>
  <c r="IH3" i="4"/>
  <c r="IG3" i="4"/>
  <c r="IF3" i="4"/>
  <c r="IE3" i="4"/>
  <c r="ID3" i="4"/>
  <c r="IC3" i="4"/>
  <c r="IB3" i="4"/>
  <c r="HZ3" i="4"/>
  <c r="HY3" i="4"/>
  <c r="HX3" i="4"/>
  <c r="HW3" i="4"/>
  <c r="HV3" i="4"/>
  <c r="HU3" i="4"/>
  <c r="HS3" i="4"/>
  <c r="HR3" i="4"/>
  <c r="HQ3" i="4"/>
  <c r="HP3" i="4"/>
  <c r="HO3" i="4"/>
  <c r="HN3" i="4"/>
  <c r="HM3" i="4"/>
  <c r="HL3" i="4"/>
  <c r="HK3" i="4"/>
  <c r="HJ3" i="4"/>
  <c r="HI3" i="4"/>
  <c r="HH3" i="4"/>
  <c r="HG3" i="4"/>
  <c r="HF3" i="4"/>
  <c r="HE3" i="4"/>
  <c r="HD3" i="4"/>
  <c r="HC3" i="4"/>
  <c r="HB3" i="4"/>
  <c r="HA3" i="4"/>
  <c r="GZ3" i="4"/>
  <c r="GY3" i="4"/>
  <c r="GX3" i="4"/>
  <c r="GW3" i="4"/>
  <c r="GV3" i="4"/>
  <c r="GU3" i="4"/>
  <c r="GT3" i="4"/>
  <c r="GS3" i="4"/>
  <c r="GP3" i="4"/>
  <c r="GO3" i="4"/>
  <c r="GM3" i="4"/>
  <c r="GL3" i="4"/>
  <c r="GK3" i="4"/>
  <c r="GJ3" i="4"/>
  <c r="GI3" i="4"/>
  <c r="GH3" i="4"/>
  <c r="GE3" i="4"/>
  <c r="GC3" i="4"/>
  <c r="GB3" i="4"/>
  <c r="GA3" i="4"/>
  <c r="FZ3" i="4"/>
  <c r="FY3" i="4"/>
  <c r="FX3" i="4"/>
  <c r="FV3" i="4"/>
  <c r="FU3" i="4"/>
  <c r="FT3" i="4"/>
  <c r="FS3" i="4"/>
  <c r="FR3" i="4"/>
  <c r="FQ3" i="4"/>
  <c r="FP3" i="4"/>
  <c r="FO3" i="4"/>
  <c r="FN3" i="4"/>
  <c r="FM3" i="4"/>
  <c r="FL3" i="4"/>
  <c r="FK3" i="4"/>
  <c r="FJ3" i="4"/>
  <c r="FI3" i="4"/>
  <c r="FF3" i="4"/>
  <c r="FE3" i="4"/>
  <c r="FD3" i="4"/>
  <c r="FB3" i="4"/>
  <c r="FA3" i="4"/>
  <c r="EZ3" i="4"/>
  <c r="EY3" i="4"/>
  <c r="EW3" i="4"/>
  <c r="EV3" i="4"/>
  <c r="EU3" i="4"/>
  <c r="ET3" i="4"/>
  <c r="ES3" i="4"/>
  <c r="ER3" i="4"/>
  <c r="EQ3" i="4"/>
  <c r="EP3" i="4"/>
  <c r="EN3" i="4"/>
  <c r="EM3" i="4"/>
  <c r="EL3" i="4"/>
  <c r="EK3" i="4"/>
  <c r="EJ3" i="4"/>
  <c r="EI3" i="4"/>
  <c r="EH3" i="4"/>
  <c r="EG3" i="4"/>
  <c r="ED3" i="4"/>
  <c r="EC3" i="4"/>
  <c r="EB3" i="4"/>
  <c r="EA3" i="4"/>
  <c r="DZ3" i="4"/>
  <c r="DY3" i="4"/>
  <c r="DX3" i="4"/>
  <c r="DW3" i="4"/>
  <c r="DV3" i="4"/>
  <c r="DU3" i="4"/>
  <c r="DS3" i="4"/>
  <c r="DQ3" i="4"/>
  <c r="DP3" i="4"/>
  <c r="DO3" i="4"/>
  <c r="DN3" i="4"/>
  <c r="DM3" i="4"/>
  <c r="DK3" i="4"/>
  <c r="DI3" i="4"/>
  <c r="DH3" i="4"/>
  <c r="DG3" i="4"/>
  <c r="DF3" i="4"/>
  <c r="DE3" i="4"/>
  <c r="DD3" i="4"/>
  <c r="DC3" i="4"/>
  <c r="DB3" i="4"/>
  <c r="DA3" i="4"/>
  <c r="CZ3" i="4"/>
  <c r="CY3" i="4"/>
  <c r="CX3" i="4"/>
  <c r="CW3" i="4"/>
  <c r="AM3" i="4"/>
  <c r="AN3" i="4"/>
  <c r="AO3" i="4"/>
  <c r="AP3" i="4"/>
  <c r="AQ3" i="4"/>
  <c r="AR3" i="4"/>
  <c r="AS3" i="4"/>
  <c r="AT3" i="4"/>
  <c r="AU3" i="4"/>
  <c r="AV3" i="4"/>
  <c r="AW3" i="4"/>
  <c r="AX3" i="4"/>
  <c r="AY3" i="4"/>
  <c r="AZ3" i="4"/>
  <c r="BA3" i="4"/>
  <c r="BB3" i="4"/>
  <c r="BC3" i="4"/>
  <c r="BD3" i="4"/>
  <c r="BE3" i="4"/>
  <c r="BG3" i="4"/>
  <c r="BH3" i="4"/>
  <c r="BI3" i="4"/>
  <c r="BJ3" i="4"/>
  <c r="BK3" i="4"/>
  <c r="BL3" i="4"/>
  <c r="BM3" i="4"/>
  <c r="BN3" i="4"/>
  <c r="BP3" i="4"/>
  <c r="BQ3" i="4"/>
  <c r="BS3" i="4"/>
  <c r="BT3" i="4"/>
  <c r="BU3" i="4"/>
  <c r="BW3" i="4"/>
  <c r="BZ3" i="4"/>
  <c r="CA3" i="4"/>
  <c r="CB3" i="4"/>
  <c r="CC3" i="4"/>
  <c r="CD3" i="4"/>
  <c r="CF3" i="4"/>
  <c r="CG3" i="4"/>
  <c r="CH3" i="4"/>
  <c r="CI3" i="4"/>
  <c r="CJ3" i="4"/>
  <c r="CK3" i="4"/>
  <c r="CM3" i="4"/>
  <c r="CN3" i="4"/>
  <c r="CO3" i="4"/>
  <c r="CP3" i="4"/>
  <c r="CR3" i="4"/>
  <c r="CS3" i="4"/>
  <c r="CT3" i="4"/>
  <c r="CU3" i="4"/>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8" i="6"/>
  <c r="F3" i="6"/>
  <c r="F4" i="6"/>
  <c r="F5" i="6"/>
  <c r="F6" i="6"/>
  <c r="F7" i="6"/>
  <c r="F8" i="6"/>
  <c r="F9" i="6"/>
  <c r="F10" i="6"/>
  <c r="F11" i="6"/>
  <c r="F12" i="6"/>
  <c r="F13" i="6"/>
  <c r="F14" i="6"/>
  <c r="F15" i="6"/>
  <c r="F16" i="6"/>
  <c r="F17" i="6"/>
  <c r="F18" i="6"/>
  <c r="F19" i="6"/>
  <c r="F20" i="6"/>
  <c r="F21" i="6"/>
  <c r="F22" i="6"/>
  <c r="F23" i="6"/>
  <c r="F24" i="6"/>
  <c r="F25" i="6"/>
  <c r="F26" i="6"/>
  <c r="F27" i="6"/>
  <c r="F2" i="6"/>
  <c r="AV198" i="7"/>
  <c r="AV197" i="7"/>
  <c r="AV196" i="7"/>
  <c r="AV195" i="7"/>
  <c r="AV194" i="7"/>
  <c r="AV193" i="7"/>
  <c r="AV182" i="7"/>
  <c r="AV181" i="7"/>
  <c r="AV180" i="7"/>
  <c r="AV179" i="7"/>
  <c r="AV178" i="7"/>
  <c r="AV177" i="7"/>
  <c r="AV160" i="7"/>
  <c r="AV159" i="7"/>
  <c r="AV158" i="7"/>
  <c r="AV157" i="7"/>
  <c r="AV156" i="7"/>
  <c r="AV155" i="7"/>
  <c r="AV127" i="7"/>
  <c r="AV126" i="7"/>
  <c r="AV125" i="7"/>
  <c r="AV124" i="7"/>
  <c r="AV123" i="7"/>
  <c r="AV122" i="7"/>
  <c r="AV100" i="7"/>
  <c r="AV99" i="7"/>
  <c r="AV98" i="7"/>
  <c r="AV97" i="7"/>
  <c r="AV96" i="7"/>
  <c r="AV95" i="7"/>
  <c r="AV89" i="7"/>
  <c r="AV94" i="7"/>
  <c r="AV93" i="7"/>
  <c r="AV92" i="7"/>
  <c r="AV91" i="7"/>
  <c r="AV90" i="7"/>
  <c r="AV46" i="7"/>
  <c r="AV40" i="7"/>
  <c r="AV51" i="7"/>
  <c r="AV50" i="7"/>
  <c r="AV49" i="7"/>
  <c r="AV48" i="7"/>
  <c r="AV47" i="7"/>
  <c r="AV45" i="7"/>
  <c r="AV44" i="7"/>
  <c r="AV43" i="7"/>
  <c r="AV42" i="7"/>
  <c r="AV41" i="7"/>
  <c r="V42" i="5"/>
  <c r="X42" i="5"/>
  <c r="AA42" i="5"/>
  <c r="AB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GZ42" i="5"/>
  <c r="HA42" i="5"/>
  <c r="HB42" i="5"/>
  <c r="HC42" i="5"/>
  <c r="HD42" i="5"/>
  <c r="HE42" i="5"/>
  <c r="HF42" i="5"/>
  <c r="HG42" i="5"/>
  <c r="HH42" i="5"/>
  <c r="HI42" i="5"/>
  <c r="HJ42" i="5"/>
  <c r="HK42" i="5"/>
  <c r="HL42" i="5"/>
  <c r="HM42" i="5"/>
  <c r="HN42" i="5"/>
  <c r="HO42" i="5"/>
  <c r="HP42" i="5"/>
  <c r="HQ42" i="5"/>
  <c r="HR42" i="5"/>
  <c r="HS42" i="5"/>
  <c r="HT42" i="5"/>
  <c r="HU42" i="5"/>
  <c r="HV42" i="5"/>
  <c r="HW42" i="5"/>
  <c r="HX42" i="5"/>
  <c r="HY42" i="5"/>
  <c r="HZ42" i="5"/>
  <c r="IA42" i="5"/>
  <c r="IB42" i="5"/>
  <c r="IC42" i="5"/>
  <c r="ID42" i="5"/>
  <c r="IE42" i="5"/>
  <c r="IF42" i="5"/>
  <c r="IG42" i="5"/>
  <c r="IH42" i="5"/>
  <c r="II42" i="5"/>
  <c r="IJ42" i="5"/>
  <c r="IK42" i="5"/>
  <c r="IL42" i="5"/>
  <c r="IM42" i="5"/>
  <c r="IN42" i="5"/>
  <c r="IO42" i="5"/>
  <c r="IP42" i="5"/>
  <c r="IQ42" i="5"/>
  <c r="IR42" i="5"/>
  <c r="IS42" i="5"/>
  <c r="IT42" i="5"/>
  <c r="IU42" i="5"/>
  <c r="IV42" i="5"/>
  <c r="IW42" i="5"/>
  <c r="IX42" i="5"/>
  <c r="IY42" i="5"/>
  <c r="IZ42" i="5"/>
  <c r="JA42" i="5"/>
  <c r="JB42" i="5"/>
  <c r="JC42" i="5"/>
  <c r="JD42" i="5"/>
  <c r="JE42" i="5"/>
  <c r="JF42" i="5"/>
  <c r="JG42" i="5"/>
  <c r="JH42" i="5"/>
  <c r="AD42" i="5"/>
  <c r="AV24" i="7"/>
  <c r="AU199" i="7"/>
  <c r="AU177" i="7"/>
  <c r="AT177" i="7"/>
  <c r="AT199" i="7"/>
  <c r="AU234" i="7"/>
  <c r="AT234" i="7"/>
  <c r="AU227" i="7"/>
  <c r="AT227" i="7"/>
  <c r="AU219" i="7"/>
  <c r="AT219" i="7"/>
  <c r="AU212" i="7"/>
  <c r="AT212" i="7"/>
  <c r="AU206" i="7"/>
  <c r="AT206" i="7"/>
  <c r="AU193" i="7"/>
  <c r="AT193" i="7"/>
  <c r="AU186" i="7"/>
  <c r="AT186" i="7"/>
  <c r="AU184" i="7"/>
  <c r="AU168" i="7"/>
  <c r="AU155" i="7"/>
  <c r="AU141" i="7"/>
  <c r="AU128" i="7"/>
  <c r="AU122" i="7"/>
  <c r="AU115" i="7"/>
  <c r="AU106" i="7"/>
  <c r="AU95" i="7"/>
  <c r="AU89" i="7"/>
  <c r="AU83" i="7"/>
  <c r="AU46" i="7"/>
  <c r="AT184" i="7"/>
  <c r="AT168" i="7"/>
  <c r="AS155" i="7"/>
  <c r="AT155" i="7"/>
  <c r="AU152" i="7"/>
  <c r="AT152" i="7"/>
  <c r="AT141" i="7"/>
  <c r="AT128" i="7"/>
  <c r="AT122" i="7"/>
  <c r="AT115" i="7"/>
  <c r="AT106" i="7"/>
  <c r="AT95" i="7"/>
  <c r="AT89" i="7"/>
  <c r="AT83" i="7"/>
  <c r="AT46" i="7"/>
  <c r="AS234" i="7"/>
  <c r="AS227" i="7"/>
  <c r="AS219" i="7"/>
  <c r="AS212" i="7"/>
  <c r="AS206" i="7"/>
  <c r="AS199" i="7"/>
  <c r="AS193" i="7"/>
  <c r="AS186" i="7"/>
  <c r="AS184" i="7"/>
  <c r="AS177" i="7"/>
  <c r="AS168" i="7"/>
  <c r="AS152" i="7"/>
  <c r="AS141" i="7"/>
  <c r="AS128" i="7"/>
  <c r="AS122" i="7"/>
  <c r="AS115" i="7"/>
  <c r="AS106" i="7"/>
  <c r="AS95" i="7"/>
  <c r="AS89" i="7"/>
  <c r="AS83" i="7"/>
  <c r="AS46"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S29" i="7"/>
  <c r="F2" i="7"/>
  <c r="E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C2" i="7"/>
  <c r="B2" i="7"/>
  <c r="A2" i="7"/>
</calcChain>
</file>

<file path=xl/comments1.xml><?xml version="1.0" encoding="utf-8"?>
<comments xmlns="http://schemas.openxmlformats.org/spreadsheetml/2006/main">
  <authors>
    <author>BURCSU Theresa * CIO</author>
  </authors>
  <commentList>
    <comment ref="H1" authorId="0" shapeId="0">
      <text>
        <r>
          <rPr>
            <b/>
            <sz val="8"/>
            <color indexed="81"/>
            <rFont val="Tahoma"/>
            <charset val="1"/>
          </rPr>
          <t>BURCSU Theresa * CIO:</t>
        </r>
        <r>
          <rPr>
            <sz val="8"/>
            <color indexed="81"/>
            <rFont val="Tahoma"/>
            <charset val="1"/>
          </rPr>
          <t xml:space="preserve">
Variable (column) numeric identifier for selectionin R (e.g., data[ , varID1:varIDn]</t>
        </r>
      </text>
    </comment>
    <comment ref="M1" authorId="0" shapeId="0">
      <text>
        <r>
          <rPr>
            <b/>
            <sz val="9"/>
            <color indexed="81"/>
            <rFont val="Tahoma"/>
            <charset val="1"/>
          </rPr>
          <t>BURCSU Theresa * CIO:</t>
        </r>
        <r>
          <rPr>
            <sz val="9"/>
            <color indexed="81"/>
            <rFont val="Tahoma"/>
            <charset val="1"/>
          </rPr>
          <t xml:space="preserve">
This is the numeric value exported from Survey Monkey</t>
        </r>
      </text>
    </comment>
    <comment ref="O1" authorId="0" shapeId="0">
      <text>
        <r>
          <rPr>
            <b/>
            <sz val="8"/>
            <color indexed="81"/>
            <rFont val="Tahoma"/>
            <charset val="1"/>
          </rPr>
          <t>BURCSU Theresa * CIO:</t>
        </r>
        <r>
          <rPr>
            <sz val="8"/>
            <color indexed="81"/>
            <rFont val="Tahoma"/>
            <charset val="1"/>
          </rPr>
          <t xml:space="preserve">
Point value for the response.</t>
        </r>
      </text>
    </comment>
    <comment ref="P1" authorId="0" shapeId="0">
      <text>
        <r>
          <rPr>
            <b/>
            <sz val="8"/>
            <color indexed="81"/>
            <rFont val="Tahoma"/>
            <charset val="1"/>
          </rPr>
          <t>BURCSU Theresa * CIO:</t>
        </r>
        <r>
          <rPr>
            <sz val="8"/>
            <color indexed="81"/>
            <rFont val="Tahoma"/>
            <charset val="1"/>
          </rPr>
          <t xml:space="preserve">
questions with open ended responses can be coded as strings</t>
        </r>
      </text>
    </comment>
    <comment ref="J184"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comments2.xml><?xml version="1.0" encoding="utf-8"?>
<comments xmlns="http://schemas.openxmlformats.org/spreadsheetml/2006/main">
  <authors>
    <author>BURCSU Theresa * CIO</author>
  </authors>
  <commentList>
    <comment ref="G192"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sharedStrings.xml><?xml version="1.0" encoding="utf-8"?>
<sst xmlns="http://schemas.openxmlformats.org/spreadsheetml/2006/main" count="6773" uniqueCount="979">
  <si>
    <t>Question &amp; responses</t>
  </si>
  <si>
    <t>What data element is being evaluated?</t>
  </si>
  <si>
    <t xml:space="preserve">Contact information </t>
  </si>
  <si>
    <t>QID 112 Is it recommended that this element be removed from the list of framework data elements?</t>
  </si>
  <si>
    <t>Yes</t>
  </si>
  <si>
    <t>No</t>
  </si>
  <si>
    <t>QID 114 Are there corrections needed to the data element name?</t>
  </si>
  <si>
    <t>QID 116 Please provide a current description of the data element. (optional)</t>
  </si>
  <si>
    <t>QID 006 Is this dataset considered “active” or “static”?</t>
  </si>
  <si>
    <t>Active</t>
  </si>
  <si>
    <t>Static, but is best available (requires justification)</t>
  </si>
  <si>
    <t>Other (requires justification)</t>
  </si>
  <si>
    <t>QID 105 Phenomenon is statewide in geographic extent (as appropriate)</t>
  </si>
  <si>
    <t>QID 106 Data is required by a broad range of users</t>
  </si>
  <si>
    <t>QID 107 Is identified as a foundational data element</t>
  </si>
  <si>
    <t>QID 108 Is identified as a secondary foundational data element</t>
  </si>
  <si>
    <t>QID 109 Data element is organized into the appropriate theme</t>
  </si>
  <si>
    <t>I disagree with its home theme, but there is no better theme.</t>
  </si>
  <si>
    <t>Data element should be moved to a different theme. [please identify theme]</t>
  </si>
  <si>
    <t>Data element is cross-cutting with more than one possible theme, and may be better placed in another. [please identify other pertinent themes]</t>
  </si>
  <si>
    <t>Data element is cross-cutting with more than one possible theme, but this theme is appropriate.</t>
  </si>
  <si>
    <t>Data element is placed in the appropriate theme.</t>
  </si>
  <si>
    <t>GENERAL QUESTIONS</t>
  </si>
  <si>
    <t>QID 007 Is there a process to obtain funding for all lifecycle stages of this dataset?</t>
  </si>
  <si>
    <t>No process to obtain funding exists (Please explain)</t>
  </si>
  <si>
    <t>Funding is from local offices, budgeting effort is minimal, staffing is minimal</t>
  </si>
  <si>
    <t>Funding is planned at agency level, supporting staff is assigned, but funding is not recurring, some lifecycle stages are supported</t>
  </si>
  <si>
    <t>Funding support exists but is not adequate to meet known requirements, most lifecycle stages are supported</t>
  </si>
  <si>
    <t>Funding is currently adequate and consistent but tied to business requirements whose appropriations are not directed to support all lifecycle stages of the data element (see note above)</t>
  </si>
  <si>
    <t>Funding support is part of agency budget on a recurring basis, funding is consistent and tied to business requirements, and supports all lifecycle stages.</t>
  </si>
  <si>
    <t>QID 008 What is the primary funding source for the data element?</t>
  </si>
  <si>
    <t>Directed appropriation(s): Funding signed into law by the Oregon Legislature for a specific program that supports this data element or for the data element itself.</t>
  </si>
  <si>
    <t>Federal agency: General lead agency budgetary funding for a specific program that supports this data element.</t>
  </si>
  <si>
    <t>Federal interagency: Agreements between two or more different Federal Department(s), Agency(ies), Bureau(s), and/or Office(s) provide funding for a specific program that supports this data element or the data element itself.</t>
  </si>
  <si>
    <t>Tribal government: Tribal government(s) provide funding for a specific program that supports this data element or the data element itself.</t>
  </si>
  <si>
    <t>State agency: General agency budgetary provides funding for a specific program that supports this data element or for the data element itself.</t>
  </si>
  <si>
    <t>State interagency: Agreements between two or more state agencies provide funding for a specific program that supports this data element or the data element itself.</t>
  </si>
  <si>
    <t>Local government: Local government(s) provide funding for a specific program that supports this data element or the data element itself.</t>
  </si>
  <si>
    <t>International: One or more international governments or international non-governmental organizations provide funding for a specific program that supports this data element or the data element itself.</t>
  </si>
  <si>
    <t>Academia: Educational or academic institutions provide funding for a specific program that supports this data element or the data element itself.</t>
  </si>
  <si>
    <t>Professional association: Professional association(s) provide funding for a specific program that supports this data element or the data element itself.</t>
  </si>
  <si>
    <t>Non-profit organization: Non-profit or not-for-profit organizations provide funding for a specific program that supports this data element or the data element itself.</t>
  </si>
  <si>
    <t>Consortium: Multiple governmental and/or non-governmental entities have formed a consortium to provide funding for a specific program that supports this data element or the data element itself.</t>
  </si>
  <si>
    <t>Private sector: Private sector company(ies) provide funding for a specific program that supports this data element or the data element itself.</t>
  </si>
  <si>
    <t>Other: [User defined; required comment field appears when selected]</t>
  </si>
  <si>
    <t>QID 009 Is there secondary funding for this data element?</t>
  </si>
  <si>
    <t xml:space="preserve">QID 009a Please select secondary funding sources. </t>
  </si>
  <si>
    <t xml:space="preserve">Other: [User defined; required comment field appears when selected] </t>
  </si>
  <si>
    <t>QID 010 Are there processes and tools in place so that staff are sufficiently knowledgeable to ensure the continuity of the dataset for all stages of the lifecycle, especially during staffing transitions?</t>
  </si>
  <si>
    <t>No process is in place</t>
  </si>
  <si>
    <t>Under development</t>
  </si>
  <si>
    <t>Developed, documented, and implementation started</t>
  </si>
  <si>
    <t>Implementation progressing</t>
  </si>
  <si>
    <t>Implementation well established</t>
  </si>
  <si>
    <t>Fully implemented including recurring assessments</t>
  </si>
  <si>
    <t>FUNDING</t>
  </si>
  <si>
    <t>QID 102 Is the data element authoritative?</t>
  </si>
  <si>
    <t>No information</t>
  </si>
  <si>
    <t>Not authoritative, but best available</t>
  </si>
  <si>
    <t>1-25% authoritative</t>
  </si>
  <si>
    <t>25-50% authoritative</t>
  </si>
  <si>
    <t>50-75% authoritative</t>
  </si>
  <si>
    <t>75-100% authoritative</t>
  </si>
  <si>
    <t>QID 014 Does this data element have a standard that has been endorsed by Oregon Geographic Information Council?</t>
  </si>
  <si>
    <t>Data standard is desired, but is not planned</t>
  </si>
  <si>
    <t>Planned but with no resources available to achieve the capability</t>
  </si>
  <si>
    <t>Planned and with resources available to achieve the capability</t>
  </si>
  <si>
    <t xml:space="preserve">In progress but with only partial resources available to achieve the capability </t>
  </si>
  <si>
    <t>In progress with full resources available to achieve the capability</t>
  </si>
  <si>
    <t xml:space="preserve">Fully implemented </t>
  </si>
  <si>
    <t>Not Applicable (please select this response if data uses a standard not endorsed by Oregon Geographic Information Council)</t>
  </si>
  <si>
    <t>QID 015 What type of data standard is used for this data element?</t>
  </si>
  <si>
    <t>FGDC-endorsed</t>
  </si>
  <si>
    <t>Other (please explain)</t>
  </si>
  <si>
    <t>QID 011 Is there a quality assurance process for the dataset?</t>
  </si>
  <si>
    <t>QID 012 What methods are used to develop and complete quality assurance assessments?</t>
  </si>
  <si>
    <t>Internal quality assurance assessment: A defined review process is undertaken by agency personnel through quality evaluation, testing, or other manual or automated methods.</t>
  </si>
  <si>
    <t>External quality assurance assessment: Third-party organizations undertake a quality review or evaluation. This can be partners, stakeholders, and/or users reviewing the dataset to assure that requirements are being met.</t>
  </si>
  <si>
    <r>
      <t xml:space="preserve">Other: </t>
    </r>
    <r>
      <rPr>
        <i/>
        <sz val="11"/>
        <color rgb="FF000000"/>
        <rFont val="Calibri"/>
        <family val="2"/>
      </rPr>
      <t xml:space="preserve">[User defined; required comment field appears when selected] </t>
    </r>
  </si>
  <si>
    <t>QID 013 Has an assessment been done to evaluate the sensitivity, privacy, and confidentiality of this dataset?</t>
  </si>
  <si>
    <r>
      <t>No assessment has been done</t>
    </r>
    <r>
      <rPr>
        <b/>
        <sz val="11"/>
        <color rgb="FF000000"/>
        <rFont val="Calibri"/>
        <family val="2"/>
      </rPr>
      <t xml:space="preserve"> </t>
    </r>
    <r>
      <rPr>
        <sz val="11"/>
        <color rgb="FF000000"/>
        <rFont val="Calibri"/>
        <family val="2"/>
      </rPr>
      <t>(Please explain)</t>
    </r>
  </si>
  <si>
    <t>Under development (Please explain)</t>
  </si>
  <si>
    <t>QID 101 Is there a business case, business requirements, or similar document for this data element?</t>
  </si>
  <si>
    <t>Documentation is desired, but is not planned</t>
  </si>
  <si>
    <t>Fully implemented</t>
  </si>
  <si>
    <t>DEFINE/PLAN</t>
  </si>
  <si>
    <t>INVENTORY/EVALUATE</t>
  </si>
  <si>
    <t>QID 016 Has an assessment been done to determine if data meeting data element requirements already exists from other sources (either within or outside Oregon’s GIS Framework) before collecting or acquiring new data?</t>
  </si>
  <si>
    <t>QID 017 What actions are/were performed to determine if data already exists from other sources?</t>
  </si>
  <si>
    <t>Internal research and evaluation: The lead federal agency conducts research to identify whether other potential sources and datasets exist, including GeoPlatform.gov Marketplace research.</t>
  </si>
  <si>
    <t>External research and evaluation: External stakeholders and partners conduct research to identify whether other potential sources and datasets exist.</t>
  </si>
  <si>
    <t>Suitability review of datasets: Datasets identified that may meet mission requirements undergo suitability review or testing.</t>
  </si>
  <si>
    <t>Data accuracy review: Datasets identified that may meet mission requirements undergo more extensive accuracy review or testing.</t>
  </si>
  <si>
    <t>Use limitations/ restrictions review: Datasets identified that may meet mission requirements undergo use limitations or restrictions review.</t>
  </si>
  <si>
    <t>Financial cost/impacts evaluation: Datasets identified that may meet mission requirements undergo review for potential financial costs or savings.</t>
  </si>
  <si>
    <t>OBTAIN</t>
  </si>
  <si>
    <t xml:space="preserve">QID 018 Is there a process for obtaining data for this dataset? </t>
  </si>
  <si>
    <t>QID 019 What actions are or were performed to obtain data?</t>
  </si>
  <si>
    <t xml:space="preserve">Obtain data by purchasing </t>
  </si>
  <si>
    <t xml:space="preserve">Obtain data by modifying, converting, or transforming data </t>
  </si>
  <si>
    <t>Obtain data by sharing, exchanging, or aggregating existing data</t>
  </si>
  <si>
    <t xml:space="preserve">Obtain data by creating and/or collecting the data </t>
  </si>
  <si>
    <r>
      <t xml:space="preserve">Other  </t>
    </r>
    <r>
      <rPr>
        <sz val="10"/>
        <color rgb="FF000000"/>
        <rFont val="Calibri"/>
        <family val="2"/>
      </rPr>
      <t> [</t>
    </r>
    <r>
      <rPr>
        <i/>
        <sz val="10"/>
        <color rgb="FF000000"/>
        <rFont val="Calibri"/>
        <family val="2"/>
      </rPr>
      <t>User defined; required comment field appears when selected</t>
    </r>
    <r>
      <rPr>
        <sz val="10"/>
        <color rgb="FF000000"/>
        <rFont val="Calibri"/>
        <family val="2"/>
      </rPr>
      <t>]</t>
    </r>
  </si>
  <si>
    <t>QID 020 Is the metadata in an OGIC-endorsed metadata standard?</t>
  </si>
  <si>
    <t>No metadata or is not in an OGIC-endorsed standard</t>
  </si>
  <si>
    <t>OGIC-endorsed metadata is under development</t>
  </si>
  <si>
    <t>OGIC-endorsed metadata is developed, associated with the data as an XML or similar file format, and available via the Oregon Spatial Data Library</t>
  </si>
  <si>
    <t>QID 021 What is the estimated completeness of the geographic extent of the data element?</t>
  </si>
  <si>
    <t xml:space="preserve">Geographic extent is 0% complete and/or business requirements have not been defined </t>
  </si>
  <si>
    <t xml:space="preserve">Geographic extent is between 1-25% complete based on business requirements </t>
  </si>
  <si>
    <t xml:space="preserve">Geographic extent is more than 25% but less than 50% complete based on business requirements </t>
  </si>
  <si>
    <t xml:space="preserve">Geographic extent is more than 50% but less than 75% complete based on business requirements </t>
  </si>
  <si>
    <t xml:space="preserve">Geographic extent is more than 75% but less than 100% complete based on business requirements </t>
  </si>
  <si>
    <t>Geographic extent is fully complete (100%) based on business requirements</t>
  </si>
  <si>
    <t>QID 022 What is the geographic extent of the data element?</t>
  </si>
  <si>
    <t>Global extent</t>
  </si>
  <si>
    <t>US 50 States</t>
  </si>
  <si>
    <t>Oregon (all) – the entire state surface</t>
  </si>
  <si>
    <t>Oregon (specific geographic extents) – specific areas within Oregon’s boundary</t>
  </si>
  <si>
    <t>Ocean and coastal areas – near- and offshore areas</t>
  </si>
  <si>
    <t>Oregon waterbodies – excludes ocean</t>
  </si>
  <si>
    <t>Other (please describe)</t>
  </si>
  <si>
    <t>QID 023 What is the estimated completeness of the resolution of the data element?</t>
  </si>
  <si>
    <t xml:space="preserve">Data element’s resolution is 0% complete and/or business requirements have not been defined </t>
  </si>
  <si>
    <t xml:space="preserve">Data element’s resolution is between 1-25% complete based on business requirements </t>
  </si>
  <si>
    <t xml:space="preserve">Data element’s resolution is more than 25% but less than 50% complete based on business requirements </t>
  </si>
  <si>
    <t xml:space="preserve">Data element’s resolution is more than 50% but less than 75% complete based on business requirements </t>
  </si>
  <si>
    <t xml:space="preserve">Data element’s resolution is more than 75% but less than 100% complete based on business requirements </t>
  </si>
  <si>
    <t>Data element’s resolution is fully complete (100%) based on business requirements</t>
  </si>
  <si>
    <t>ACCESS</t>
  </si>
  <si>
    <t>QID 004 Is the data element publicly sharable?</t>
  </si>
  <si>
    <t>Data cannot be shared publicly at this time.</t>
  </si>
  <si>
    <t>Data can be shared publicly.</t>
  </si>
  <si>
    <t>Data are secured or similar (please explain)</t>
  </si>
  <si>
    <t>QID 025 Do users have access to the data element via Oregon Spatial Data Library?</t>
  </si>
  <si>
    <t>Access is desired, but is not planned</t>
  </si>
  <si>
    <t>Not applicable (please explain)</t>
  </si>
  <si>
    <t>QID 025.2 Is the OSDL record for this data element fully correct?</t>
  </si>
  <si>
    <t>Please explain the condition of the OSDL record for this data element.</t>
  </si>
  <si>
    <t>QID 025.1 What is the process for accessing the data element?</t>
  </si>
  <si>
    <t>No processes are in place</t>
  </si>
  <si>
    <t>Ad-hoc processes</t>
  </si>
  <si>
    <t>Repeatable processes</t>
  </si>
  <si>
    <t>Defined processes</t>
  </si>
  <si>
    <t>Managed and measured processes</t>
  </si>
  <si>
    <t xml:space="preserve">Optimized processes </t>
  </si>
  <si>
    <t>(optional: Please explain the process(es) for accessing this data element.)</t>
  </si>
  <si>
    <t>MAINTAIN/STEWARDSHIP</t>
  </si>
  <si>
    <t>QID 026 Is there a stewardship process in place for this dataset?</t>
  </si>
  <si>
    <t>Stewardship process is desired, but is not planned</t>
  </si>
  <si>
    <t>Fully implemented - (Please provide the stewardship plan name and a link to the plan)</t>
  </si>
  <si>
    <t>QID 027 Please select the closest description to the existing stewardship process.</t>
  </si>
  <si>
    <t>ad hoc</t>
  </si>
  <si>
    <t>single organization acting as steward</t>
  </si>
  <si>
    <t>two acting stewards</t>
  </si>
  <si>
    <t>more than two acting stewards</t>
  </si>
  <si>
    <t>informal stewardship arrangement</t>
  </si>
  <si>
    <t xml:space="preserve">formal stewardship plan </t>
  </si>
  <si>
    <t>Other</t>
  </si>
  <si>
    <t xml:space="preserve">QID 028 Is there a quality assurance/quality control (QA/QC) process as part of this dataset’s maintenance? </t>
  </si>
  <si>
    <t>No process is in place (Please explain)</t>
  </si>
  <si>
    <t>QID 103 Are there procedures in place for meeting the horizontal integration needs of users?</t>
  </si>
  <si>
    <t>No procedures are in place</t>
  </si>
  <si>
    <t xml:space="preserve">Ad-hoc procedures </t>
  </si>
  <si>
    <t xml:space="preserve">Repeatable procedures </t>
  </si>
  <si>
    <t xml:space="preserve">Defined procedures </t>
  </si>
  <si>
    <t xml:space="preserve">Managed and measured procedures </t>
  </si>
  <si>
    <t xml:space="preserve">Optimized procedures </t>
  </si>
  <si>
    <t>(optional: Please explain the procedure(s) for integrating this data element.)</t>
  </si>
  <si>
    <t>QID 104 Are there procedures in place for meeting the vertical integration needs of users?</t>
  </si>
  <si>
    <t>USE/EVALUATE</t>
  </si>
  <si>
    <t>QID 029 Is there a process to determine if the dataset meets user needs?</t>
  </si>
  <si>
    <t>QID 30 Is there a process to provide users information on how to evaluate and properly use the dataset?</t>
  </si>
  <si>
    <t>ARCHIVE/ADVANCED LIFE CYCLE STAGE</t>
  </si>
  <si>
    <t>QID 31 (optional) Is there an appraising  process for the dataset?</t>
  </si>
  <si>
    <t>QID 32 (optional) Where is the digital data being archived?</t>
  </si>
  <si>
    <t>No digital data is available to archive for this dataset</t>
  </si>
  <si>
    <t>Archived at an archive facility (please provide name)</t>
  </si>
  <si>
    <t>Stored locally</t>
  </si>
  <si>
    <t>Not applicable</t>
  </si>
  <si>
    <t>LAST QUESTIONS</t>
  </si>
  <si>
    <t>Please enter the contact information of the reviewer of your survey responses.</t>
  </si>
  <si>
    <t>Would you like a copy of your responses emailed to you?</t>
  </si>
  <si>
    <t>In what format would you like to receive your responses?</t>
  </si>
  <si>
    <t>Google sheets</t>
  </si>
  <si>
    <t>PDF</t>
  </si>
  <si>
    <t>Excel</t>
  </si>
  <si>
    <t>CSV</t>
  </si>
  <si>
    <t>THEME ORGANIZATION</t>
  </si>
  <si>
    <t>Category</t>
  </si>
  <si>
    <t>Counts toward maturity</t>
  </si>
  <si>
    <t>ID</t>
  </si>
  <si>
    <t>Response</t>
  </si>
  <si>
    <t>Point Value</t>
  </si>
  <si>
    <t>description provided</t>
  </si>
  <si>
    <t>no description</t>
  </si>
  <si>
    <t>old description is sufficient</t>
  </si>
  <si>
    <t>CatID</t>
  </si>
  <si>
    <t>na</t>
  </si>
  <si>
    <t>Respondent ID</t>
  </si>
  <si>
    <t>Collector ID</t>
  </si>
  <si>
    <t>Start Date</t>
  </si>
  <si>
    <t>End Date</t>
  </si>
  <si>
    <t>IP Address</t>
  </si>
  <si>
    <t>Email Address</t>
  </si>
  <si>
    <t>First Name</t>
  </si>
  <si>
    <t>Last Name</t>
  </si>
  <si>
    <t>Custom Data 1</t>
  </si>
  <si>
    <t>If you know the numeric identifier for this data element, please enter it.</t>
  </si>
  <si>
    <t>Contact information</t>
  </si>
  <si>
    <t>QID 112 Should this data element be removed from the Framework?</t>
  </si>
  <si>
    <t>QID 116 Please provide a current description of the data element for inclusion in Framework communication materials and the Framework database. (optional)</t>
  </si>
  <si>
    <t>QID 108 Element is identified as a secondary foundational data element</t>
  </si>
  <si>
    <t>Are there secondary funding sources?</t>
  </si>
  <si>
    <t>Select the secondary funder(s)</t>
  </si>
  <si>
    <t>QID 018 Is there a process for obtaining data for this dataset?</t>
  </si>
  <si>
    <t>QID 019 (optional) What actions are or were performed to obtain data?</t>
  </si>
  <si>
    <t>QID 022 (optional) What is the geographic extent of the data element?</t>
  </si>
  <si>
    <t>QID 025.2 Is the Oregon Spatial Data Library record for this data element fully correct?</t>
  </si>
  <si>
    <t>QID 030 Is there a process to provide users information on how to evaluate and properly use the dataset?</t>
  </si>
  <si>
    <t>QID 031 (optional) Is there an appraising process for the dataset?</t>
  </si>
  <si>
    <t>QID 032 (optional) Where is the digital data being archived?</t>
  </si>
  <si>
    <t>Contact information for the reviewer</t>
  </si>
  <si>
    <t>In what format would you like to receive your responses&gt;</t>
  </si>
  <si>
    <t>Open-Ended Response</t>
  </si>
  <si>
    <t>Name</t>
  </si>
  <si>
    <t>Organization/agency</t>
  </si>
  <si>
    <t>Address</t>
  </si>
  <si>
    <t>Address 2</t>
  </si>
  <si>
    <t>City/Town</t>
  </si>
  <si>
    <t>State/Province</t>
  </si>
  <si>
    <t>ZIP/Postal Code</t>
  </si>
  <si>
    <t>Country</t>
  </si>
  <si>
    <t>Phone Number</t>
  </si>
  <si>
    <t>Yes - Please explain why this data element should be removed from Framework. [Note: Once you submit this response, you will exit the survey.]</t>
  </si>
  <si>
    <t>Yes - Please explain needed changes to the data element name.</t>
  </si>
  <si>
    <t>Static</t>
  </si>
  <si>
    <t>Other (please specify)</t>
  </si>
  <si>
    <t>Data element should be moved to a different theme. (Please identify proposed theme below.)</t>
  </si>
  <si>
    <t>Data element is cross-cutting with more than one possible theme, and may be better placed in another. (Please identify other pertinent themes below)</t>
  </si>
  <si>
    <t>Identify preferred or other pertinent themes</t>
  </si>
  <si>
    <t>No process to obtain funding exists (please explain below)</t>
  </si>
  <si>
    <t>Funding is from a variety of potentially inconsistent sources, budgeting effort is minimal, staffing is minimal</t>
  </si>
  <si>
    <t>Funding is planned at an agency level, supporting staff is assigned, but funding is not recurring, some lifecycle stages are supported</t>
  </si>
  <si>
    <t>Funding is currently adequate and consistent but tied to business requirements whose appropriations are not directed to support all lifecycle stages of the data element (see note above)</t>
  </si>
  <si>
    <t>Funding support is part of one or more agency/organization budget(s) on a recurring basis, funding is consistent and tied to business requirements, and supports all lifecycle stages</t>
  </si>
  <si>
    <t>Please elaborate on the lack of funding and process for obtaining funding.</t>
  </si>
  <si>
    <t>In progress but with only partial resources available to achieve the capability</t>
  </si>
  <si>
    <t>Not Applicable (please select this response if the data uses a standard that is not endorsed by Oregon Geographic Information Council)</t>
  </si>
  <si>
    <t>No assessment has been done (Please explain)</t>
  </si>
  <si>
    <t>Please explain here</t>
  </si>
  <si>
    <t>No assessment has been done</t>
  </si>
  <si>
    <t>Obtain data by purchasing</t>
  </si>
  <si>
    <t>Obtain data by modifying, converting, or transforming data</t>
  </si>
  <si>
    <t>Obtain data by creating and/or collecting the data</t>
  </si>
  <si>
    <t>Geographic extent is 0% complete and/or business requirements have not been defined</t>
  </si>
  <si>
    <t>Geographic extent is between 1-25% complete based on business requirements</t>
  </si>
  <si>
    <t>Geographic extent is more than 25% but less than 50% complete based on business requirements</t>
  </si>
  <si>
    <t>Geographic extent is more than 50% but less than 75% complete based on business requirements</t>
  </si>
  <si>
    <t>Geographic extent is more than 75% but less than 100% complete based on business requirements</t>
  </si>
  <si>
    <t>Data element’s resolution is 0% complete and/or business requirements have not been defined</t>
  </si>
  <si>
    <t>Data element’s resolution is between 1-25% complete based on business requirements</t>
  </si>
  <si>
    <t>Data element’s resolution is more than 25% but less than 50% complete based on business requirements</t>
  </si>
  <si>
    <t>Data element’s resolution is more than 50% but less than 75% complete based on business requirements</t>
  </si>
  <si>
    <t>Data element’s resolution is more than 75% but less than 100% complete based on business requirements</t>
  </si>
  <si>
    <t>Data are secured or similar.</t>
  </si>
  <si>
    <t>No - please explain the condition of the OSDL record for this data element.</t>
  </si>
  <si>
    <t>Optimized processes</t>
  </si>
  <si>
    <t>(optional: Please describe the process(es) for accessing this data element.)</t>
  </si>
  <si>
    <t>Fully implemented (Please provide the stewardship plan name and a link to the plan)</t>
  </si>
  <si>
    <t>formal stewardship plan</t>
  </si>
  <si>
    <t>Ad-hoc procedures</t>
  </si>
  <si>
    <t>Repeatable procedures</t>
  </si>
  <si>
    <t>Defined procedures</t>
  </si>
  <si>
    <t>Managed and measured procedures</t>
  </si>
  <si>
    <t>Optimized procedures</t>
  </si>
  <si>
    <t>(optional)  Please explain the procedure(s) for integrating this data element.</t>
  </si>
  <si>
    <t>(optional) Please explain the procedure(s) for integrating this data element.</t>
  </si>
  <si>
    <t>Other (please explain below)</t>
  </si>
  <si>
    <t>Not applicable (please explain below)</t>
  </si>
  <si>
    <t>Company</t>
  </si>
  <si>
    <t>159.121.206.56</t>
  </si>
  <si>
    <t>Stadiums</t>
  </si>
  <si>
    <t>Don Pettit</t>
  </si>
  <si>
    <t>OR DEQ</t>
  </si>
  <si>
    <t>pettit.don@deq.state.or.us</t>
  </si>
  <si>
    <t>503-229-5373</t>
  </si>
  <si>
    <t>Dataset does not currently exist, and has no identified source/steward.    Federal data only shows 3 venues in Oregon</t>
  </si>
  <si>
    <t>There is OSDL record becuase there is no dataset identified at present.</t>
  </si>
  <si>
    <t>Schools</t>
  </si>
  <si>
    <t>Locations of public and private schools in Oregon</t>
  </si>
  <si>
    <t>Status of funding is not known at present.  ODE relies upon DHS staff to prepare/maintain data...and there have been issues with updates in the recent past.</t>
  </si>
  <si>
    <t>Data set has been publicly shared from DAS-GEO website in past.  Data was reviewed for sensitivity/privace during OR-IRIS project and not found to require access constraints.</t>
  </si>
  <si>
    <t>Authority and procedures for update are well established.  Unsure as to status of documented system.</t>
  </si>
  <si>
    <t>Metadata provides users information about data use.</t>
  </si>
  <si>
    <t>Appraisal process is unknown to reviewer.</t>
  </si>
  <si>
    <t xml:space="preserve">Data has been posted to DAS/GEO servers and is being deliverd as a webservice and downloadable data, referenced on OSDL; Data is also stored at OEM and DEQ  </t>
  </si>
  <si>
    <t>Public Safety Station Locations</t>
  </si>
  <si>
    <t>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t>
  </si>
  <si>
    <t>Fire Station Locations</t>
  </si>
  <si>
    <t>State agency has authority for data, but does not have staffing/resources to maintain the dataset.</t>
  </si>
  <si>
    <t>Data reviewed as a part of inclusion in OR-IRIS database; fire stations considered non-sensitive/non-secured, but police stations are not included in public version of geodatabase.</t>
  </si>
  <si>
    <t>Data sources explored as a part of OR-IRIS database project; project synthesized data from several sources to develop state-wide dataset.</t>
  </si>
  <si>
    <t xml:space="preserve">Data has been posted to DAS/GEO serrvers and is being deliverd as a webservice and downloadable data, referenced on OSDL; Data is also stored at OEM and DEQ  </t>
  </si>
  <si>
    <t>Military Facilities</t>
  </si>
  <si>
    <t>Reviewed/documented/implemented as a part of OR-IRIS database project</t>
  </si>
  <si>
    <t xml:space="preserve">Data is stored locally at OEM and DEQ for emergency response use only  </t>
  </si>
  <si>
    <t>Health Care Facilities</t>
  </si>
  <si>
    <t>As a part of inclusion in OR-IRS database</t>
  </si>
  <si>
    <t>Suitablility review as a part of OR-IRIS database development identified authoritative source (DHS) and data was obtained from that source</t>
  </si>
  <si>
    <t xml:space="preserve">Relatively recent data has been posted to DAS/GEO serrvers and is being deliverd as a webservice and downloadable data, referenced on OSDL; Data is also stored at OEM and DEQ  </t>
  </si>
  <si>
    <t>Hazardous Materials Sites</t>
  </si>
  <si>
    <t>Should be re-titled:  Hazardous Materials Storage Sites</t>
  </si>
  <si>
    <t>Locations of hazardous materials storage sites registered with the Oregon State Fire Marshal's Office (HSIS Database Sites)</t>
  </si>
  <si>
    <t xml:space="preserve">The most current data resides at the Oregon State Fire Marshal's data system, with now outdated data posted to DAS/GEO serrvers and is being deliverd as a webservice and downloadable data, referenced on OSDL; data is also stored at OEM and DEQ  </t>
  </si>
  <si>
    <t>Emergency Reference Data Stations</t>
  </si>
  <si>
    <t>This dataset name should be changed to flood guages, and second one created for weather stations.  The reference to hellicopter lat/long grid should be eliminated from description.</t>
  </si>
  <si>
    <t>Flood guage locations</t>
  </si>
  <si>
    <t>Climate FIT, which should include weather elements</t>
  </si>
  <si>
    <t>Data source is USGS.  Presume data are to FGDC standard, but do not know for sure.</t>
  </si>
  <si>
    <t xml:space="preserve">Trusted federal authoritative data source </t>
  </si>
  <si>
    <t>Federal shared dataset has been cleared for public use</t>
  </si>
  <si>
    <t>USGS National Water Information System</t>
  </si>
  <si>
    <t>Correctional Facilities</t>
  </si>
  <si>
    <t xml:space="preserve">Data is not current, but metadata was created for the existing dataset obtained from GEO Alpha List, and data has been posted to DAS/GEO serrvers and is being deliverd as a webservice and downloadable data, referenced on OSDL; Data is also stored at OEM and DEQ  </t>
  </si>
  <si>
    <t>Commercial Key Assets</t>
  </si>
  <si>
    <t>Unknown</t>
  </si>
  <si>
    <t>unknown</t>
  </si>
  <si>
    <t>Locations of key commercial buildings and other facilities</t>
  </si>
  <si>
    <t>This dataset is not known to exist, but would be useful if located or created</t>
  </si>
  <si>
    <t>Monuments/Icons</t>
  </si>
  <si>
    <t>David Mather</t>
  </si>
  <si>
    <t>DAS CIO/GEO</t>
  </si>
  <si>
    <t>david.mather@state.or.us</t>
  </si>
  <si>
    <t>503-378-2166</t>
  </si>
  <si>
    <t>Monuments/Icons data should be moved to the Reference FIT</t>
  </si>
  <si>
    <t>Data has been posted to DAS/GEO serrvers and is being deliverd as a webservice and downloadable data, referenced on OSDL; Data is also stored at OEM and DEQ</t>
  </si>
  <si>
    <t>pettit.don@deq.state.or.usds</t>
  </si>
  <si>
    <t>Cities</t>
  </si>
  <si>
    <t>Cities dataset should be moved to Reference FIT</t>
  </si>
  <si>
    <t>Oregon DEQ</t>
  </si>
  <si>
    <t>159.121.119.134</t>
  </si>
  <si>
    <t>Brady.Callahan@oregon.gov</t>
  </si>
  <si>
    <t>Brady</t>
  </si>
  <si>
    <t>Callahan</t>
  </si>
  <si>
    <t>Historic Sites</t>
  </si>
  <si>
    <t>Brady Callahan</t>
  </si>
  <si>
    <t>Oregon Parks and Recreation Department</t>
  </si>
  <si>
    <t>brady.callahan@oregon.gov</t>
  </si>
  <si>
    <t>Buildings or sites of historic significance that have been inventoried by the State Historic Preservation Office (SHPO) or listed in the National Register of Historic Places</t>
  </si>
  <si>
    <t>No record</t>
  </si>
  <si>
    <t>159.121.14.99</t>
  </si>
  <si>
    <t>Jacob.EDWARDS@oregon.gov</t>
  </si>
  <si>
    <t>Jake</t>
  </si>
  <si>
    <t>Edwards</t>
  </si>
  <si>
    <t>Slope</t>
  </si>
  <si>
    <t>Jacob</t>
  </si>
  <si>
    <t>Elevation - FIT</t>
  </si>
  <si>
    <t>jacob.edwards@oregon.gov</t>
  </si>
  <si>
    <t>The average incline of an area of the surface expressed in degrees or as a percent.</t>
  </si>
  <si>
    <t>External and Internal research</t>
  </si>
  <si>
    <t>no record exists</t>
  </si>
  <si>
    <t>based off lidar DEM</t>
  </si>
  <si>
    <t>ortho-imagery and geodetic control is the only comparable source data</t>
  </si>
  <si>
    <t>Data based off of DEMs, DEMS are archived in multiple locations</t>
  </si>
  <si>
    <t>Jacob Edwards</t>
  </si>
  <si>
    <t>DOGAMI</t>
  </si>
  <si>
    <t>159.121.202.173</t>
  </si>
  <si>
    <t>Emmor.H.NILE@oregon.gov</t>
  </si>
  <si>
    <t>Emmor</t>
  </si>
  <si>
    <t>Nile</t>
  </si>
  <si>
    <t>electric generation &amp; transmission facilities</t>
  </si>
  <si>
    <t>Emmor Nile</t>
  </si>
  <si>
    <t>Oregon Department of Forestry</t>
  </si>
  <si>
    <t>emmor.h.nile@oregon.gov</t>
  </si>
  <si>
    <t>This element should be split into two types:  Electric Generation facilities (Points and Polygons), and Electric Transmission lines (Lines)</t>
  </si>
  <si>
    <t>The facilities that form the infrastructure supporting the generation and transmission of electrical power. Features may include power generation plants, transmission towers, substations, and transmission lines.</t>
  </si>
  <si>
    <t>Cooperation for collection, sharing, and maintenance of this element is challenging.</t>
  </si>
  <si>
    <t>Collaborators have differing views</t>
  </si>
  <si>
    <t>N/A</t>
  </si>
  <si>
    <t>water supply &amp; transmission facilities</t>
  </si>
  <si>
    <t>All facilities related to the supply and treatment of water from wells and reservoirs to the transmission of water (through major distribution mains) to the local distribution network.</t>
  </si>
  <si>
    <t>Local operators maintain, no statewide collection</t>
  </si>
  <si>
    <t>Data has not been compiled on a statewide basis</t>
  </si>
  <si>
    <t>Collaborators have not met to discuss data sharing</t>
  </si>
  <si>
    <t>159.121.202.137</t>
  </si>
  <si>
    <t>Jimmy.Kagan@oregonstate.edu</t>
  </si>
  <si>
    <t>Jimmy</t>
  </si>
  <si>
    <t>Kagan</t>
  </si>
  <si>
    <t>fish passage barriers</t>
  </si>
  <si>
    <t>Jon Bowers</t>
  </si>
  <si>
    <t>Oregon Dept. of Fish and Wildlife</t>
  </si>
  <si>
    <t>jon.k.bowers@state.or.us</t>
  </si>
  <si>
    <t>503-947-6097</t>
  </si>
  <si>
    <t xml:space="preserve">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t>
  </si>
  <si>
    <t>OWEB, BLM, StreamNet, Framework, limited ODFW over time. No formal consortium.</t>
  </si>
  <si>
    <t>No regular secondary funding source - only one time.</t>
  </si>
  <si>
    <t>Sensitive data generally don't make it into this dataset</t>
  </si>
  <si>
    <t xml:space="preserve">Current dataset not available on OSDL. </t>
  </si>
  <si>
    <t>While the dataset likely meets many users needs, we do not have a process in place to determine if it meets user needs.</t>
  </si>
  <si>
    <t>attributes describe horizontal accuracy or whether barrier was removed. Revision date identified last edit and metadata captures limitations with currency, accuracy and comprehensiveness.</t>
  </si>
  <si>
    <t>Backed up as part of ODFW's corporate data backup strategy</t>
  </si>
  <si>
    <t>Fish and Wildlife</t>
  </si>
  <si>
    <t>159.121.113.234</t>
  </si>
  <si>
    <t>Robert.C.Harmon@oregon.gov</t>
  </si>
  <si>
    <t>Bob</t>
  </si>
  <si>
    <t>Harmon</t>
  </si>
  <si>
    <t>dam facilities</t>
  </si>
  <si>
    <t>Robert Harmon</t>
  </si>
  <si>
    <t>Oregon Water Resources Dept.</t>
  </si>
  <si>
    <t>robert.c.harmon@oregon.gov</t>
  </si>
  <si>
    <t>Location of dams in Oregon that the state is statutorily responsible for:  dam height &gt;= 10 feet and storage &gt;= 9.2 acre-feet.  They fall within the jurisdiction of the Oregon Water Resources Dept.</t>
  </si>
  <si>
    <t>Sensitive information about dams in the United States is managed by the U.S. Army Corps.</t>
  </si>
  <si>
    <t>Dam are accurately located with GPS, lidar-derived elevation data, and/or imagery.</t>
  </si>
  <si>
    <t>Established by the U.S. Army Corps and Department of Defense.</t>
  </si>
  <si>
    <t>On Oregon Water Resources Dept. server and backed up.</t>
  </si>
  <si>
    <t>Lina.MA@oregon.gov</t>
  </si>
  <si>
    <t>Lina</t>
  </si>
  <si>
    <t>Ma</t>
  </si>
  <si>
    <t>Geology</t>
  </si>
  <si>
    <t>Lina Ma</t>
  </si>
  <si>
    <t>lina.ma@oregon.gov</t>
  </si>
  <si>
    <t>971-673-1545</t>
  </si>
  <si>
    <t>The Geology Data Element consists of best available geologic information from, mostly, published geologic maps in the State of Oregon. The data is nominally compiled to a 1:100,000 map scale.</t>
  </si>
  <si>
    <t xml:space="preserve">DOGAMI does not have a dedicated funding program for this dataset. No funding generally means no time to work on such projects. Until there is a dedicated funding stream for this dataset, it will be difficult to regularly update or maintain it. </t>
  </si>
  <si>
    <t>Internally at DOGAMI and externally with Geoscience FIT members</t>
  </si>
  <si>
    <t>This dataset is published as open data, i.e. in the public domain.</t>
  </si>
  <si>
    <t>State Police Post Boundaries</t>
  </si>
  <si>
    <t>Dataset is duplicative with elements 50 and 196.  This data should be part of the public safety response areas dataset (50) or all separate response areas given their own element # and retain this one.</t>
  </si>
  <si>
    <t>Port facilites (air, sea, river)</t>
  </si>
  <si>
    <t>Dataset should be removed as it replicates 3 separate datasets in the Transportation FIT</t>
  </si>
  <si>
    <t>stream gages</t>
  </si>
  <si>
    <t>Equipment at a location on a river used to measure water level surface elevation ("stage") and/or volumetric discharge (flow).</t>
  </si>
  <si>
    <t>It is not necessary since sensitive, private, and/or confidential data are not components of stream gages.</t>
  </si>
  <si>
    <t>The data are not in the OSDL at this time.</t>
  </si>
  <si>
    <t>On servers at the Oregon Water Resources Dept. and backed up.</t>
  </si>
  <si>
    <t>water wells</t>
  </si>
  <si>
    <t>Holes dug or bored into the earth for the extraction of water.</t>
  </si>
  <si>
    <t>It is not necessary since sensitive, private, and/or confidential data are not components of water well location data.</t>
  </si>
  <si>
    <t>Water well data are not available from the Oregon Spatial Data Library.</t>
  </si>
  <si>
    <t>Process is ad hoc.</t>
  </si>
  <si>
    <t>On a server at the Oregon Water Resources Dept. which is backed up.</t>
  </si>
  <si>
    <t>hydrologic units (1st-6th fields)</t>
  </si>
  <si>
    <t>Should be called "watershed boundary dataset (WBD)" to be consistent with the national model and Oregon Hydrography Standard.</t>
  </si>
  <si>
    <t>The WBD defines the areal extent of surface water drainage to a point, accounting for all land and surface areas.</t>
  </si>
  <si>
    <t>The WBD is complete to 1:24,000-scale and has been improved to lidar-derived elevation data in conjunction with NHD geometry updates to the same base.</t>
  </si>
  <si>
    <t>State framework grants have been awarded to state agencies and used for NHD and WBD updates to lidar-derived elevation data.</t>
  </si>
  <si>
    <t>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t>
  </si>
  <si>
    <t>It is not necessary since sensitive, private, and/or confidential data are not components of the WBD.</t>
  </si>
  <si>
    <t>At the PNW Hydro group web site:  https://www.pnwhf.org/water-bound-dataset.aspx .</t>
  </si>
  <si>
    <t>It was a part of the U.S.G.S. 2006-2008 certification process and any ongoing edits which are carried out by trained editors using U.S.G.S. tools.</t>
  </si>
  <si>
    <t>The WBD has six levels of basins and watersheds that nest within themselves according to the WBD standard.  The NHD is tiled by the 8-digit hydrologic units.</t>
  </si>
  <si>
    <t>U.S. Geological Survey, Lakewood, Colorado.</t>
  </si>
  <si>
    <t>Whityn Owen</t>
  </si>
  <si>
    <t>Natural Resources Conservation Service</t>
  </si>
  <si>
    <t>Whityn.Owen@or.usda.gov</t>
  </si>
  <si>
    <t>(503) 414-3024</t>
  </si>
  <si>
    <t>digital elevation model</t>
  </si>
  <si>
    <t>E-FIT</t>
  </si>
  <si>
    <t>Digital representation of the topographic surface. Compiled from collections of elevation values that consist of raster values representing elevation.</t>
  </si>
  <si>
    <t xml:space="preserve">funding is available but supplied from various sources. </t>
  </si>
  <si>
    <t>All of these sources except international</t>
  </si>
  <si>
    <t>USGS 3DEP</t>
  </si>
  <si>
    <t>extensive Internal review and superficial external review</t>
  </si>
  <si>
    <t xml:space="preserve">no assessment necessary. </t>
  </si>
  <si>
    <t>obtain data by creating and obtain data by sharing (option 3 and 4).</t>
  </si>
  <si>
    <t>geodetic control and ortho-rectified imagery would be the only comparable source data element.</t>
  </si>
  <si>
    <t>peer-review, third party review</t>
  </si>
  <si>
    <t>Digital evelation models</t>
  </si>
  <si>
    <t>DOGAMI/ E-FIT</t>
  </si>
  <si>
    <t>971-865-1073</t>
  </si>
  <si>
    <t>164.159.62.2</t>
  </si>
  <si>
    <t>National Wetland Inventory</t>
  </si>
  <si>
    <t>Bill Kirchner</t>
  </si>
  <si>
    <t>USFWS, Region 1 NWI</t>
  </si>
  <si>
    <t>bill_kirchner@fws.gov</t>
  </si>
  <si>
    <t>503 231 2070</t>
  </si>
  <si>
    <t>County records</t>
  </si>
  <si>
    <t>I have no basis from which I can answer this question!</t>
  </si>
  <si>
    <t>I have  no basis to answer this question!</t>
  </si>
  <si>
    <t>USGS</t>
  </si>
  <si>
    <t>USFWS Region 1 NWI</t>
  </si>
  <si>
    <t>199.79.32.23</t>
  </si>
  <si>
    <t>ebrandt@lcog.org</t>
  </si>
  <si>
    <t>Eric</t>
  </si>
  <si>
    <t>Brandt</t>
  </si>
  <si>
    <t>Land Use</t>
  </si>
  <si>
    <t>Eric Brandt</t>
  </si>
  <si>
    <t>LCOG</t>
  </si>
  <si>
    <t>541-682-4338</t>
  </si>
  <si>
    <t>The "Land Use" element of the "Land Use/Land Cover"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t>
  </si>
  <si>
    <t>No methods have yet been developed.</t>
  </si>
  <si>
    <t>Current data is result of initial pilot project and not yet ready for OSDL.</t>
  </si>
  <si>
    <t>Next step is for DLCD (or other sponsor agency) to choose to advance the initiative, assume stewardship role, and plan maintenance, QC, etc.</t>
  </si>
  <si>
    <t>Pilot data set developed for evaluation purposes only.</t>
  </si>
  <si>
    <t>DLCD contracted with LCOG for a pilot project and took delivery of data and associated findings.</t>
  </si>
  <si>
    <t>water points</t>
  </si>
  <si>
    <t>The element should be called "NHDPoint" in keeping with the NHD data model, the Oregon hydrography standard.</t>
  </si>
  <si>
    <t>Springs and other natural surface water features best represented by points.</t>
  </si>
  <si>
    <t>NHDPoints are not currently a high priority for the PNW Hydro group.  It is edited on an ad hoc basis by the hydro partners when necessary.</t>
  </si>
  <si>
    <t>Funding for NHDPoints usually grouped in with overall maintenance of the NHD.</t>
  </si>
  <si>
    <t>Oregon framework grant program.</t>
  </si>
  <si>
    <t>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t>
  </si>
  <si>
    <t>It is not necessary since sensitive, private, and/or confidential data are not components of the NHD.</t>
  </si>
  <si>
    <t xml:space="preserve">At the PNW Hydro group web site:  Roles &amp; responsibilities:  http://www.pnwhf.org/stewardship-roles.aspx   Stewardship process:  http://www.pnwhf.org/stewardship-process.aspx  </t>
  </si>
  <si>
    <t>NHD features are tiled by 8-digit hydrologic units (sub-basins) and maintained accordingly by the U.S.G.S. through its automated edit processes.</t>
  </si>
  <si>
    <t>NHDPoints are generated from a number of other data elements.  The primary ones are imagery and coordinates captured by field staff with GPS units.</t>
  </si>
  <si>
    <t>U.S. Geological Survey, Lakewood, Colorado</t>
  </si>
  <si>
    <t>Jay Stevens</t>
  </si>
  <si>
    <t>Bureau of Land Management (Oregon State Office)</t>
  </si>
  <si>
    <t>gstevens@blm.gov</t>
  </si>
  <si>
    <t>Water body shorelines</t>
  </si>
  <si>
    <t>This element was introduced when the Oregon hydrography standard use the "LLID" data model.  It is not a supported feature type in the NHD, the current standard data model.</t>
  </si>
  <si>
    <t>water bodies</t>
  </si>
  <si>
    <t>The element should be called "NHDWaterbody" in keeping with the NHD data model, the Oregon hydrography standard.</t>
  </si>
  <si>
    <t>All lakes, ponds, double-banked streams and other water bodies best represented as an area.</t>
  </si>
  <si>
    <t>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t>
  </si>
  <si>
    <t>Compiling NHD features encompasses many processes, most of them identified above.</t>
  </si>
  <si>
    <t>NHDWaterbodies are generated from a number of other data elements.  The primary one is imagery.</t>
  </si>
  <si>
    <t>Soil</t>
  </si>
  <si>
    <t>NRCS</t>
  </si>
  <si>
    <t>whityn.owen@or.usda.gov</t>
  </si>
  <si>
    <t>503-414-3024</t>
  </si>
  <si>
    <t>Open data</t>
  </si>
  <si>
    <t xml:space="preserve">No survey or solicitation for feedback from users. Download metrics unavailable. </t>
  </si>
  <si>
    <t xml:space="preserve">Has not been developed. </t>
  </si>
  <si>
    <t>Oregon's Geospatial Data Library and copies at Oregon NRCS State Office</t>
  </si>
  <si>
    <t>503-414-6324</t>
  </si>
  <si>
    <t>watercourses</t>
  </si>
  <si>
    <t>503-986-0866</t>
  </si>
  <si>
    <t>The element should be called "NHDFlowline" in keeping with the NHD data model, the Oregon hydrography standard.</t>
  </si>
  <si>
    <t>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t>
  </si>
  <si>
    <t>At the PNW Hydro group web site:  Roles &amp; responsibilities:  http://www.pnwhf.org/stewardship-roles.aspx  Stewardship process:  http://www.pnwhf.org/stewardship-process.aspx</t>
  </si>
  <si>
    <t>NHDFlowlines are generated from a number of other data elements.  The primary ones are imagery and elevation data, produced from lidar sensors where available.</t>
  </si>
  <si>
    <t>(503) 808-6480</t>
  </si>
  <si>
    <t>blag</t>
  </si>
  <si>
    <t>fsth</t>
  </si>
  <si>
    <t>fsgh</t>
  </si>
  <si>
    <t>fsghfs</t>
  </si>
  <si>
    <t>fsghfgsh</t>
  </si>
  <si>
    <t>128.193.34.194</t>
  </si>
  <si>
    <t>daly@nacse.org</t>
  </si>
  <si>
    <t>Chris</t>
  </si>
  <si>
    <t>Daly</t>
  </si>
  <si>
    <t>Precipitation - monthly and annual normals</t>
  </si>
  <si>
    <t>Christopher Daly</t>
  </si>
  <si>
    <t>Oregon State Univ</t>
  </si>
  <si>
    <t>chris.daly@oregonstate.edu</t>
  </si>
  <si>
    <t xml:space="preserve">1981-2010 mean monthly and annual total precipitation   </t>
  </si>
  <si>
    <t>Element is updated approximately once every 10 years, as funding allows.  Normal periods are 30-year spans, with the last year ending in zero (e.g., 1981-2010).</t>
  </si>
  <si>
    <t xml:space="preserve">There is no long-term funding vehicle for funding updates to the normals datasets.  So far,  funding has been obtained to keep the datasets up to date on an ad-hoc basis.  However, this can cause the creation of new normals to be delayed by several years.  </t>
  </si>
  <si>
    <t xml:space="preserve">Both internal and external processes are used. </t>
  </si>
  <si>
    <t>There are no privacy concerns</t>
  </si>
  <si>
    <t>Lower 48 states</t>
  </si>
  <si>
    <t>Currently only annual precipitation data are available, not the monthlies</t>
  </si>
  <si>
    <t>Oregon State University</t>
  </si>
  <si>
    <t>167.131.0.195</t>
  </si>
  <si>
    <t>Michael.C.CROCKETT@state.or.us</t>
  </si>
  <si>
    <t>Chad</t>
  </si>
  <si>
    <t>Crockett</t>
  </si>
  <si>
    <t>City Limits</t>
  </si>
  <si>
    <t>Becca Bourson</t>
  </si>
  <si>
    <t>Oregon Department of Transportation</t>
  </si>
  <si>
    <t>Rebecca.BOURSON@odot.state.or.us</t>
  </si>
  <si>
    <t>503-986-3155</t>
  </si>
  <si>
    <t>New City Annexations are added to base using Cadastral boundary framework layer.  Some adjusting of existing city limit boundaries is done.</t>
  </si>
  <si>
    <t>metadata</t>
  </si>
  <si>
    <t>Yearly archived city limit data is stored at Oregon Spatial Data Clearinghouse</t>
  </si>
  <si>
    <t>Chad Crockett</t>
  </si>
  <si>
    <t>michael.c.crockett@odot.state.or.us</t>
  </si>
  <si>
    <t>503-986-3298</t>
  </si>
  <si>
    <t>131.252.98.20</t>
  </si>
  <si>
    <t>Anadromous Fish Abundance</t>
  </si>
  <si>
    <t>Jimmy Kagan</t>
  </si>
  <si>
    <t>INR</t>
  </si>
  <si>
    <t>jimmy.kagan@oregonstate.edu</t>
  </si>
  <si>
    <t>This is just an attribute of the Fish Distribution dataset</t>
  </si>
  <si>
    <t>This is the National Landcover Map, from the USGS National Landcover Database (NLCD)</t>
  </si>
  <si>
    <t>There may not be a need for a LU-LC theme, but if there is, this needs to be in it.</t>
  </si>
  <si>
    <t>This is intrepreted satellite data. This assessment is viewed as not being needed.</t>
  </si>
  <si>
    <t>This implementation is in place at the EROS data center. There are potential improvements which, due to cost, are not being evaluated, as the current process is affordable and viewed to be effective enough.</t>
  </si>
  <si>
    <t>This is so widely used and so well established, it is not viewed as needed.</t>
  </si>
  <si>
    <t>I am not sure, but expect that previous versions of the map are archived. The map is updated with change detection, so I know the USGS archives a version of the first (2001) map and the most recently (2011, 2016) maps, but am not sure about the ones in between.</t>
  </si>
  <si>
    <t>159.121.206.224</t>
  </si>
  <si>
    <t>Philip.L.MCCLELLAN@oregon.gov</t>
  </si>
  <si>
    <t>Phil</t>
  </si>
  <si>
    <t>McClellan</t>
  </si>
  <si>
    <t>Taxlots</t>
  </si>
  <si>
    <t>Philip Mcclellan</t>
  </si>
  <si>
    <t>Department of Revenue</t>
  </si>
  <si>
    <t>philip.l.mcclellan@oregon.gov</t>
  </si>
  <si>
    <t>503-586-8128</t>
  </si>
  <si>
    <t>Oregon state taxlot data</t>
  </si>
  <si>
    <t>The taxlot data is only produced by county assessor's.</t>
  </si>
  <si>
    <t>State agencies can access the data through a data sharing agreement with the counties. Or thought individual agreements with each county.</t>
  </si>
  <si>
    <t>The data set is produced and maintained by the county assessors for the sole use for collecting property taxes. All other users must adjust.</t>
  </si>
  <si>
    <t>County Assessor store the data. The Department of Revenue collects annual submissions and stores them on its servers.</t>
  </si>
  <si>
    <t>Philip McClellan</t>
  </si>
  <si>
    <t>Oregon Department of Revenue</t>
  </si>
  <si>
    <t>Chad.W.BRADY@state.or.us</t>
  </si>
  <si>
    <t>Road centerlines</t>
  </si>
  <si>
    <t>Chad Brady</t>
  </si>
  <si>
    <t>ODOT</t>
  </si>
  <si>
    <t>chad.w.brady@odot.state.or.us</t>
  </si>
  <si>
    <t>503 986 3164</t>
  </si>
  <si>
    <t>Not needed.</t>
  </si>
  <si>
    <t>Not sure if needed.</t>
  </si>
  <si>
    <t>Metadata</t>
  </si>
  <si>
    <t>Not sure if needed</t>
  </si>
  <si>
    <t>Mode</t>
  </si>
  <si>
    <t>DataType</t>
  </si>
  <si>
    <t>Definition</t>
  </si>
  <si>
    <t>Field/Question</t>
  </si>
  <si>
    <t>Response/Response Type</t>
  </si>
  <si>
    <t>Auto-number</t>
  </si>
  <si>
    <t>PointValue</t>
  </si>
  <si>
    <t>No - Please explain the condition of the OSDL record for this data element.</t>
  </si>
  <si>
    <t>MaturityVar</t>
  </si>
  <si>
    <t>Question &amp; responses (don't use)</t>
  </si>
  <si>
    <r>
      <t xml:space="preserve">Other: </t>
    </r>
    <r>
      <rPr>
        <i/>
        <sz val="11"/>
        <color rgb="FF000000"/>
        <rFont val="Calibri"/>
        <family val="2"/>
        <scheme val="minor"/>
      </rPr>
      <t xml:space="preserve">[User defined; required comment field appears when selected] </t>
    </r>
  </si>
  <si>
    <r>
      <t>No assessment has been done</t>
    </r>
    <r>
      <rPr>
        <b/>
        <sz val="11"/>
        <color rgb="FF000000"/>
        <rFont val="Calibri"/>
        <family val="2"/>
        <scheme val="minor"/>
      </rPr>
      <t xml:space="preserve"> </t>
    </r>
    <r>
      <rPr>
        <sz val="11"/>
        <color rgb="FF000000"/>
        <rFont val="Calibri"/>
        <family val="2"/>
        <scheme val="minor"/>
      </rPr>
      <t>(Please explain)</t>
    </r>
  </si>
  <si>
    <r>
      <t>Other   [</t>
    </r>
    <r>
      <rPr>
        <i/>
        <sz val="11"/>
        <color rgb="FF000000"/>
        <rFont val="Calibri"/>
        <family val="2"/>
        <scheme val="minor"/>
      </rPr>
      <t>User defined; required comment field appears when selected</t>
    </r>
    <r>
      <rPr>
        <sz val="11"/>
        <color rgb="FF000000"/>
        <rFont val="Calibri"/>
        <family val="2"/>
        <scheme val="minor"/>
      </rPr>
      <t>]</t>
    </r>
  </si>
  <si>
    <t>description provided = 1, old description is sufficient = 1, no description = 0</t>
  </si>
  <si>
    <t>Resp1</t>
  </si>
  <si>
    <t>Resp2</t>
  </si>
  <si>
    <t>Resp3</t>
  </si>
  <si>
    <t>Resp4</t>
  </si>
  <si>
    <t>Resp5</t>
  </si>
  <si>
    <t>Resp6</t>
  </si>
  <si>
    <t>Resp7</t>
  </si>
  <si>
    <t>Resp8</t>
  </si>
  <si>
    <t>Resp9</t>
  </si>
  <si>
    <t>Resp10</t>
  </si>
  <si>
    <t>Resp11</t>
  </si>
  <si>
    <t>Resp12</t>
  </si>
  <si>
    <t>Resp13</t>
  </si>
  <si>
    <t>Resp14</t>
  </si>
  <si>
    <t>Resp15</t>
  </si>
  <si>
    <t>Resp16</t>
  </si>
  <si>
    <t>Resp17</t>
  </si>
  <si>
    <t>Resp18</t>
  </si>
  <si>
    <t>Resp19</t>
  </si>
  <si>
    <t>Resp20</t>
  </si>
  <si>
    <t>Resp21</t>
  </si>
  <si>
    <t>Resp22</t>
  </si>
  <si>
    <t>Resp23</t>
  </si>
  <si>
    <t>Resp24</t>
  </si>
  <si>
    <t>Resp25</t>
  </si>
  <si>
    <t>Resp26</t>
  </si>
  <si>
    <t>Resp27</t>
  </si>
  <si>
    <t>Resp28</t>
  </si>
  <si>
    <t>Resp29</t>
  </si>
  <si>
    <t>Resp30</t>
  </si>
  <si>
    <t>Resp31</t>
  </si>
  <si>
    <t>Resp32</t>
  </si>
  <si>
    <t>Resp33</t>
  </si>
  <si>
    <t>Resp34</t>
  </si>
  <si>
    <t>Resp35</t>
  </si>
  <si>
    <t>Resp36</t>
  </si>
  <si>
    <t>Resp37</t>
  </si>
  <si>
    <t>Resp38</t>
  </si>
  <si>
    <t>Row Labels</t>
  </si>
  <si>
    <t>Grand Total</t>
  </si>
  <si>
    <t>Column Labels</t>
  </si>
  <si>
    <t>(blank)</t>
  </si>
  <si>
    <t>100 Total</t>
  </si>
  <si>
    <t>300 Total</t>
  </si>
  <si>
    <t>400 Total</t>
  </si>
  <si>
    <t>500 Total</t>
  </si>
  <si>
    <t>600 Total</t>
  </si>
  <si>
    <t>700 Total</t>
  </si>
  <si>
    <t>800 Total</t>
  </si>
  <si>
    <t>900 Total</t>
  </si>
  <si>
    <t>1000 Total</t>
  </si>
  <si>
    <t>MODE</t>
  </si>
  <si>
    <t>QuesID</t>
  </si>
  <si>
    <t>MIN</t>
  </si>
  <si>
    <t>MAX</t>
  </si>
  <si>
    <t>Max of MODE</t>
  </si>
  <si>
    <t>(Multiple Items)</t>
  </si>
  <si>
    <t>Elements in this spreadsheet:</t>
  </si>
  <si>
    <t>34 out of 38 data elements should be retained</t>
  </si>
  <si>
    <t>COUNTS</t>
  </si>
  <si>
    <t>(none)</t>
  </si>
  <si>
    <t>LAST QUESTIONS (Informational)</t>
  </si>
  <si>
    <t>N-questions</t>
  </si>
  <si>
    <t>COUNT</t>
  </si>
  <si>
    <t>QUESTION</t>
  </si>
  <si>
    <t>RESPONSES</t>
  </si>
  <si>
    <t>QID 007</t>
  </si>
  <si>
    <t>Is there a process to obtain funding for all lifecycle stages of this dataset?</t>
  </si>
  <si>
    <t>QID 010</t>
  </si>
  <si>
    <t>Are there processes and tools in place so that staff are sufficiently knowledgeable to ensure the continuity of the dataset for all stages of the lifecycle, especially during staffing transitions?</t>
  </si>
  <si>
    <t>QID 102</t>
  </si>
  <si>
    <t>Is the data element authoritative?</t>
  </si>
  <si>
    <t>QID 014</t>
  </si>
  <si>
    <t>Does this data element have a standard that has been endorsed by Oregon Geographic Information Council?</t>
  </si>
  <si>
    <t>QID 011</t>
  </si>
  <si>
    <t>Is there a quality assurance process for the dataset?</t>
  </si>
  <si>
    <t>QID 013</t>
  </si>
  <si>
    <t>Has an assessment been done to evaluate the sensitivity, privacy, and confidentiality of this dataset?</t>
  </si>
  <si>
    <t>QID 101</t>
  </si>
  <si>
    <t>Is there a business case, business requirements, or similar document for this data element?</t>
  </si>
  <si>
    <t>QID 016</t>
  </si>
  <si>
    <t>Has an assessment been done to determine if data meeting data element requirements already exists from other sources (either within or outside Oregon’s GIS Framework) before collecting or acquiring new data?</t>
  </si>
  <si>
    <t>QID 018</t>
  </si>
  <si>
    <t>Is there a process for obtaining data for this dataset?</t>
  </si>
  <si>
    <t>QID 020</t>
  </si>
  <si>
    <t>Is the metadata in an OGIC-endorsed metadata standard?</t>
  </si>
  <si>
    <t>QID 021</t>
  </si>
  <si>
    <t>What is the estimated completeness of the geographic extent of the data element?</t>
  </si>
  <si>
    <t>QID 023</t>
  </si>
  <si>
    <t>What is the estimated completeness of the resolution of the data element?</t>
  </si>
  <si>
    <t>QID 025</t>
  </si>
  <si>
    <t>Do users have access to the data element via Oregon Spatial Data Library?</t>
  </si>
  <si>
    <t>QID 026</t>
  </si>
  <si>
    <t>Is there a stewardship process in place for this dataset?</t>
  </si>
  <si>
    <t>QID 027</t>
  </si>
  <si>
    <t>Please select the closest description to the existing stewardship process.</t>
  </si>
  <si>
    <t>QID 028</t>
  </si>
  <si>
    <t>Is there a quality assurance/quality control (QA/QC) process as part of this dataset’s maintenance?</t>
  </si>
  <si>
    <t>QID 103</t>
  </si>
  <si>
    <t>Are there procedures in place for meeting the horizontal integration needs of users?</t>
  </si>
  <si>
    <t>QID 104</t>
  </si>
  <si>
    <t>Are there procedures in place for meeting the vertical integration needs of users?</t>
  </si>
  <si>
    <t>QID 029</t>
  </si>
  <si>
    <t>Is there a process to determine if the dataset meets user needs?</t>
  </si>
  <si>
    <t>QID 030</t>
  </si>
  <si>
    <t>Is there a process to provide users information on how to evaluate and properly use the dataset?</t>
  </si>
  <si>
    <t>QID</t>
  </si>
  <si>
    <t>QID 112</t>
  </si>
  <si>
    <t>Should this data element be removed from the Framework?</t>
  </si>
  <si>
    <t>QID 006</t>
  </si>
  <si>
    <t>Is this dataset considered “active” or “static”?</t>
  </si>
  <si>
    <t>QID 105</t>
  </si>
  <si>
    <t>Phenomenon is statewide in geographic extent (as appropriate)</t>
  </si>
  <si>
    <t>QID 106</t>
  </si>
  <si>
    <t>Data is required by a broad range of users</t>
  </si>
  <si>
    <t>QID 107</t>
  </si>
  <si>
    <t>Is identified as a foundational data element</t>
  </si>
  <si>
    <t>QID 108</t>
  </si>
  <si>
    <t>Element is identified as a secondary foundational data element</t>
  </si>
  <si>
    <t>QID 109</t>
  </si>
  <si>
    <t>Data element is organized into the appropriate theme</t>
  </si>
  <si>
    <t>Keep data element</t>
  </si>
  <si>
    <t>Active vs. static</t>
  </si>
  <si>
    <t>Geographic extent is statewide</t>
  </si>
  <si>
    <t>Broad range of users</t>
  </si>
  <si>
    <t>Foundational data element</t>
  </si>
  <si>
    <t>Secondary foundational data elem.</t>
  </si>
  <si>
    <t>Appropriate theme</t>
  </si>
  <si>
    <t>Authoritiative</t>
  </si>
  <si>
    <t>Disagree but no better theme</t>
  </si>
  <si>
    <t>Should be moved</t>
  </si>
  <si>
    <t>Cross-cutting and may have better theme</t>
  </si>
  <si>
    <t>Cross-cutting and current theme okay</t>
  </si>
  <si>
    <t>Theme appropriateness</t>
  </si>
  <si>
    <t>Geographic extent completion</t>
  </si>
  <si>
    <t>Resolution completion</t>
  </si>
  <si>
    <t>QID 025.2</t>
  </si>
  <si>
    <t>QID 025.1</t>
  </si>
  <si>
    <t>Is the Oregon Spatial Data Library record for this data element fully correct?</t>
  </si>
  <si>
    <t>What is the process for accessing the data element?</t>
  </si>
  <si>
    <t>CodedQuestion</t>
  </si>
  <si>
    <t>Linguistic</t>
  </si>
  <si>
    <t>No activity</t>
  </si>
  <si>
    <t>Optimized/established</t>
  </si>
  <si>
    <t>Mature/established</t>
  </si>
  <si>
    <t>Proposed Response Metric</t>
  </si>
  <si>
    <t>Level = 6</t>
  </si>
  <si>
    <t>Mature/consistent</t>
  </si>
  <si>
    <t>Level = 5</t>
  </si>
  <si>
    <t>Managed/predictable</t>
  </si>
  <si>
    <t>Level = 4</t>
  </si>
  <si>
    <t>Transition/transformation</t>
  </si>
  <si>
    <t>Level = 3</t>
  </si>
  <si>
    <t>Planned/initial development</t>
  </si>
  <si>
    <t>Level = 2</t>
  </si>
  <si>
    <t xml:space="preserve">No [process, business requirements, methods, etc.] are [defined, exist, etc.] </t>
  </si>
  <si>
    <t>Level = 1</t>
  </si>
  <si>
    <t>Available on ODSL</t>
  </si>
  <si>
    <t>Funding for all stages</t>
  </si>
  <si>
    <t>Data element is authoritative</t>
  </si>
  <si>
    <t>Endorsed standard</t>
  </si>
  <si>
    <t>Quality assurance process in place</t>
  </si>
  <si>
    <t>Sensitivity, privacy, and confidentiality assessed</t>
  </si>
  <si>
    <t>Business case, requirements, or similar completed</t>
  </si>
  <si>
    <t>Stewardship process in place</t>
  </si>
  <si>
    <t>Count</t>
  </si>
  <si>
    <t>VarID</t>
  </si>
  <si>
    <t>unite?</t>
  </si>
  <si>
    <t>string</t>
  </si>
  <si>
    <t>phone number</t>
  </si>
  <si>
    <t xml:space="preserve">"Unite" processing will work best if respondent has selected "active" or "static" or "Other" but not more than one response. Check cleaned data for more than one response. </t>
  </si>
  <si>
    <t>Comments</t>
  </si>
  <si>
    <t>Cleaning need</t>
  </si>
  <si>
    <t>Make sure that response doesn't include more than one response (e.g., static AND other comments). Recode responses to numeric values prior to "uniting"</t>
  </si>
  <si>
    <t>ordinal</t>
  </si>
  <si>
    <t>nominal</t>
  </si>
  <si>
    <t>RObjectType</t>
  </si>
  <si>
    <t>factor</t>
  </si>
  <si>
    <t>separate "Other" from subsequent open-ended comments</t>
  </si>
  <si>
    <t>separate "Not applicable" from subsequent open-ended comments</t>
  </si>
  <si>
    <t>text</t>
  </si>
  <si>
    <t>number</t>
  </si>
  <si>
    <t>date</t>
  </si>
  <si>
    <t>separate "Yes" from subsequent open-ended comments</t>
  </si>
  <si>
    <t>xlsCol</t>
  </si>
  <si>
    <t>A</t>
  </si>
  <si>
    <t>B</t>
  </si>
  <si>
    <t>C</t>
  </si>
  <si>
    <t>D</t>
  </si>
  <si>
    <t>E</t>
  </si>
  <si>
    <t>F</t>
  </si>
  <si>
    <t>G</t>
  </si>
  <si>
    <t>H</t>
  </si>
  <si>
    <t>I</t>
  </si>
  <si>
    <t>J</t>
  </si>
  <si>
    <t>K</t>
  </si>
  <si>
    <t>L</t>
  </si>
  <si>
    <t>M</t>
  </si>
  <si>
    <t>N</t>
  </si>
  <si>
    <t>O</t>
  </si>
  <si>
    <t>P</t>
  </si>
  <si>
    <t>Q</t>
  </si>
  <si>
    <t>R</t>
  </si>
  <si>
    <t>S</t>
  </si>
  <si>
    <t>T</t>
  </si>
  <si>
    <t>U</t>
  </si>
  <si>
    <t>V</t>
  </si>
  <si>
    <t>W</t>
  </si>
  <si>
    <t>X</t>
  </si>
  <si>
    <t>Y</t>
  </si>
  <si>
    <t>Z</t>
  </si>
  <si>
    <t>label</t>
  </si>
  <si>
    <t>labelCode</t>
  </si>
  <si>
    <t>Developed</t>
  </si>
  <si>
    <t>Planned</t>
  </si>
  <si>
    <t>FGDC</t>
  </si>
  <si>
    <t>Internal</t>
  </si>
  <si>
    <t>External</t>
  </si>
  <si>
    <t>Global</t>
  </si>
  <si>
    <t>US</t>
  </si>
  <si>
    <t>Repeatable</t>
  </si>
  <si>
    <t>Defined</t>
  </si>
  <si>
    <t>Managed</t>
  </si>
  <si>
    <t>Optimized</t>
  </si>
  <si>
    <t>single</t>
  </si>
  <si>
    <t>two</t>
  </si>
  <si>
    <t>informal</t>
  </si>
  <si>
    <t>formal</t>
  </si>
  <si>
    <t>Archived</t>
  </si>
  <si>
    <t>Disagree</t>
  </si>
  <si>
    <t>Sheets</t>
  </si>
  <si>
    <t>Move</t>
  </si>
  <si>
    <t>Stay</t>
  </si>
  <si>
    <t>No process</t>
  </si>
  <si>
    <t>Inconsistent</t>
  </si>
  <si>
    <t>Recurring</t>
  </si>
  <si>
    <t>Progressing</t>
  </si>
  <si>
    <t>Well established</t>
  </si>
  <si>
    <t>Not authoritative &amp; best avail</t>
  </si>
  <si>
    <t>Desired</t>
  </si>
  <si>
    <t>Planned w no resources</t>
  </si>
  <si>
    <t>Planned w resources</t>
  </si>
  <si>
    <t>In progress w partial resources</t>
  </si>
  <si>
    <t>In progress w full resources</t>
  </si>
  <si>
    <t>NA</t>
  </si>
  <si>
    <t>No assessment</t>
  </si>
  <si>
    <t>Suitability review</t>
  </si>
  <si>
    <t>Data accuracy review</t>
  </si>
  <si>
    <t>Use limitations review</t>
  </si>
  <si>
    <t>Financial cost/impacts eval</t>
  </si>
  <si>
    <t>Purchase</t>
  </si>
  <si>
    <t>Modifying</t>
  </si>
  <si>
    <t>Sharing existing</t>
  </si>
  <si>
    <t>Creating</t>
  </si>
  <si>
    <t>No metadata</t>
  </si>
  <si>
    <t>OGIC metadata under dev</t>
  </si>
  <si>
    <t>OGIC metadata complete</t>
  </si>
  <si>
    <t>0% complete/no business reqs</t>
  </si>
  <si>
    <t>1-25% complete</t>
  </si>
  <si>
    <t>25 to &lt;50% complete</t>
  </si>
  <si>
    <t>75 to &lt;100 complete</t>
  </si>
  <si>
    <t>50 to &lt;75% complete</t>
  </si>
  <si>
    <t>Fully complete</t>
  </si>
  <si>
    <t>Oregon (all)</t>
  </si>
  <si>
    <t>Oregon (specific geographic extents)</t>
  </si>
  <si>
    <t>Ocean/coastal</t>
  </si>
  <si>
    <t>Oregon waterbodies</t>
  </si>
  <si>
    <t>Secured</t>
  </si>
  <si>
    <t>Not shared</t>
  </si>
  <si>
    <t>Public</t>
  </si>
  <si>
    <t>Ad-hoc</t>
  </si>
  <si>
    <t>more than two</t>
  </si>
  <si>
    <t>No procedures</t>
  </si>
  <si>
    <t>No data</t>
  </si>
  <si>
    <t>Local</t>
  </si>
  <si>
    <t>telephone</t>
  </si>
  <si>
    <t>Preferred theme</t>
  </si>
  <si>
    <t>Directed appropriation(s)</t>
  </si>
  <si>
    <t>Federal agency</t>
  </si>
  <si>
    <t>Federal interagency</t>
  </si>
  <si>
    <t>Tribal government</t>
  </si>
  <si>
    <t>State agency</t>
  </si>
  <si>
    <t>State interagency</t>
  </si>
  <si>
    <t>Local government</t>
  </si>
  <si>
    <t>International</t>
  </si>
  <si>
    <t>Academia</t>
  </si>
  <si>
    <t>Professional association</t>
  </si>
  <si>
    <t>Non-profit organization</t>
  </si>
  <si>
    <t>Consortium</t>
  </si>
  <si>
    <t>Private sector</t>
  </si>
  <si>
    <t>Data element</t>
  </si>
  <si>
    <t>Data element ID</t>
  </si>
  <si>
    <t>Exists-inadequate</t>
  </si>
  <si>
    <t>Exists-adequate</t>
  </si>
  <si>
    <t>Initiated</t>
  </si>
  <si>
    <t>CC-move</t>
  </si>
  <si>
    <t>CC-stay</t>
  </si>
  <si>
    <t>Planned-no resources</t>
  </si>
  <si>
    <t>Planned-resources avail</t>
  </si>
  <si>
    <t>In progress-partial resources</t>
  </si>
  <si>
    <t>In progress-full resources</t>
  </si>
  <si>
    <t>GI</t>
  </si>
  <si>
    <t>comments</t>
  </si>
  <si>
    <t>The comment field was accessible regardless of choice.</t>
  </si>
  <si>
    <t>JH</t>
  </si>
  <si>
    <t>a label only</t>
  </si>
  <si>
    <t>QuesName</t>
  </si>
  <si>
    <t>ElemID</t>
  </si>
  <si>
    <t>Contact</t>
  </si>
  <si>
    <t>Omit</t>
  </si>
  <si>
    <t>ElemName</t>
  </si>
  <si>
    <t>ElemNameErrors</t>
  </si>
  <si>
    <t>ElemDescr</t>
  </si>
  <si>
    <t>ElemActivity</t>
  </si>
  <si>
    <t>Statewide</t>
  </si>
  <si>
    <t>BroadUsers</t>
  </si>
  <si>
    <t>FoundElem</t>
  </si>
  <si>
    <t>SecFoundElem</t>
  </si>
  <si>
    <t>AppropTheme</t>
  </si>
  <si>
    <t>FundProc</t>
  </si>
  <si>
    <t>Authoritative</t>
  </si>
  <si>
    <t>StndType</t>
  </si>
  <si>
    <t>OGICStnd</t>
  </si>
  <si>
    <t>StndType2</t>
  </si>
  <si>
    <t>QAProc</t>
  </si>
  <si>
    <t>QAProcType</t>
  </si>
  <si>
    <t>EvalSensPrivConf</t>
  </si>
  <si>
    <t>BusCase</t>
  </si>
  <si>
    <t>EvalRedndcy</t>
  </si>
  <si>
    <t>EvalRedDescr</t>
  </si>
  <si>
    <t>ObtnProc</t>
  </si>
  <si>
    <t>ObtnProcDescr</t>
  </si>
  <si>
    <t>StndMetad</t>
  </si>
  <si>
    <t>CmpltnssExtnt</t>
  </si>
  <si>
    <t>CmpltnssExtntDescr</t>
  </si>
  <si>
    <t>CmpltnssRes</t>
  </si>
  <si>
    <t>OSDLAccess</t>
  </si>
  <si>
    <t>OSDLErr</t>
  </si>
  <si>
    <t>AccessProc</t>
  </si>
  <si>
    <t>StwdProc</t>
  </si>
  <si>
    <t>StwdProcType</t>
  </si>
  <si>
    <t>QAQCProc</t>
  </si>
  <si>
    <t>HrzIntProc</t>
  </si>
  <si>
    <t>VrtIntProc</t>
  </si>
  <si>
    <t>TechXferProc</t>
  </si>
  <si>
    <t>AppraisProc</t>
  </si>
  <si>
    <t>ArchvLoc</t>
  </si>
  <si>
    <t>ContactReviewr</t>
  </si>
  <si>
    <t>BlankQ</t>
  </si>
  <si>
    <t>EvalNeed</t>
  </si>
  <si>
    <t>FundPrim</t>
  </si>
  <si>
    <t>FundSec</t>
  </si>
  <si>
    <t>FundSecType</t>
  </si>
  <si>
    <t>KnowlContProc</t>
  </si>
  <si>
    <t>WantCopy</t>
  </si>
  <si>
    <t>CopyFormat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</si>
</sst>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36">
    <font>
      <sz val="11"/>
      <color theme="1"/>
      <name val="Calibri"/>
      <family val="2"/>
      <scheme val="minor"/>
    </font>
    <font>
      <sz val="11"/>
      <color rgb="FF000000"/>
      <name val="Julius Sans One"/>
    </font>
    <font>
      <b/>
      <sz val="11"/>
      <color rgb="FF000000"/>
      <name val="Calibri"/>
      <family val="2"/>
    </font>
    <font>
      <sz val="11"/>
      <color rgb="FF000000"/>
      <name val="Calibri"/>
      <family val="2"/>
    </font>
    <font>
      <b/>
      <sz val="11.5"/>
      <color rgb="FF000000"/>
      <name val="Calibri"/>
      <family val="2"/>
    </font>
    <font>
      <i/>
      <sz val="11"/>
      <color rgb="FF000000"/>
      <name val="Calibri"/>
      <family val="2"/>
    </font>
    <font>
      <sz val="10"/>
      <color rgb="FF000000"/>
      <name val="Tahoma"/>
      <family val="2"/>
    </font>
    <font>
      <sz val="10"/>
      <color rgb="FF000000"/>
      <name val="Calibri"/>
      <family val="2"/>
    </font>
    <font>
      <i/>
      <sz val="10"/>
      <color rgb="FF000000"/>
      <name val="Calibri"/>
      <family val="2"/>
    </font>
    <font>
      <sz val="12"/>
      <color rgb="FF000000"/>
      <name val="Calibri"/>
      <family val="2"/>
    </font>
    <font>
      <sz val="11.5"/>
      <color rgb="FF000000"/>
      <name val="Calibri"/>
      <family val="2"/>
    </font>
    <font>
      <sz val="10"/>
      <color rgb="FF000000"/>
      <name val="Arial"/>
      <family val="2"/>
    </font>
    <font>
      <sz val="10"/>
      <color rgb="FF434343"/>
      <name val="Arial"/>
      <family val="2"/>
    </font>
    <font>
      <sz val="10"/>
      <color theme="1"/>
      <name val="Calibri"/>
      <family val="2"/>
      <scheme val="minor"/>
    </font>
    <font>
      <sz val="10"/>
      <color theme="1"/>
      <name val="Arial"/>
      <family val="2"/>
    </font>
    <font>
      <sz val="11"/>
      <color rgb="FF333333"/>
      <name val="Arial"/>
    </font>
    <font>
      <sz val="9"/>
      <color indexed="81"/>
      <name val="Tahoma"/>
      <family val="2"/>
    </font>
    <font>
      <b/>
      <sz val="9"/>
      <color indexed="81"/>
      <name val="Tahoma"/>
      <family val="2"/>
    </font>
    <font>
      <sz val="11"/>
      <color rgb="FF000000"/>
      <name val="Calibri"/>
      <family val="2"/>
      <scheme val="minor"/>
    </font>
    <font>
      <sz val="11"/>
      <color rgb="FF333333"/>
      <name val="Calibri"/>
      <family val="2"/>
      <scheme val="minor"/>
    </font>
    <font>
      <i/>
      <sz val="11"/>
      <color rgb="FF000000"/>
      <name val="Calibri"/>
      <family val="2"/>
      <scheme val="minor"/>
    </font>
    <font>
      <b/>
      <sz val="11"/>
      <color rgb="FF000000"/>
      <name val="Calibri"/>
      <family val="2"/>
      <scheme val="minor"/>
    </font>
    <font>
      <sz val="11"/>
      <color rgb="FF333333"/>
      <name val="Arial"/>
      <family val="2"/>
    </font>
    <font>
      <b/>
      <sz val="11"/>
      <color rgb="FFFFFFFF"/>
      <name val="Calibri"/>
      <family val="2"/>
    </font>
    <font>
      <sz val="8"/>
      <color indexed="81"/>
      <name val="Tahoma"/>
      <charset val="1"/>
    </font>
    <font>
      <b/>
      <sz val="8"/>
      <color indexed="81"/>
      <name val="Tahoma"/>
      <charset val="1"/>
    </font>
    <font>
      <sz val="11"/>
      <color rgb="FF3366FF"/>
      <name val="Calibri"/>
      <scheme val="minor"/>
    </font>
    <font>
      <sz val="1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
      <sz val="11"/>
      <color rgb="FF0070C0"/>
      <name val="Calibri"/>
      <family val="2"/>
      <scheme val="minor"/>
    </font>
    <font>
      <b/>
      <sz val="11"/>
      <color theme="1"/>
      <name val="Calibri"/>
      <family val="2"/>
      <scheme val="minor"/>
    </font>
    <font>
      <sz val="11"/>
      <color rgb="FF00B0F0"/>
      <name val="Calibri"/>
      <family val="2"/>
      <scheme val="minor"/>
    </font>
    <font>
      <sz val="11"/>
      <color theme="4"/>
      <name val="Calibri"/>
      <family val="2"/>
      <scheme val="minor"/>
    </font>
  </fonts>
  <fills count="12">
    <fill>
      <patternFill patternType="none"/>
    </fill>
    <fill>
      <patternFill patternType="gray125"/>
    </fill>
    <fill>
      <patternFill patternType="solid">
        <fgColor rgb="FFD0E0E3"/>
        <bgColor indexed="64"/>
      </patternFill>
    </fill>
    <fill>
      <patternFill patternType="solid">
        <fgColor rgb="FFEAEAE8"/>
        <bgColor rgb="FFEAEAE8"/>
      </patternFill>
    </fill>
    <fill>
      <patternFill patternType="solid">
        <fgColor theme="2"/>
        <bgColor indexed="64"/>
      </patternFill>
    </fill>
    <fill>
      <patternFill patternType="solid">
        <fgColor theme="2"/>
        <bgColor rgb="FFEAEAE8"/>
      </patternFill>
    </fill>
    <fill>
      <patternFill patternType="solid">
        <fgColor rgb="FFFFFF00"/>
        <bgColor indexed="64"/>
      </patternFill>
    </fill>
    <fill>
      <patternFill patternType="solid">
        <fgColor rgb="FFFFFF00"/>
        <bgColor rgb="FFEAEAE8"/>
      </patternFill>
    </fill>
    <fill>
      <patternFill patternType="solid">
        <fgColor rgb="FF94CE67"/>
        <bgColor indexed="64"/>
      </patternFill>
    </fill>
    <fill>
      <patternFill patternType="solid">
        <fgColor rgb="FFDCEDD3"/>
        <bgColor indexed="64"/>
      </patternFill>
    </fill>
    <fill>
      <patternFill patternType="solid">
        <fgColor rgb="FFEFF6EB"/>
        <bgColor indexed="64"/>
      </patternFill>
    </fill>
    <fill>
      <patternFill patternType="solid">
        <fgColor theme="0"/>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auto="1"/>
      </bottom>
      <diagonal/>
    </border>
    <border>
      <left style="medium">
        <color rgb="FF000000"/>
      </left>
      <right style="medium">
        <color rgb="FF000000"/>
      </right>
      <top style="medium">
        <color auto="1"/>
      </top>
      <bottom style="medium">
        <color auto="1"/>
      </bottom>
      <diagonal/>
    </border>
    <border>
      <left style="thin">
        <color rgb="FFA6A6A6"/>
      </left>
      <right style="thin">
        <color rgb="FFA6A6A6"/>
      </right>
      <top style="thin">
        <color rgb="FFA6A6A6"/>
      </top>
      <bottom style="thin">
        <color rgb="FFA6A6A6"/>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A6A6A6"/>
      </left>
      <right style="thin">
        <color rgb="FFA6A6A6"/>
      </right>
      <top/>
      <bottom/>
      <diagonal/>
    </border>
  </borders>
  <cellStyleXfs count="2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05">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1" fillId="2" borderId="1" xfId="0" applyFont="1" applyFill="1" applyBorder="1" applyAlignment="1">
      <alignment vertical="center"/>
    </xf>
    <xf numFmtId="0" fontId="0" fillId="0" borderId="0" xfId="0" applyAlignment="1"/>
    <xf numFmtId="0" fontId="2" fillId="0" borderId="2" xfId="0" applyFont="1" applyBorder="1" applyAlignment="1">
      <alignment vertical="center"/>
    </xf>
    <xf numFmtId="0" fontId="2" fillId="0" borderId="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wrapText="1"/>
    </xf>
    <xf numFmtId="0" fontId="6"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3" fillId="0" borderId="0" xfId="0" applyFont="1" applyAlignment="1"/>
    <xf numFmtId="0" fontId="14" fillId="0" borderId="0" xfId="0" applyFont="1"/>
    <xf numFmtId="0" fontId="2" fillId="0" borderId="4" xfId="0" applyFont="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3" fillId="0" borderId="5" xfId="0" applyFont="1" applyBorder="1" applyAlignment="1">
      <alignment vertical="center" wrapText="1"/>
    </xf>
    <xf numFmtId="0" fontId="6"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xf>
    <xf numFmtId="0" fontId="0" fillId="0" borderId="0" xfId="0" applyFill="1" applyBorder="1" applyAlignment="1">
      <alignment horizontal="center"/>
    </xf>
    <xf numFmtId="0" fontId="0" fillId="0" borderId="0" xfId="0"/>
    <xf numFmtId="0" fontId="15" fillId="3" borderId="7" xfId="0" applyFont="1" applyFill="1" applyBorder="1"/>
    <xf numFmtId="164" fontId="0" fillId="0" borderId="0" xfId="0" applyNumberFormat="1"/>
    <xf numFmtId="0" fontId="0" fillId="0" borderId="0" xfId="0" applyAlignment="1">
      <alignment wrapText="1"/>
    </xf>
    <xf numFmtId="0" fontId="15" fillId="3" borderId="0" xfId="0" applyFont="1" applyFill="1" applyBorder="1"/>
    <xf numFmtId="0" fontId="0" fillId="0" borderId="0" xfId="0" applyFont="1" applyAlignment="1">
      <alignment horizontal="center"/>
    </xf>
    <xf numFmtId="0" fontId="0" fillId="0" borderId="0" xfId="0" applyFont="1"/>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9" fillId="3" borderId="7" xfId="0" applyFont="1" applyFill="1" applyBorder="1"/>
    <xf numFmtId="0" fontId="18" fillId="0" borderId="0"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0" fillId="0" borderId="0" xfId="0" applyFont="1" applyAlignment="1"/>
    <xf numFmtId="0" fontId="18" fillId="0" borderId="5" xfId="0" applyFont="1" applyBorder="1" applyAlignment="1">
      <alignment vertical="center"/>
    </xf>
    <xf numFmtId="0" fontId="0" fillId="0" borderId="8" xfId="0" applyFont="1" applyBorder="1"/>
    <xf numFmtId="0" fontId="0" fillId="0"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4" borderId="0" xfId="0" applyFill="1" applyAlignment="1">
      <alignment horizontal="center"/>
    </xf>
    <xf numFmtId="0" fontId="15" fillId="5" borderId="7" xfId="0" applyFont="1" applyFill="1" applyBorder="1"/>
    <xf numFmtId="0" fontId="0" fillId="4" borderId="0" xfId="0" applyFill="1"/>
    <xf numFmtId="0" fontId="0" fillId="0" borderId="9" xfId="0" applyBorder="1"/>
    <xf numFmtId="0" fontId="0" fillId="4" borderId="9" xfId="0" applyFill="1" applyBorder="1"/>
    <xf numFmtId="0" fontId="0" fillId="4" borderId="10" xfId="0" applyFill="1" applyBorder="1"/>
    <xf numFmtId="0" fontId="0" fillId="0" borderId="11" xfId="0" applyBorder="1"/>
    <xf numFmtId="0" fontId="0" fillId="0" borderId="12" xfId="0" applyBorder="1"/>
    <xf numFmtId="0" fontId="0" fillId="4" borderId="11" xfId="0" applyFill="1" applyBorder="1"/>
    <xf numFmtId="0" fontId="0" fillId="0" borderId="0" xfId="0" applyFill="1" applyBorder="1"/>
    <xf numFmtId="0" fontId="22" fillId="5" borderId="7" xfId="0" applyFont="1" applyFill="1" applyBorder="1"/>
    <xf numFmtId="0" fontId="0" fillId="0" borderId="0" xfId="0" applyAlignment="1">
      <alignment horizontal="right"/>
    </xf>
    <xf numFmtId="0" fontId="0" fillId="6" borderId="0" xfId="0" applyFill="1"/>
    <xf numFmtId="0" fontId="15" fillId="3" borderId="7" xfId="0" applyFont="1" applyFill="1" applyBorder="1" applyAlignment="1">
      <alignment textRotation="45" wrapText="1"/>
    </xf>
    <xf numFmtId="0" fontId="0" fillId="0" borderId="0" xfId="0" applyAlignment="1">
      <alignment textRotation="45" wrapText="1"/>
    </xf>
    <xf numFmtId="0" fontId="15" fillId="7" borderId="7" xfId="0" applyFont="1" applyFill="1" applyBorder="1" applyAlignment="1">
      <alignment textRotation="45" wrapText="1"/>
    </xf>
    <xf numFmtId="0" fontId="15" fillId="7" borderId="7" xfId="0" applyFont="1" applyFill="1" applyBorder="1"/>
    <xf numFmtId="0" fontId="15" fillId="0" borderId="0" xfId="0" applyFont="1" applyFill="1" applyBorder="1" applyAlignment="1">
      <alignment wrapText="1"/>
    </xf>
    <xf numFmtId="0" fontId="22" fillId="0" borderId="0" xfId="0" applyFont="1" applyFill="1" applyBorder="1" applyAlignment="1">
      <alignment horizontal="left" wrapText="1"/>
    </xf>
    <xf numFmtId="0" fontId="15" fillId="0" borderId="0" xfId="0" applyFont="1" applyFill="1" applyBorder="1"/>
    <xf numFmtId="0" fontId="15" fillId="0" borderId="0" xfId="0" applyFont="1" applyFill="1" applyBorder="1" applyAlignment="1">
      <alignment horizontal="right"/>
    </xf>
    <xf numFmtId="0" fontId="22" fillId="0" borderId="0" xfId="0" applyFont="1" applyFill="1" applyBorder="1" applyAlignment="1">
      <alignment horizontal="right" wrapText="1"/>
    </xf>
    <xf numFmtId="0" fontId="18" fillId="2" borderId="1" xfId="0" applyFont="1" applyFill="1" applyBorder="1" applyAlignment="1">
      <alignment horizontal="center" vertical="center" wrapText="1"/>
    </xf>
    <xf numFmtId="0" fontId="19" fillId="3" borderId="7" xfId="0" applyFont="1" applyFill="1" applyBorder="1" applyAlignment="1">
      <alignment wrapText="1"/>
    </xf>
    <xf numFmtId="0" fontId="0" fillId="0" borderId="0" xfId="0" applyFont="1" applyAlignment="1">
      <alignment wrapText="1"/>
    </xf>
    <xf numFmtId="0" fontId="23" fillId="8" borderId="13"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0" borderId="0" xfId="0" applyFont="1" applyFill="1" applyBorder="1"/>
    <xf numFmtId="0" fontId="18" fillId="2" borderId="3" xfId="0" applyFont="1" applyFill="1" applyBorder="1" applyAlignment="1">
      <alignment horizontal="center" vertical="center"/>
    </xf>
    <xf numFmtId="0" fontId="26" fillId="0" borderId="0" xfId="0" applyFont="1" applyAlignment="1">
      <alignment horizontal="center"/>
    </xf>
    <xf numFmtId="0" fontId="27" fillId="0" borderId="0" xfId="0" applyFont="1" applyAlignment="1"/>
    <xf numFmtId="0" fontId="15" fillId="3" borderId="0" xfId="0" applyFont="1" applyFill="1" applyBorder="1" applyAlignment="1">
      <alignment horizontal="right"/>
    </xf>
    <xf numFmtId="0" fontId="19" fillId="3" borderId="17" xfId="0" applyFont="1" applyFill="1" applyBorder="1" applyAlignment="1"/>
    <xf numFmtId="0" fontId="19" fillId="3" borderId="17" xfId="0" applyFont="1" applyFill="1" applyBorder="1" applyAlignment="1">
      <alignment wrapText="1"/>
    </xf>
    <xf numFmtId="0" fontId="0" fillId="0" borderId="0" xfId="0" applyFont="1" applyFill="1" applyAlignment="1">
      <alignment horizontal="center"/>
    </xf>
    <xf numFmtId="0" fontId="27" fillId="0" borderId="0" xfId="0" applyFont="1" applyFill="1" applyAlignment="1"/>
    <xf numFmtId="0" fontId="0" fillId="0" borderId="0" xfId="0" applyFill="1"/>
    <xf numFmtId="0" fontId="32" fillId="0" borderId="0" xfId="0" applyFont="1" applyAlignment="1">
      <alignment horizontal="center"/>
    </xf>
    <xf numFmtId="0" fontId="0" fillId="0" borderId="0" xfId="0" applyFont="1" applyFill="1" applyAlignment="1"/>
    <xf numFmtId="0" fontId="21" fillId="2" borderId="1" xfId="0" applyFont="1" applyFill="1" applyBorder="1" applyAlignment="1">
      <alignment horizontal="center" vertical="center"/>
    </xf>
    <xf numFmtId="0" fontId="33"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6" borderId="0" xfId="0" applyFill="1" applyAlignment="1">
      <alignment horizontal="right"/>
    </xf>
    <xf numFmtId="0" fontId="35" fillId="11" borderId="0" xfId="0" applyFont="1" applyFill="1" applyAlignment="1">
      <alignment horizontal="center"/>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3">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General questions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'Summary-Counts'!$C$2:$C$9</c15:sqref>
                  </c15:fullRef>
                </c:ext>
              </c:extLst>
              <c:f>('Summary-Counts'!$C$2,'Summary-Counts'!$C$4:$C$9)</c:f>
              <c:strCache>
                <c:ptCount val="7"/>
                <c:pt idx="0">
                  <c:v>Keep data element</c:v>
                </c:pt>
                <c:pt idx="1">
                  <c:v>Active</c:v>
                </c:pt>
                <c:pt idx="2">
                  <c:v>Static</c:v>
                </c:pt>
                <c:pt idx="3">
                  <c:v>Geographic extent is statewide</c:v>
                </c:pt>
                <c:pt idx="4">
                  <c:v>Broad range of users</c:v>
                </c:pt>
                <c:pt idx="5">
                  <c:v>Foundational data element</c:v>
                </c:pt>
                <c:pt idx="6">
                  <c:v>Secondary foundational data elem.</c:v>
                </c:pt>
              </c:strCache>
            </c:strRef>
          </c:cat>
          <c:val>
            <c:numRef>
              <c:extLst>
                <c:ext xmlns:c15="http://schemas.microsoft.com/office/drawing/2012/chart" uri="{02D57815-91ED-43cb-92C2-25804820EDAC}">
                  <c15:fullRef>
                    <c15:sqref>'Summary-Counts'!$D$2:$D$9</c15:sqref>
                  </c15:fullRef>
                </c:ext>
              </c:extLst>
              <c:f>('Summary-Counts'!$D$2,'Summary-Counts'!$D$4:$D$9)</c:f>
              <c:numCache>
                <c:formatCode>General</c:formatCode>
                <c:ptCount val="7"/>
                <c:pt idx="0">
                  <c:v>34</c:v>
                </c:pt>
                <c:pt idx="1">
                  <c:v>31</c:v>
                </c:pt>
                <c:pt idx="2">
                  <c:v>2</c:v>
                </c:pt>
                <c:pt idx="3">
                  <c:v>34</c:v>
                </c:pt>
                <c:pt idx="4">
                  <c:v>35</c:v>
                </c:pt>
                <c:pt idx="5">
                  <c:v>12</c:v>
                </c:pt>
                <c:pt idx="6">
                  <c:v>16</c:v>
                </c:pt>
              </c:numCache>
            </c:numRef>
          </c:val>
        </c:ser>
        <c:dLbls>
          <c:dLblPos val="inEnd"/>
          <c:showLegendKey val="0"/>
          <c:showVal val="1"/>
          <c:showCatName val="0"/>
          <c:showSerName val="0"/>
          <c:showPercent val="0"/>
          <c:showBubbleSize val="0"/>
        </c:dLbls>
        <c:gapWidth val="65"/>
        <c:axId val="285408552"/>
        <c:axId val="285410984"/>
      </c:barChart>
      <c:catAx>
        <c:axId val="2854085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5410984"/>
        <c:crosses val="autoZero"/>
        <c:auto val="1"/>
        <c:lblAlgn val="ctr"/>
        <c:lblOffset val="100"/>
        <c:noMultiLvlLbl val="0"/>
      </c:catAx>
      <c:valAx>
        <c:axId val="2854109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854085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Extent</a:t>
            </a:r>
            <a:r>
              <a:rPr lang="en-US" baseline="0"/>
              <a:t> complete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data_num_transp!$AV$155:$AV$160</c:f>
              <c:numCache>
                <c:formatCode>General</c:formatCode>
                <c:ptCount val="6"/>
                <c:pt idx="0">
                  <c:v>5</c:v>
                </c:pt>
                <c:pt idx="1">
                  <c:v>0</c:v>
                </c:pt>
                <c:pt idx="2">
                  <c:v>3</c:v>
                </c:pt>
                <c:pt idx="3">
                  <c:v>3</c:v>
                </c:pt>
                <c:pt idx="4">
                  <c:v>7</c:v>
                </c:pt>
                <c:pt idx="5">
                  <c:v>16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Avaiability on OSDL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data_num_transp!$AV$177:$AV$182</c:f>
              <c:numCache>
                <c:formatCode>General</c:formatCode>
                <c:ptCount val="6"/>
                <c:pt idx="0">
                  <c:v>5</c:v>
                </c:pt>
                <c:pt idx="1">
                  <c:v>1</c:v>
                </c:pt>
                <c:pt idx="2">
                  <c:v>1</c:v>
                </c:pt>
                <c:pt idx="3">
                  <c:v>1</c:v>
                </c:pt>
                <c:pt idx="4">
                  <c:v>0</c:v>
                </c:pt>
                <c:pt idx="5">
                  <c:v>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Stewardship</a:t>
            </a:r>
          </a:p>
        </c:rich>
      </c:tx>
      <c:layout>
        <c:manualLayout>
          <c:xMode val="edge"/>
          <c:yMode val="edge"/>
          <c:x val="0.35343147227659599"/>
          <c:y val="4.0100261177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data_num_transp!$AV$193:$AV$198</c:f>
              <c:numCache>
                <c:formatCode>General</c:formatCode>
                <c:ptCount val="6"/>
                <c:pt idx="0">
                  <c:v>13</c:v>
                </c:pt>
                <c:pt idx="1">
                  <c:v>3</c:v>
                </c:pt>
                <c:pt idx="2">
                  <c:v>3</c:v>
                </c:pt>
                <c:pt idx="3">
                  <c:v>2</c:v>
                </c:pt>
                <c:pt idx="4">
                  <c:v>4</c:v>
                </c:pt>
                <c:pt idx="5">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Theme Organization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'Summary-Counts'!$C$11:$C$15</c:f>
              <c:strCache>
                <c:ptCount val="5"/>
                <c:pt idx="0">
                  <c:v>Disagree but no better theme</c:v>
                </c:pt>
                <c:pt idx="1">
                  <c:v>Should be moved</c:v>
                </c:pt>
                <c:pt idx="2">
                  <c:v>Cross-cutting and may have better theme</c:v>
                </c:pt>
                <c:pt idx="3">
                  <c:v>Cross-cutting and current theme okay</c:v>
                </c:pt>
                <c:pt idx="4">
                  <c:v>Appropriate theme</c:v>
                </c:pt>
              </c:strCache>
            </c:strRef>
          </c:cat>
          <c:val>
            <c:numRef>
              <c:f>'Summary-Counts'!$D$11:$D$15</c:f>
              <c:numCache>
                <c:formatCode>General</c:formatCode>
                <c:ptCount val="5"/>
                <c:pt idx="0">
                  <c:v>1</c:v>
                </c:pt>
                <c:pt idx="1">
                  <c:v>1</c:v>
                </c:pt>
                <c:pt idx="2">
                  <c:v>2</c:v>
                </c:pt>
                <c:pt idx="3">
                  <c:v>4</c:v>
                </c:pt>
                <c:pt idx="4">
                  <c:v>27</c:v>
                </c:pt>
              </c:numCache>
            </c:numRef>
          </c:val>
        </c:ser>
        <c:dLbls>
          <c:dLblPos val="inEnd"/>
          <c:showLegendKey val="0"/>
          <c:showVal val="1"/>
          <c:showCatName val="0"/>
          <c:showSerName val="0"/>
          <c:showPercent val="0"/>
          <c:showBubbleSize val="0"/>
        </c:dLbls>
        <c:gapWidth val="65"/>
        <c:axId val="285376928"/>
        <c:axId val="285351680"/>
      </c:barChart>
      <c:catAx>
        <c:axId val="2853769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5351680"/>
        <c:crosses val="autoZero"/>
        <c:auto val="1"/>
        <c:lblAlgn val="ctr"/>
        <c:lblOffset val="100"/>
        <c:noMultiLvlLbl val="0"/>
      </c:catAx>
      <c:valAx>
        <c:axId val="285351680"/>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8537692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Authoritative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'Summary-Counts'!$C$17:$C$22</c:f>
              <c:strCache>
                <c:ptCount val="6"/>
                <c:pt idx="0">
                  <c:v>No information</c:v>
                </c:pt>
                <c:pt idx="1">
                  <c:v>Not authoritative, but best available</c:v>
                </c:pt>
                <c:pt idx="2">
                  <c:v>1-25% authoritative</c:v>
                </c:pt>
                <c:pt idx="3">
                  <c:v>25-50% authoritative</c:v>
                </c:pt>
                <c:pt idx="4">
                  <c:v>50-75% authoritative</c:v>
                </c:pt>
                <c:pt idx="5">
                  <c:v>75-100% authoritative</c:v>
                </c:pt>
              </c:strCache>
            </c:strRef>
          </c:cat>
          <c:val>
            <c:numRef>
              <c:f>'Summary-Counts'!$D$17:$D$22</c:f>
              <c:numCache>
                <c:formatCode>General</c:formatCode>
                <c:ptCount val="6"/>
                <c:pt idx="0">
                  <c:v>2</c:v>
                </c:pt>
                <c:pt idx="1">
                  <c:v>8</c:v>
                </c:pt>
                <c:pt idx="2">
                  <c:v>1</c:v>
                </c:pt>
                <c:pt idx="3">
                  <c:v>0</c:v>
                </c:pt>
                <c:pt idx="4">
                  <c:v>2</c:v>
                </c:pt>
                <c:pt idx="5">
                  <c:v>22</c:v>
                </c:pt>
              </c:numCache>
            </c:numRef>
          </c:val>
        </c:ser>
        <c:dLbls>
          <c:dLblPos val="inEnd"/>
          <c:showLegendKey val="0"/>
          <c:showVal val="1"/>
          <c:showCatName val="0"/>
          <c:showSerName val="0"/>
          <c:showPercent val="0"/>
          <c:showBubbleSize val="0"/>
        </c:dLbls>
        <c:gapWidth val="65"/>
        <c:axId val="213896832"/>
        <c:axId val="213897224"/>
      </c:barChart>
      <c:catAx>
        <c:axId val="2138968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897224"/>
        <c:crosses val="autoZero"/>
        <c:auto val="1"/>
        <c:lblAlgn val="ctr"/>
        <c:lblOffset val="100"/>
        <c:noMultiLvlLbl val="0"/>
      </c:catAx>
      <c:valAx>
        <c:axId val="213897224"/>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38968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Frequently Occurring Responses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'Summary-Modes'!$D$2</c:f>
              <c:strCache>
                <c:ptCount val="1"/>
                <c:pt idx="0">
                  <c:v>MODE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'Summary-Modes'!$C$3:$C$18</c:f>
              <c:strCache>
                <c:ptCount val="16"/>
                <c:pt idx="0">
                  <c:v>Funding for all stages</c:v>
                </c:pt>
                <c:pt idx="2">
                  <c:v>Data element is authoritative</c:v>
                </c:pt>
                <c:pt idx="3">
                  <c:v>Endorsed standard</c:v>
                </c:pt>
                <c:pt idx="4">
                  <c:v>Quality assurance process in place</c:v>
                </c:pt>
                <c:pt idx="5">
                  <c:v>Sensitivity, privacy, and confidentiality assessed</c:v>
                </c:pt>
                <c:pt idx="6">
                  <c:v>Business case, requirements, or similar completed</c:v>
                </c:pt>
                <c:pt idx="10">
                  <c:v>Geographic extent completion</c:v>
                </c:pt>
                <c:pt idx="11">
                  <c:v>Resolution completion</c:v>
                </c:pt>
                <c:pt idx="12">
                  <c:v>Available on ODSL</c:v>
                </c:pt>
                <c:pt idx="15">
                  <c:v>Stewardship process in place</c:v>
                </c:pt>
              </c:strCache>
            </c:strRef>
          </c:cat>
          <c:val>
            <c:numRef>
              <c:f>'Summary-Modes'!$D$3:$D$18</c:f>
              <c:numCache>
                <c:formatCode>General</c:formatCode>
                <c:ptCount val="16"/>
                <c:pt idx="0">
                  <c:v>1</c:v>
                </c:pt>
                <c:pt idx="1">
                  <c:v>2</c:v>
                </c:pt>
                <c:pt idx="2">
                  <c:v>6</c:v>
                </c:pt>
                <c:pt idx="3">
                  <c:v>1</c:v>
                </c:pt>
                <c:pt idx="4">
                  <c:v>1</c:v>
                </c:pt>
                <c:pt idx="5">
                  <c:v>1</c:v>
                </c:pt>
                <c:pt idx="6">
                  <c:v>1</c:v>
                </c:pt>
                <c:pt idx="7">
                  <c:v>1</c:v>
                </c:pt>
                <c:pt idx="8">
                  <c:v>1</c:v>
                </c:pt>
                <c:pt idx="9">
                  <c:v>3</c:v>
                </c:pt>
                <c:pt idx="10">
                  <c:v>6</c:v>
                </c:pt>
                <c:pt idx="11">
                  <c:v>5</c:v>
                </c:pt>
                <c:pt idx="12">
                  <c:v>6</c:v>
                </c:pt>
                <c:pt idx="13">
                  <c:v>1</c:v>
                </c:pt>
                <c:pt idx="14">
                  <c:v>1</c:v>
                </c:pt>
                <c:pt idx="15">
                  <c:v>1</c:v>
                </c:pt>
              </c:numCache>
            </c:numRef>
          </c:val>
        </c:ser>
        <c:dLbls>
          <c:dLblPos val="inEnd"/>
          <c:showLegendKey val="0"/>
          <c:showVal val="1"/>
          <c:showCatName val="0"/>
          <c:showSerName val="0"/>
          <c:showPercent val="0"/>
          <c:showBubbleSize val="0"/>
        </c:dLbls>
        <c:gapWidth val="65"/>
        <c:axId val="285973016"/>
        <c:axId val="285973408"/>
      </c:barChart>
      <c:catAx>
        <c:axId val="285973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5973408"/>
        <c:crosses val="autoZero"/>
        <c:auto val="1"/>
        <c:lblAlgn val="ctr"/>
        <c:lblOffset val="100"/>
        <c:noMultiLvlLbl val="0"/>
      </c:catAx>
      <c:valAx>
        <c:axId val="285973408"/>
        <c:scaling>
          <c:orientation val="minMax"/>
          <c:max val="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8597301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[Scoring.xlsx]PivotChart!PivotTable9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6.3397466462388899E-3"/>
          <c:y val="0.148158403276513"/>
          <c:w val="0.42278778910694098"/>
          <c:h val="0.78386132502667905"/>
        </c:manualLayout>
      </c:layout>
      <c:barChart>
        <c:barDir val="col"/>
        <c:grouping val="clustered"/>
        <c:varyColors val="0"/>
        <c:ser>
          <c:idx val="0"/>
          <c:order val="0"/>
          <c:tx>
            <c:strRef>
              <c:f>PivotChart!$B$4:$B$6</c:f>
              <c:strCache>
                <c:ptCount val="1"/>
                <c:pt idx="0">
                  <c:v>100 - 15</c:v>
                </c:pt>
              </c:strCache>
            </c:strRef>
          </c:tx>
          <c:spPr>
            <a:solidFill>
              <a:schemeClr val="accent1"/>
            </a:solidFill>
            <a:ln>
              <a:noFill/>
            </a:ln>
            <a:effectLst/>
          </c:spPr>
          <c:invertIfNegative val="0"/>
          <c:cat>
            <c:strRef>
              <c:f>PivotChart!$A$7</c:f>
              <c:strCache>
                <c:ptCount val="1"/>
                <c:pt idx="0">
                  <c:v>Total</c:v>
                </c:pt>
              </c:strCache>
            </c:strRef>
          </c:cat>
          <c:val>
            <c:numRef>
              <c:f>PivotChart!$B$7</c:f>
              <c:numCache>
                <c:formatCode>General</c:formatCode>
                <c:ptCount val="1"/>
              </c:numCache>
            </c:numRef>
          </c:val>
        </c:ser>
        <c:ser>
          <c:idx val="1"/>
          <c:order val="1"/>
          <c:tx>
            <c:strRef>
              <c:f>PivotChart!$D$4:$D$6</c:f>
              <c:strCache>
                <c:ptCount val="1"/>
                <c:pt idx="0">
                  <c:v>400 - 22</c:v>
                </c:pt>
              </c:strCache>
            </c:strRef>
          </c:tx>
          <c:spPr>
            <a:solidFill>
              <a:schemeClr val="accent2"/>
            </a:solidFill>
            <a:ln>
              <a:noFill/>
            </a:ln>
            <a:effectLst/>
          </c:spPr>
          <c:invertIfNegative val="0"/>
          <c:cat>
            <c:strRef>
              <c:f>PivotChart!$A$7</c:f>
              <c:strCache>
                <c:ptCount val="1"/>
                <c:pt idx="0">
                  <c:v>Total</c:v>
                </c:pt>
              </c:strCache>
            </c:strRef>
          </c:cat>
          <c:val>
            <c:numRef>
              <c:f>PivotChart!$D$7</c:f>
              <c:numCache>
                <c:formatCode>General</c:formatCode>
                <c:ptCount val="1"/>
                <c:pt idx="0">
                  <c:v>1</c:v>
                </c:pt>
              </c:numCache>
            </c:numRef>
          </c:val>
        </c:ser>
        <c:ser>
          <c:idx val="2"/>
          <c:order val="2"/>
          <c:tx>
            <c:strRef>
              <c:f>PivotChart!$E$4:$E$6</c:f>
              <c:strCache>
                <c:ptCount val="1"/>
                <c:pt idx="0">
                  <c:v>400 - 26</c:v>
                </c:pt>
              </c:strCache>
            </c:strRef>
          </c:tx>
          <c:spPr>
            <a:solidFill>
              <a:schemeClr val="accent3"/>
            </a:solidFill>
            <a:ln>
              <a:noFill/>
            </a:ln>
            <a:effectLst/>
          </c:spPr>
          <c:invertIfNegative val="0"/>
          <c:cat>
            <c:strRef>
              <c:f>PivotChart!$A$7</c:f>
              <c:strCache>
                <c:ptCount val="1"/>
                <c:pt idx="0">
                  <c:v>Total</c:v>
                </c:pt>
              </c:strCache>
            </c:strRef>
          </c:cat>
          <c:val>
            <c:numRef>
              <c:f>PivotChart!$E$7</c:f>
              <c:numCache>
                <c:formatCode>General</c:formatCode>
                <c:ptCount val="1"/>
                <c:pt idx="0">
                  <c:v>2</c:v>
                </c:pt>
              </c:numCache>
            </c:numRef>
          </c:val>
        </c:ser>
        <c:ser>
          <c:idx val="3"/>
          <c:order val="3"/>
          <c:tx>
            <c:strRef>
              <c:f>PivotChart!$G$4:$G$6</c:f>
              <c:strCache>
                <c:ptCount val="1"/>
                <c:pt idx="0">
                  <c:v>500 - 27</c:v>
                </c:pt>
              </c:strCache>
            </c:strRef>
          </c:tx>
          <c:spPr>
            <a:solidFill>
              <a:schemeClr val="accent4"/>
            </a:solidFill>
            <a:ln>
              <a:noFill/>
            </a:ln>
            <a:effectLst/>
          </c:spPr>
          <c:invertIfNegative val="0"/>
          <c:cat>
            <c:strRef>
              <c:f>PivotChart!$A$7</c:f>
              <c:strCache>
                <c:ptCount val="1"/>
                <c:pt idx="0">
                  <c:v>Total</c:v>
                </c:pt>
              </c:strCache>
            </c:strRef>
          </c:cat>
          <c:val>
            <c:numRef>
              <c:f>PivotChart!$G$7</c:f>
              <c:numCache>
                <c:formatCode>General</c:formatCode>
                <c:ptCount val="1"/>
                <c:pt idx="0">
                  <c:v>6</c:v>
                </c:pt>
              </c:numCache>
            </c:numRef>
          </c:val>
        </c:ser>
        <c:ser>
          <c:idx val="4"/>
          <c:order val="4"/>
          <c:tx>
            <c:strRef>
              <c:f>PivotChart!$H$4:$H$6</c:f>
              <c:strCache>
                <c:ptCount val="1"/>
                <c:pt idx="0">
                  <c:v>500 - 28</c:v>
                </c:pt>
              </c:strCache>
            </c:strRef>
          </c:tx>
          <c:spPr>
            <a:solidFill>
              <a:schemeClr val="accent5"/>
            </a:solidFill>
            <a:ln>
              <a:noFill/>
            </a:ln>
            <a:effectLst/>
          </c:spPr>
          <c:invertIfNegative val="0"/>
          <c:cat>
            <c:strRef>
              <c:f>PivotChart!$A$7</c:f>
              <c:strCache>
                <c:ptCount val="1"/>
                <c:pt idx="0">
                  <c:v>Total</c:v>
                </c:pt>
              </c:strCache>
            </c:strRef>
          </c:cat>
          <c:val>
            <c:numRef>
              <c:f>PivotChart!$H$7</c:f>
              <c:numCache>
                <c:formatCode>General</c:formatCode>
                <c:ptCount val="1"/>
                <c:pt idx="0">
                  <c:v>1</c:v>
                </c:pt>
              </c:numCache>
            </c:numRef>
          </c:val>
        </c:ser>
        <c:ser>
          <c:idx val="5"/>
          <c:order val="5"/>
          <c:tx>
            <c:strRef>
              <c:f>PivotChart!$I$4:$I$6</c:f>
              <c:strCache>
                <c:ptCount val="1"/>
                <c:pt idx="0">
                  <c:v>500 - 31</c:v>
                </c:pt>
              </c:strCache>
            </c:strRef>
          </c:tx>
          <c:spPr>
            <a:solidFill>
              <a:schemeClr val="accent6"/>
            </a:solidFill>
            <a:ln>
              <a:noFill/>
            </a:ln>
            <a:effectLst/>
          </c:spPr>
          <c:invertIfNegative val="0"/>
          <c:cat>
            <c:strRef>
              <c:f>PivotChart!$A$7</c:f>
              <c:strCache>
                <c:ptCount val="1"/>
                <c:pt idx="0">
                  <c:v>Total</c:v>
                </c:pt>
              </c:strCache>
            </c:strRef>
          </c:cat>
          <c:val>
            <c:numRef>
              <c:f>PivotChart!$I$7</c:f>
              <c:numCache>
                <c:formatCode>General</c:formatCode>
                <c:ptCount val="1"/>
                <c:pt idx="0">
                  <c:v>1</c:v>
                </c:pt>
              </c:numCache>
            </c:numRef>
          </c:val>
        </c:ser>
        <c:ser>
          <c:idx val="6"/>
          <c:order val="6"/>
          <c:tx>
            <c:strRef>
              <c:f>PivotChart!$J$4:$J$6</c:f>
              <c:strCache>
                <c:ptCount val="1"/>
                <c:pt idx="0">
                  <c:v>500 - 33</c:v>
                </c:pt>
              </c:strCache>
            </c:strRef>
          </c:tx>
          <c:spPr>
            <a:solidFill>
              <a:schemeClr val="accent1">
                <a:lumMod val="60000"/>
              </a:schemeClr>
            </a:solidFill>
            <a:ln>
              <a:noFill/>
            </a:ln>
            <a:effectLst/>
          </c:spPr>
          <c:invertIfNegative val="0"/>
          <c:cat>
            <c:strRef>
              <c:f>PivotChart!$A$7</c:f>
              <c:strCache>
                <c:ptCount val="1"/>
                <c:pt idx="0">
                  <c:v>Total</c:v>
                </c:pt>
              </c:strCache>
            </c:strRef>
          </c:cat>
          <c:val>
            <c:numRef>
              <c:f>PivotChart!$J$7</c:f>
              <c:numCache>
                <c:formatCode>General</c:formatCode>
                <c:ptCount val="1"/>
                <c:pt idx="0">
                  <c:v>1</c:v>
                </c:pt>
              </c:numCache>
            </c:numRef>
          </c:val>
        </c:ser>
        <c:ser>
          <c:idx val="7"/>
          <c:order val="7"/>
          <c:tx>
            <c:strRef>
              <c:f>PivotChart!$K$4:$K$6</c:f>
              <c:strCache>
                <c:ptCount val="1"/>
                <c:pt idx="0">
                  <c:v>500 - 34</c:v>
                </c:pt>
              </c:strCache>
            </c:strRef>
          </c:tx>
          <c:spPr>
            <a:solidFill>
              <a:schemeClr val="accent2">
                <a:lumMod val="60000"/>
              </a:schemeClr>
            </a:solidFill>
            <a:ln>
              <a:noFill/>
            </a:ln>
            <a:effectLst/>
          </c:spPr>
          <c:invertIfNegative val="0"/>
          <c:cat>
            <c:strRef>
              <c:f>PivotChart!$A$7</c:f>
              <c:strCache>
                <c:ptCount val="1"/>
                <c:pt idx="0">
                  <c:v>Total</c:v>
                </c:pt>
              </c:strCache>
            </c:strRef>
          </c:cat>
          <c:val>
            <c:numRef>
              <c:f>PivotChart!$K$7</c:f>
              <c:numCache>
                <c:formatCode>General</c:formatCode>
                <c:ptCount val="1"/>
                <c:pt idx="0">
                  <c:v>1</c:v>
                </c:pt>
              </c:numCache>
            </c:numRef>
          </c:val>
        </c:ser>
        <c:ser>
          <c:idx val="8"/>
          <c:order val="8"/>
          <c:tx>
            <c:strRef>
              <c:f>PivotChart!$M$4:$M$6</c:f>
              <c:strCache>
                <c:ptCount val="1"/>
                <c:pt idx="0">
                  <c:v>600 - 35</c:v>
                </c:pt>
              </c:strCache>
            </c:strRef>
          </c:tx>
          <c:spPr>
            <a:solidFill>
              <a:schemeClr val="accent3">
                <a:lumMod val="60000"/>
              </a:schemeClr>
            </a:solidFill>
            <a:ln>
              <a:noFill/>
            </a:ln>
            <a:effectLst/>
          </c:spPr>
          <c:invertIfNegative val="0"/>
          <c:cat>
            <c:strRef>
              <c:f>PivotChart!$A$7</c:f>
              <c:strCache>
                <c:ptCount val="1"/>
                <c:pt idx="0">
                  <c:v>Total</c:v>
                </c:pt>
              </c:strCache>
            </c:strRef>
          </c:cat>
          <c:val>
            <c:numRef>
              <c:f>PivotChart!$M$7</c:f>
              <c:numCache>
                <c:formatCode>General</c:formatCode>
                <c:ptCount val="1"/>
                <c:pt idx="0">
                  <c:v>1</c:v>
                </c:pt>
              </c:numCache>
            </c:numRef>
          </c:val>
        </c:ser>
        <c:ser>
          <c:idx val="9"/>
          <c:order val="9"/>
          <c:tx>
            <c:strRef>
              <c:f>PivotChart!$O$4:$O$6</c:f>
              <c:strCache>
                <c:ptCount val="1"/>
                <c:pt idx="0">
                  <c:v>700 - 37</c:v>
                </c:pt>
              </c:strCache>
            </c:strRef>
          </c:tx>
          <c:spPr>
            <a:solidFill>
              <a:schemeClr val="accent4">
                <a:lumMod val="60000"/>
              </a:schemeClr>
            </a:solidFill>
            <a:ln>
              <a:noFill/>
            </a:ln>
            <a:effectLst/>
          </c:spPr>
          <c:invertIfNegative val="0"/>
          <c:cat>
            <c:strRef>
              <c:f>PivotChart!$A$7</c:f>
              <c:strCache>
                <c:ptCount val="1"/>
                <c:pt idx="0">
                  <c:v>Total</c:v>
                </c:pt>
              </c:strCache>
            </c:strRef>
          </c:cat>
          <c:val>
            <c:numRef>
              <c:f>PivotChart!$O$7</c:f>
              <c:numCache>
                <c:formatCode>General</c:formatCode>
                <c:ptCount val="1"/>
                <c:pt idx="0">
                  <c:v>1</c:v>
                </c:pt>
              </c:numCache>
            </c:numRef>
          </c:val>
        </c:ser>
        <c:ser>
          <c:idx val="10"/>
          <c:order val="10"/>
          <c:tx>
            <c:strRef>
              <c:f>PivotChart!$P$4:$P$6</c:f>
              <c:strCache>
                <c:ptCount val="1"/>
                <c:pt idx="0">
                  <c:v>700 - 39</c:v>
                </c:pt>
              </c:strCache>
            </c:strRef>
          </c:tx>
          <c:spPr>
            <a:solidFill>
              <a:schemeClr val="accent5">
                <a:lumMod val="60000"/>
              </a:schemeClr>
            </a:solidFill>
            <a:ln>
              <a:noFill/>
            </a:ln>
            <a:effectLst/>
          </c:spPr>
          <c:invertIfNegative val="0"/>
          <c:cat>
            <c:strRef>
              <c:f>PivotChart!$A$7</c:f>
              <c:strCache>
                <c:ptCount val="1"/>
                <c:pt idx="0">
                  <c:v>Total</c:v>
                </c:pt>
              </c:strCache>
            </c:strRef>
          </c:cat>
          <c:val>
            <c:numRef>
              <c:f>PivotChart!$P$7</c:f>
              <c:numCache>
                <c:formatCode>General</c:formatCode>
                <c:ptCount val="1"/>
                <c:pt idx="0">
                  <c:v>3</c:v>
                </c:pt>
              </c:numCache>
            </c:numRef>
          </c:val>
        </c:ser>
        <c:ser>
          <c:idx val="11"/>
          <c:order val="11"/>
          <c:tx>
            <c:strRef>
              <c:f>PivotChart!$Q$4:$Q$6</c:f>
              <c:strCache>
                <c:ptCount val="1"/>
                <c:pt idx="0">
                  <c:v>700 - 40</c:v>
                </c:pt>
              </c:strCache>
            </c:strRef>
          </c:tx>
          <c:spPr>
            <a:solidFill>
              <a:schemeClr val="accent6">
                <a:lumMod val="60000"/>
              </a:schemeClr>
            </a:solidFill>
            <a:ln>
              <a:noFill/>
            </a:ln>
            <a:effectLst/>
          </c:spPr>
          <c:invertIfNegative val="0"/>
          <c:cat>
            <c:strRef>
              <c:f>PivotChart!$A$7</c:f>
              <c:strCache>
                <c:ptCount val="1"/>
                <c:pt idx="0">
                  <c:v>Total</c:v>
                </c:pt>
              </c:strCache>
            </c:strRef>
          </c:cat>
          <c:val>
            <c:numRef>
              <c:f>PivotChart!$Q$7</c:f>
              <c:numCache>
                <c:formatCode>General</c:formatCode>
                <c:ptCount val="1"/>
                <c:pt idx="0">
                  <c:v>6</c:v>
                </c:pt>
              </c:numCache>
            </c:numRef>
          </c:val>
        </c:ser>
        <c:ser>
          <c:idx val="12"/>
          <c:order val="12"/>
          <c:tx>
            <c:strRef>
              <c:f>PivotChart!$R$4:$R$6</c:f>
              <c:strCache>
                <c:ptCount val="1"/>
                <c:pt idx="0">
                  <c:v>700 - 42</c:v>
                </c:pt>
              </c:strCache>
            </c:strRef>
          </c:tx>
          <c:spPr>
            <a:solidFill>
              <a:schemeClr val="accent1">
                <a:lumMod val="80000"/>
                <a:lumOff val="20000"/>
              </a:schemeClr>
            </a:solidFill>
            <a:ln>
              <a:noFill/>
            </a:ln>
            <a:effectLst/>
          </c:spPr>
          <c:invertIfNegative val="0"/>
          <c:cat>
            <c:strRef>
              <c:f>PivotChart!$A$7</c:f>
              <c:strCache>
                <c:ptCount val="1"/>
                <c:pt idx="0">
                  <c:v>Total</c:v>
                </c:pt>
              </c:strCache>
            </c:strRef>
          </c:cat>
          <c:val>
            <c:numRef>
              <c:f>PivotChart!$R$7</c:f>
              <c:numCache>
                <c:formatCode>General</c:formatCode>
                <c:ptCount val="1"/>
                <c:pt idx="0">
                  <c:v>5</c:v>
                </c:pt>
              </c:numCache>
            </c:numRef>
          </c:val>
        </c:ser>
        <c:ser>
          <c:idx val="13"/>
          <c:order val="13"/>
          <c:tx>
            <c:strRef>
              <c:f>PivotChart!$T$4:$T$6</c:f>
              <c:strCache>
                <c:ptCount val="1"/>
                <c:pt idx="0">
                  <c:v>800 - 44</c:v>
                </c:pt>
              </c:strCache>
            </c:strRef>
          </c:tx>
          <c:spPr>
            <a:solidFill>
              <a:schemeClr val="accent2">
                <a:lumMod val="80000"/>
                <a:lumOff val="20000"/>
              </a:schemeClr>
            </a:solidFill>
            <a:ln>
              <a:noFill/>
            </a:ln>
            <a:effectLst/>
          </c:spPr>
          <c:invertIfNegative val="0"/>
          <c:cat>
            <c:strRef>
              <c:f>PivotChart!$A$7</c:f>
              <c:strCache>
                <c:ptCount val="1"/>
                <c:pt idx="0">
                  <c:v>Total</c:v>
                </c:pt>
              </c:strCache>
            </c:strRef>
          </c:cat>
          <c:val>
            <c:numRef>
              <c:f>PivotChart!$T$7</c:f>
              <c:numCache>
                <c:formatCode>General</c:formatCode>
                <c:ptCount val="1"/>
                <c:pt idx="0">
                  <c:v>6</c:v>
                </c:pt>
              </c:numCache>
            </c:numRef>
          </c:val>
        </c:ser>
        <c:ser>
          <c:idx val="14"/>
          <c:order val="14"/>
          <c:tx>
            <c:strRef>
              <c:f>PivotChart!$U$4:$U$6</c:f>
              <c:strCache>
                <c:ptCount val="1"/>
                <c:pt idx="0">
                  <c:v>800 - 45</c:v>
                </c:pt>
              </c:strCache>
            </c:strRef>
          </c:tx>
          <c:spPr>
            <a:solidFill>
              <a:schemeClr val="accent3">
                <a:lumMod val="80000"/>
                <a:lumOff val="20000"/>
              </a:schemeClr>
            </a:solidFill>
            <a:ln>
              <a:noFill/>
            </a:ln>
            <a:effectLst/>
          </c:spPr>
          <c:invertIfNegative val="0"/>
          <c:cat>
            <c:strRef>
              <c:f>PivotChart!$A$7</c:f>
              <c:strCache>
                <c:ptCount val="1"/>
                <c:pt idx="0">
                  <c:v>Total</c:v>
                </c:pt>
              </c:strCache>
            </c:strRef>
          </c:cat>
          <c:val>
            <c:numRef>
              <c:f>PivotChart!$U$7</c:f>
              <c:numCache>
                <c:formatCode>General</c:formatCode>
                <c:ptCount val="1"/>
                <c:pt idx="0">
                  <c:v>1</c:v>
                </c:pt>
              </c:numCache>
            </c:numRef>
          </c:val>
        </c:ser>
        <c:ser>
          <c:idx val="15"/>
          <c:order val="15"/>
          <c:tx>
            <c:strRef>
              <c:f>PivotChart!$V$4:$V$6</c:f>
              <c:strCache>
                <c:ptCount val="1"/>
                <c:pt idx="0">
                  <c:v>800 - 46</c:v>
                </c:pt>
              </c:strCache>
            </c:strRef>
          </c:tx>
          <c:spPr>
            <a:solidFill>
              <a:schemeClr val="accent4">
                <a:lumMod val="80000"/>
                <a:lumOff val="20000"/>
              </a:schemeClr>
            </a:solidFill>
            <a:ln>
              <a:noFill/>
            </a:ln>
            <a:effectLst/>
          </c:spPr>
          <c:invertIfNegative val="0"/>
          <c:cat>
            <c:strRef>
              <c:f>PivotChart!$A$7</c:f>
              <c:strCache>
                <c:ptCount val="1"/>
                <c:pt idx="0">
                  <c:v>Total</c:v>
                </c:pt>
              </c:strCache>
            </c:strRef>
          </c:cat>
          <c:val>
            <c:numRef>
              <c:f>PivotChart!$V$7</c:f>
              <c:numCache>
                <c:formatCode>General</c:formatCode>
                <c:ptCount val="1"/>
                <c:pt idx="0">
                  <c:v>1</c:v>
                </c:pt>
              </c:numCache>
            </c:numRef>
          </c:val>
        </c:ser>
        <c:ser>
          <c:idx val="16"/>
          <c:order val="16"/>
          <c:tx>
            <c:strRef>
              <c:f>PivotChart!$X$4:$X$6</c:f>
              <c:strCache>
                <c:ptCount val="1"/>
                <c:pt idx="0">
                  <c:v>900 - 47</c:v>
                </c:pt>
              </c:strCache>
            </c:strRef>
          </c:tx>
          <c:spPr>
            <a:solidFill>
              <a:schemeClr val="accent5">
                <a:lumMod val="80000"/>
                <a:lumOff val="20000"/>
              </a:schemeClr>
            </a:solidFill>
            <a:ln>
              <a:noFill/>
            </a:ln>
            <a:effectLst/>
          </c:spPr>
          <c:invertIfNegative val="0"/>
          <c:cat>
            <c:strRef>
              <c:f>PivotChart!$A$7</c:f>
              <c:strCache>
                <c:ptCount val="1"/>
                <c:pt idx="0">
                  <c:v>Total</c:v>
                </c:pt>
              </c:strCache>
            </c:strRef>
          </c:cat>
          <c:val>
            <c:numRef>
              <c:f>PivotChart!$X$7</c:f>
              <c:numCache>
                <c:formatCode>General</c:formatCode>
                <c:ptCount val="1"/>
                <c:pt idx="0">
                  <c:v>1</c:v>
                </c:pt>
              </c:numCache>
            </c:numRef>
          </c:val>
        </c:ser>
        <c:ser>
          <c:idx val="17"/>
          <c:order val="17"/>
          <c:tx>
            <c:strRef>
              <c:f>PivotChart!$Y$4:$Y$6</c:f>
              <c:strCache>
                <c:ptCount val="1"/>
                <c:pt idx="0">
                  <c:v>900 - 48</c:v>
                </c:pt>
              </c:strCache>
            </c:strRef>
          </c:tx>
          <c:spPr>
            <a:solidFill>
              <a:schemeClr val="accent6">
                <a:lumMod val="80000"/>
                <a:lumOff val="20000"/>
              </a:schemeClr>
            </a:solidFill>
            <a:ln>
              <a:noFill/>
            </a:ln>
            <a:effectLst/>
          </c:spPr>
          <c:invertIfNegative val="0"/>
          <c:cat>
            <c:strRef>
              <c:f>PivotChart!$A$7</c:f>
              <c:strCache>
                <c:ptCount val="1"/>
                <c:pt idx="0">
                  <c:v>Total</c:v>
                </c:pt>
              </c:strCache>
            </c:strRef>
          </c:cat>
          <c:val>
            <c:numRef>
              <c:f>PivotChart!$Y$7</c:f>
              <c:numCache>
                <c:formatCode>General</c:formatCode>
                <c:ptCount val="1"/>
                <c:pt idx="0">
                  <c:v>2</c:v>
                </c:pt>
              </c:numCache>
            </c:numRef>
          </c:val>
        </c:ser>
        <c:ser>
          <c:idx val="18"/>
          <c:order val="18"/>
          <c:tx>
            <c:strRef>
              <c:f>PivotChart!$Z$4:$Z$6</c:f>
              <c:strCache>
                <c:ptCount val="1"/>
                <c:pt idx="0">
                  <c:v>900 - 49</c:v>
                </c:pt>
              </c:strCache>
            </c:strRef>
          </c:tx>
          <c:spPr>
            <a:solidFill>
              <a:schemeClr val="accent1">
                <a:lumMod val="80000"/>
              </a:schemeClr>
            </a:solidFill>
            <a:ln>
              <a:noFill/>
            </a:ln>
            <a:effectLst/>
          </c:spPr>
          <c:invertIfNegative val="0"/>
          <c:cat>
            <c:strRef>
              <c:f>PivotChart!$A$7</c:f>
              <c:strCache>
                <c:ptCount val="1"/>
                <c:pt idx="0">
                  <c:v>Total</c:v>
                </c:pt>
              </c:strCache>
            </c:strRef>
          </c:cat>
          <c:val>
            <c:numRef>
              <c:f>PivotChart!$Z$7</c:f>
              <c:numCache>
                <c:formatCode>General</c:formatCode>
                <c:ptCount val="1"/>
                <c:pt idx="0">
                  <c:v>1</c:v>
                </c:pt>
              </c:numCache>
            </c:numRef>
          </c:val>
        </c:ser>
        <c:ser>
          <c:idx val="19"/>
          <c:order val="19"/>
          <c:tx>
            <c:strRef>
              <c:f>PivotChart!$AA$4:$AA$6</c:f>
              <c:strCache>
                <c:ptCount val="1"/>
                <c:pt idx="0">
                  <c:v>900 - 50</c:v>
                </c:pt>
              </c:strCache>
            </c:strRef>
          </c:tx>
          <c:spPr>
            <a:solidFill>
              <a:schemeClr val="accent2">
                <a:lumMod val="80000"/>
              </a:schemeClr>
            </a:solidFill>
            <a:ln>
              <a:noFill/>
            </a:ln>
            <a:effectLst/>
          </c:spPr>
          <c:invertIfNegative val="0"/>
          <c:cat>
            <c:strRef>
              <c:f>PivotChart!$A$7</c:f>
              <c:strCache>
                <c:ptCount val="1"/>
                <c:pt idx="0">
                  <c:v>Total</c:v>
                </c:pt>
              </c:strCache>
            </c:strRef>
          </c:cat>
          <c:val>
            <c:numRef>
              <c:f>PivotChart!$AA$7</c:f>
              <c:numCache>
                <c:formatCode>General</c:formatCode>
                <c:ptCount val="1"/>
                <c:pt idx="0">
                  <c:v>1</c:v>
                </c:pt>
              </c:numCache>
            </c:numRef>
          </c:val>
        </c:ser>
        <c:ser>
          <c:idx val="20"/>
          <c:order val="20"/>
          <c:tx>
            <c:strRef>
              <c:f>PivotChart!$AB$4:$AB$6</c:f>
              <c:strCache>
                <c:ptCount val="1"/>
                <c:pt idx="0">
                  <c:v>900 - 51</c:v>
                </c:pt>
              </c:strCache>
            </c:strRef>
          </c:tx>
          <c:spPr>
            <a:solidFill>
              <a:schemeClr val="accent3">
                <a:lumMod val="80000"/>
              </a:schemeClr>
            </a:solidFill>
            <a:ln>
              <a:noFill/>
            </a:ln>
            <a:effectLst/>
          </c:spPr>
          <c:invertIfNegative val="0"/>
          <c:cat>
            <c:strRef>
              <c:f>PivotChart!$A$7</c:f>
              <c:strCache>
                <c:ptCount val="1"/>
                <c:pt idx="0">
                  <c:v>Total</c:v>
                </c:pt>
              </c:strCache>
            </c:strRef>
          </c:cat>
          <c:val>
            <c:numRef>
              <c:f>PivotChart!$AB$7</c:f>
              <c:numCache>
                <c:formatCode>General</c:formatCode>
                <c:ptCount val="1"/>
                <c:pt idx="0">
                  <c:v>1</c:v>
                </c:pt>
              </c:numCache>
            </c:numRef>
          </c:val>
        </c:ser>
        <c:ser>
          <c:idx val="21"/>
          <c:order val="21"/>
          <c:tx>
            <c:strRef>
              <c:f>PivotChart!$AD$4:$AD$6</c:f>
              <c:strCache>
                <c:ptCount val="1"/>
                <c:pt idx="0">
                  <c:v>1000 - 52</c:v>
                </c:pt>
              </c:strCache>
            </c:strRef>
          </c:tx>
          <c:spPr>
            <a:solidFill>
              <a:schemeClr val="accent4">
                <a:lumMod val="80000"/>
              </a:schemeClr>
            </a:solidFill>
            <a:ln>
              <a:noFill/>
            </a:ln>
            <a:effectLst/>
          </c:spPr>
          <c:invertIfNegative val="0"/>
          <c:cat>
            <c:strRef>
              <c:f>PivotChart!$A$7</c:f>
              <c:strCache>
                <c:ptCount val="1"/>
                <c:pt idx="0">
                  <c:v>Total</c:v>
                </c:pt>
              </c:strCache>
            </c:strRef>
          </c:cat>
          <c:val>
            <c:numRef>
              <c:f>PivotChart!$AD$7</c:f>
              <c:numCache>
                <c:formatCode>General</c:formatCode>
                <c:ptCount val="1"/>
                <c:pt idx="0">
                  <c:v>1</c:v>
                </c:pt>
              </c:numCache>
            </c:numRef>
          </c:val>
        </c:ser>
        <c:ser>
          <c:idx val="22"/>
          <c:order val="22"/>
          <c:tx>
            <c:strRef>
              <c:f>PivotChart!$AE$4:$AE$6</c:f>
              <c:strCache>
                <c:ptCount val="1"/>
                <c:pt idx="0">
                  <c:v>1000 - 53</c:v>
                </c:pt>
              </c:strCache>
            </c:strRef>
          </c:tx>
          <c:spPr>
            <a:solidFill>
              <a:schemeClr val="accent5">
                <a:lumMod val="80000"/>
              </a:schemeClr>
            </a:solidFill>
            <a:ln>
              <a:noFill/>
            </a:ln>
            <a:effectLst/>
          </c:spPr>
          <c:invertIfNegative val="0"/>
          <c:cat>
            <c:strRef>
              <c:f>PivotChart!$A$7</c:f>
              <c:strCache>
                <c:ptCount val="1"/>
                <c:pt idx="0">
                  <c:v>Total</c:v>
                </c:pt>
              </c:strCache>
            </c:strRef>
          </c:cat>
          <c:val>
            <c:numRef>
              <c:f>PivotChart!$AE$7</c:f>
              <c:numCache>
                <c:formatCode>General</c:formatCode>
                <c:ptCount val="1"/>
                <c:pt idx="0">
                  <c:v>1</c:v>
                </c:pt>
              </c:numCache>
            </c:numRef>
          </c:val>
        </c:ser>
        <c:dLbls>
          <c:showLegendKey val="0"/>
          <c:showVal val="0"/>
          <c:showCatName val="0"/>
          <c:showSerName val="0"/>
          <c:showPercent val="0"/>
          <c:showBubbleSize val="0"/>
        </c:dLbls>
        <c:gapWidth val="219"/>
        <c:overlap val="-27"/>
        <c:axId val="285976152"/>
        <c:axId val="285976544"/>
      </c:barChart>
      <c:catAx>
        <c:axId val="28597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76544"/>
        <c:crosses val="autoZero"/>
        <c:auto val="1"/>
        <c:lblAlgn val="ctr"/>
        <c:lblOffset val="100"/>
        <c:noMultiLvlLbl val="0"/>
      </c:catAx>
      <c:valAx>
        <c:axId val="28597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76152"/>
        <c:crosses val="autoZero"/>
        <c:crossBetween val="between"/>
      </c:valAx>
      <c:spPr>
        <a:noFill/>
        <a:ln>
          <a:noFill/>
        </a:ln>
        <a:effectLst/>
      </c:spPr>
    </c:plotArea>
    <c:legend>
      <c:legendPos val="r"/>
      <c:layout>
        <c:manualLayout>
          <c:xMode val="edge"/>
          <c:yMode val="edge"/>
          <c:x val="0.49070782344996799"/>
          <c:y val="0"/>
          <c:w val="0.491306945892789"/>
          <c:h val="0.97169230769230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data_num_transp!$AV$46:$AV$51</c:f>
              <c:numCache>
                <c:formatCode>General</c:formatCode>
                <c:ptCount val="6"/>
                <c:pt idx="0">
                  <c:v>12</c:v>
                </c:pt>
                <c:pt idx="1">
                  <c:v>4</c:v>
                </c:pt>
                <c:pt idx="2">
                  <c:v>4</c:v>
                </c:pt>
                <c:pt idx="3">
                  <c:v>3</c:v>
                </c:pt>
                <c:pt idx="4">
                  <c:v>2</c:v>
                </c:pt>
                <c:pt idx="5">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Authoritative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data_num_transp!$AV$89:$AV$94</c:f>
              <c:numCache>
                <c:formatCode>General</c:formatCode>
                <c:ptCount val="6"/>
                <c:pt idx="0">
                  <c:v>2</c:v>
                </c:pt>
                <c:pt idx="1">
                  <c:v>8</c:v>
                </c:pt>
                <c:pt idx="2">
                  <c:v>1</c:v>
                </c:pt>
                <c:pt idx="3">
                  <c:v>0</c:v>
                </c:pt>
                <c:pt idx="4">
                  <c:v>2</c:v>
                </c:pt>
                <c:pt idx="5">
                  <c:v>22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Endorsed</a:t>
            </a:r>
            <a:r>
              <a:rPr lang="en-US" baseline="0"/>
              <a:t> Standard</a:t>
            </a:r>
            <a:endParaRPr lang="en-US"/>
          </a:p>
        </c:rich>
      </c:tx>
      <c:layout>
        <c:manualLayout>
          <c:xMode val="edge"/>
          <c:yMode val="edge"/>
          <c:x val="0.19292368306069599"/>
          <c:y val="4.259849476373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data_num_transp!$AV$95:$AV$100</c:f>
              <c:numCache>
                <c:formatCode>General</c:formatCode>
                <c:ptCount val="6"/>
                <c:pt idx="0">
                  <c:v>15</c:v>
                </c:pt>
                <c:pt idx="1">
                  <c:v>2</c:v>
                </c:pt>
                <c:pt idx="2">
                  <c:v>0</c:v>
                </c:pt>
                <c:pt idx="3">
                  <c:v>1</c:v>
                </c:pt>
                <c:pt idx="4">
                  <c:v>1</c:v>
                </c:pt>
                <c:pt idx="5">
                  <c:v>12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a:t>
            </a:r>
            <a:r>
              <a:rPr lang="en-US" baseline="0"/>
              <a:t> Case or Reqs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data_num_transp!$AV$122:$AV$127</c:f>
              <c:numCache>
                <c:formatCode>General</c:formatCode>
                <c:ptCount val="6"/>
                <c:pt idx="0">
                  <c:v>17</c:v>
                </c:pt>
                <c:pt idx="1">
                  <c:v>2</c:v>
                </c:pt>
                <c:pt idx="2">
                  <c:v>0</c:v>
                </c:pt>
                <c:pt idx="3">
                  <c:v>2</c:v>
                </c:pt>
                <c:pt idx="4">
                  <c:v>0</c:v>
                </c:pt>
                <c:pt idx="5">
                  <c:v>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23</xdr:row>
      <xdr:rowOff>180975</xdr:rowOff>
    </xdr:from>
    <xdr:to>
      <xdr:col>4</xdr:col>
      <xdr:colOff>1847850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39</xdr:row>
      <xdr:rowOff>47625</xdr:rowOff>
    </xdr:from>
    <xdr:to>
      <xdr:col>4</xdr:col>
      <xdr:colOff>1862137</xdr:colOff>
      <xdr:row>53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54</xdr:row>
      <xdr:rowOff>47625</xdr:rowOff>
    </xdr:from>
    <xdr:to>
      <xdr:col>4</xdr:col>
      <xdr:colOff>1843087</xdr:colOff>
      <xdr:row>68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3043237</xdr:colOff>
      <xdr:row>26</xdr:row>
      <xdr:rowOff>104775</xdr:rowOff>
    </xdr:from>
    <xdr:to>
      <xdr:col>2</xdr:col>
      <xdr:colOff>3186112</xdr:colOff>
      <xdr:row>40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371476</xdr:colOff>
      <xdr:row>9</xdr:row>
      <xdr:rowOff>161925</xdr:rowOff>
    </xdr:from>
    <xdr:to>
      <xdr:col>3</xdr:col>
      <xdr:colOff>381000</xdr:colOff>
      <xdr:row>40</xdr:row>
      <xdr:rowOff>86591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48</xdr:col>
      <xdr:colOff>504825</xdr:colOff>
      <xdr:row>42</xdr:row>
      <xdr:rowOff>100012</xdr:rowOff>
    </xdr:from>
    <xdr:to>
      <xdr:col>51</xdr:col>
      <xdr:colOff>361950</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242887</xdr:colOff>
      <xdr:row>86</xdr:row>
      <xdr:rowOff>52387</xdr:rowOff>
    </xdr:from>
    <xdr:to>
      <xdr:col>51</xdr:col>
      <xdr:colOff>142874</xdr:colOff>
      <xdr:row>94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566737</xdr:colOff>
      <xdr:row>93</xdr:row>
      <xdr:rowOff>176212</xdr:rowOff>
    </xdr:from>
    <xdr:to>
      <xdr:col>51</xdr:col>
      <xdr:colOff>209550</xdr:colOff>
      <xdr:row>101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214312</xdr:colOff>
      <xdr:row>118</xdr:row>
      <xdr:rowOff>42862</xdr:rowOff>
    </xdr:from>
    <xdr:to>
      <xdr:col>51</xdr:col>
      <xdr:colOff>361950</xdr:colOff>
      <xdr:row>128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100012</xdr:colOff>
      <xdr:row>152</xdr:row>
      <xdr:rowOff>185737</xdr:rowOff>
    </xdr:from>
    <xdr:to>
      <xdr:col>52</xdr:col>
      <xdr:colOff>485775</xdr:colOff>
      <xdr:row>161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176212</xdr:colOff>
      <xdr:row>173</xdr:row>
      <xdr:rowOff>33337</xdr:rowOff>
    </xdr:from>
    <xdr:to>
      <xdr:col>52</xdr:col>
      <xdr:colOff>533400</xdr:colOff>
      <xdr:row>183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357187</xdr:colOff>
      <xdr:row>190</xdr:row>
      <xdr:rowOff>104774</xdr:rowOff>
    </xdr:from>
    <xdr:to>
      <xdr:col>53</xdr:col>
      <xdr:colOff>219075</xdr:colOff>
      <xdr:row>200</xdr:row>
      <xdr:rowOff>80961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CIO" refreshedDate="43172.81863159722" createdVersion="5" refreshedVersion="5" minRefreshableVersion="3" recordCount="267">
  <cacheSource type="worksheet">
    <worksheetSource ref="A2:AR269" sheet="data_num_transp"/>
  </cacheSource>
  <cacheFields count="43">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200" count="12">
        <n v="100"/>
        <n v="200"/>
        <n v="300"/>
        <n v="400"/>
        <n v="500"/>
        <n v="600"/>
        <n v="700"/>
        <n v="800"/>
        <n v="900"/>
        <n v="1000"/>
        <n v="1100"/>
        <n v="1200"/>
      </sharedItems>
    </cacheField>
    <cacheField name="ID" numFmtId="0">
      <sharedItems containsSemiMixedTypes="0" containsString="0" containsNumber="1" containsInteger="1" minValue="0" maxValue="1223" count="264">
        <n v="0"/>
        <n v="1"/>
        <n v="2"/>
        <n v="3"/>
        <n v="4"/>
        <n v="5"/>
        <n v="6"/>
        <n v="7"/>
        <n v="8"/>
        <n v="9"/>
        <n v="10"/>
        <n v="20"/>
        <n v="21"/>
        <n v="22"/>
        <n v="23"/>
        <n v="24"/>
        <n v="25"/>
        <n v="26"/>
        <n v="27"/>
        <n v="28"/>
        <n v="29"/>
        <n v="31"/>
        <n v="32"/>
        <n v="41"/>
        <n v="42"/>
        <n v="51"/>
        <n v="52"/>
        <n v="53"/>
        <n v="61"/>
        <n v="62"/>
        <n v="63"/>
        <n v="71"/>
        <n v="72"/>
        <n v="81"/>
        <n v="82"/>
        <n v="91"/>
        <n v="92"/>
        <n v="101"/>
        <n v="102"/>
        <n v="201"/>
        <n v="202"/>
        <n v="203"/>
        <n v="204"/>
        <n v="205"/>
        <n v="206"/>
        <n v="301"/>
        <n v="302"/>
        <n v="303"/>
        <n v="304"/>
        <n v="305"/>
        <n v="306"/>
        <n v="307"/>
        <n v="401"/>
        <n v="402"/>
        <n v="403"/>
        <n v="404"/>
        <n v="405"/>
        <n v="406"/>
        <n v="407"/>
        <n v="408"/>
        <n v="409"/>
        <n v="410"/>
        <n v="411"/>
        <n v="412"/>
        <n v="413"/>
        <n v="414"/>
        <n v="421"/>
        <n v="422"/>
        <n v="431"/>
        <n v="432"/>
        <n v="433"/>
        <n v="434"/>
        <n v="435"/>
        <n v="436"/>
        <n v="437"/>
        <n v="438"/>
        <n v="439"/>
        <n v="440"/>
        <n v="441"/>
        <n v="442"/>
        <n v="443"/>
        <n v="444"/>
        <n v="451"/>
        <n v="452"/>
        <n v="453"/>
        <n v="454"/>
        <n v="455"/>
        <n v="456"/>
        <n v="501"/>
        <n v="502"/>
        <n v="503"/>
        <n v="504"/>
        <n v="505"/>
        <n v="506"/>
        <n v="511"/>
        <n v="512"/>
        <n v="513"/>
        <n v="514"/>
        <n v="515"/>
        <n v="516"/>
        <n v="517"/>
        <n v="521"/>
        <n v="522"/>
        <n v="523"/>
        <n v="524"/>
        <n v="531"/>
        <n v="532"/>
        <n v="533"/>
        <n v="534"/>
        <n v="535"/>
        <n v="536"/>
        <n v="541"/>
        <n v="542"/>
        <n v="543"/>
        <n v="544"/>
        <n v="545"/>
        <n v="546"/>
        <n v="547"/>
        <n v="551"/>
        <n v="552"/>
        <n v="553"/>
        <n v="554"/>
        <n v="555"/>
        <n v="556"/>
        <n v="601"/>
        <n v="602"/>
        <n v="603"/>
        <n v="604"/>
        <n v="605"/>
        <n v="606"/>
        <n v="611"/>
        <n v="612"/>
        <n v="613"/>
        <n v="614"/>
        <n v="615"/>
        <n v="616"/>
        <n v="617"/>
        <n v="701"/>
        <n v="702"/>
        <n v="703"/>
        <n v="704"/>
        <n v="705"/>
        <n v="706"/>
        <n v="711"/>
        <n v="712"/>
        <n v="713"/>
        <n v="714"/>
        <n v="715"/>
        <n v="721"/>
        <n v="722"/>
        <n v="723"/>
        <n v="731"/>
        <n v="732"/>
        <n v="733"/>
        <n v="734"/>
        <n v="735"/>
        <n v="736"/>
        <n v="741"/>
        <n v="742"/>
        <n v="743"/>
        <n v="744"/>
        <n v="745"/>
        <n v="746"/>
        <n v="747"/>
        <n v="751"/>
        <n v="752"/>
        <n v="753"/>
        <n v="754"/>
        <n v="755"/>
        <n v="756"/>
        <n v="801"/>
        <n v="802"/>
        <n v="803"/>
        <n v="811"/>
        <n v="812"/>
        <n v="813"/>
        <n v="814"/>
        <n v="815"/>
        <n v="816"/>
        <n v="817"/>
        <n v="821"/>
        <n v="822"/>
        <n v="831"/>
        <n v="832"/>
        <n v="833"/>
        <n v="834"/>
        <n v="835"/>
        <n v="836"/>
        <n v="837"/>
        <n v="901"/>
        <n v="902"/>
        <n v="903"/>
        <n v="904"/>
        <n v="905"/>
        <n v="906"/>
        <n v="911"/>
        <n v="912"/>
        <n v="913"/>
        <n v="914"/>
        <n v="915"/>
        <n v="916"/>
        <n v="917"/>
        <n v="921"/>
        <n v="922"/>
        <n v="923"/>
        <n v="924"/>
        <n v="925"/>
        <n v="926"/>
        <n v="931"/>
        <n v="932"/>
        <n v="933"/>
        <n v="934"/>
        <n v="935"/>
        <n v="936"/>
        <n v="937"/>
        <n v="941"/>
        <n v="942"/>
        <n v="943"/>
        <n v="944"/>
        <n v="945"/>
        <n v="946"/>
        <n v="947"/>
        <n v="948"/>
        <n v="1001"/>
        <n v="1002"/>
        <n v="1003"/>
        <n v="1004"/>
        <n v="1005"/>
        <n v="1006"/>
        <n v="1007"/>
        <n v="1011"/>
        <n v="1012"/>
        <n v="1013"/>
        <n v="1014"/>
        <n v="1015"/>
        <n v="1016"/>
        <n v="1017"/>
        <n v="1101"/>
        <n v="1102"/>
        <n v="1103"/>
        <n v="1104"/>
        <n v="1105"/>
        <n v="1106"/>
        <n v="1107"/>
        <n v="1111"/>
        <n v="1112"/>
        <n v="1113"/>
        <n v="1114"/>
        <n v="1115"/>
        <n v="1116"/>
        <n v="1201"/>
        <n v="1202"/>
        <n v="1203"/>
        <n v="1204"/>
        <n v="1205"/>
        <n v="1206"/>
        <n v="1207"/>
        <n v="1208"/>
        <n v="1209"/>
        <n v="1210"/>
        <n v="1220"/>
        <n v="1221"/>
        <n v="1222"/>
        <n v="1223"/>
      </sharedItems>
    </cacheField>
    <cacheField name="Field/Question" numFmtId="0">
      <sharedItems containsBlank="1" count="58">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 v="QID 031 (optional) Is there an appraising process for the dataset?"/>
        <s v="QID 032 (optional) Where is the digital data being archived?"/>
        <s v="Contact information for the reviewer"/>
        <s v="Would you like a copy of your responses emailed to you?"/>
        <s v="In what format would you like to receive your responses&g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longText="1"/>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7T15:13:06"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longText="1"/>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CIO" refreshedDate="43172.90847962963" createdVersion="5" refreshedVersion="5" minRefreshableVersion="3" recordCount="232">
  <cacheSource type="worksheet">
    <worksheetSource ref="A2:AU234" sheet="data_num_transp"/>
  </cacheSource>
  <cacheFields count="47">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000" count="9">
        <n v="100"/>
        <n v="200"/>
        <n v="400"/>
        <n v="500"/>
        <n v="600"/>
        <n v="700"/>
        <n v="800"/>
        <n v="900"/>
        <n v="1000"/>
      </sharedItems>
    </cacheField>
    <cacheField name="ID" numFmtId="0">
      <sharedItems containsSemiMixedTypes="0" containsString="0" containsNumber="1" containsInteger="1" minValue="0" maxValue="1011"/>
    </cacheField>
    <cacheField name="QuesID"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Field/Question" numFmtId="0">
      <sharedItems containsBlank="1" count="53">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2T02:05:05"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 name="MODE" numFmtId="0">
      <sharedItems containsString="0" containsBlank="1" containsNumber="1" containsInteger="1" minValue="1" maxValue="6"/>
    </cacheField>
    <cacheField name="MIN" numFmtId="0">
      <sharedItems containsString="0" containsBlank="1" containsNumber="1" containsInteger="1" minValue="1" maxValue="1"/>
    </cacheField>
    <cacheField name="MAX" numFmtId="0">
      <sharedItems containsString="0" containsBlank="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r>
  <r>
    <x v="0"/>
    <x v="0"/>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r>
  <r>
    <x v="0"/>
    <x v="0"/>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r>
  <r>
    <x v="0"/>
    <x v="0"/>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r>
  <r>
    <x v="0"/>
    <x v="0"/>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r>
  <r>
    <x v="0"/>
    <x v="0"/>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r>
  <r>
    <x v="0"/>
    <x v="0"/>
    <x v="6"/>
    <x v="6"/>
    <m/>
    <m/>
    <m/>
    <m/>
    <m/>
    <m/>
    <m/>
    <m/>
    <m/>
    <m/>
    <m/>
    <m/>
    <m/>
    <m/>
    <s v="Brady"/>
    <s v="Jake"/>
    <s v="Emmor"/>
    <s v="Emmor"/>
    <s v="Jimmy"/>
    <s v="Bob"/>
    <s v="Bob"/>
    <s v="Bob"/>
    <s v="Bob"/>
    <s v="Jake"/>
    <s v="Jake"/>
    <s v="Jimmy"/>
    <s v="Eric"/>
    <s v="Bob"/>
    <s v="Bob"/>
    <s v="Bob"/>
    <s v="Lina"/>
    <s v="Lina"/>
    <s v="Bob"/>
    <s v="Jake"/>
    <s v="Chris"/>
    <s v="Chad"/>
    <s v="Jimmy"/>
    <s v="Phil"/>
    <s v="Chad"/>
  </r>
  <r>
    <x v="0"/>
    <x v="0"/>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r>
  <r>
    <x v="0"/>
    <x v="0"/>
    <x v="8"/>
    <x v="8"/>
    <m/>
    <m/>
    <m/>
    <m/>
    <m/>
    <m/>
    <m/>
    <m/>
    <m/>
    <m/>
    <m/>
    <m/>
    <m/>
    <m/>
    <m/>
    <m/>
    <m/>
    <m/>
    <m/>
    <m/>
    <m/>
    <m/>
    <m/>
    <m/>
    <m/>
    <m/>
    <m/>
    <m/>
    <m/>
    <m/>
    <m/>
    <m/>
    <m/>
    <m/>
    <m/>
    <m/>
    <m/>
    <m/>
    <m/>
  </r>
  <r>
    <x v="0"/>
    <x v="0"/>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r>
  <r>
    <x v="0"/>
    <x v="0"/>
    <x v="10"/>
    <x v="10"/>
    <s v="Open-Ended Response"/>
    <n v="224"/>
    <n v="90"/>
    <n v="207"/>
    <n v="200"/>
    <n v="108"/>
    <n v="89"/>
    <n v="172"/>
    <n v="197"/>
    <n v="243"/>
    <n v="88"/>
    <n v="92"/>
    <n v="199"/>
    <n v="83"/>
    <n v="86"/>
    <n v="120"/>
    <n v="129"/>
    <n v="128"/>
    <n v="273"/>
    <n v="91"/>
    <n v="278"/>
    <n v="277"/>
    <n v="127"/>
    <n v="118"/>
    <n v="118"/>
    <n v="147"/>
    <m/>
    <n v="126"/>
    <n v="125"/>
    <n v="124"/>
    <n v="141"/>
    <n v="142"/>
    <n v="123"/>
    <m/>
    <n v="175"/>
    <n v="11"/>
    <m/>
    <m/>
    <m/>
  </r>
  <r>
    <x v="0"/>
    <x v="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r>
  <r>
    <x v="0"/>
    <x v="0"/>
    <x v="12"/>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r>
  <r>
    <x v="0"/>
    <x v="0"/>
    <x v="13"/>
    <x v="12"/>
    <s v="Address"/>
    <m/>
    <m/>
    <m/>
    <m/>
    <m/>
    <m/>
    <m/>
    <m/>
    <m/>
    <m/>
    <m/>
    <m/>
    <m/>
    <m/>
    <m/>
    <m/>
    <m/>
    <m/>
    <m/>
    <m/>
    <m/>
    <m/>
    <m/>
    <m/>
    <m/>
    <m/>
    <m/>
    <m/>
    <m/>
    <m/>
    <m/>
    <m/>
    <m/>
    <m/>
    <m/>
    <m/>
    <m/>
    <m/>
  </r>
  <r>
    <x v="0"/>
    <x v="0"/>
    <x v="14"/>
    <x v="12"/>
    <s v="Address 2"/>
    <m/>
    <m/>
    <m/>
    <m/>
    <m/>
    <m/>
    <m/>
    <m/>
    <m/>
    <m/>
    <m/>
    <m/>
    <m/>
    <m/>
    <m/>
    <m/>
    <m/>
    <m/>
    <m/>
    <m/>
    <m/>
    <m/>
    <m/>
    <m/>
    <m/>
    <m/>
    <m/>
    <m/>
    <m/>
    <m/>
    <m/>
    <m/>
    <m/>
    <m/>
    <m/>
    <m/>
    <m/>
    <m/>
  </r>
  <r>
    <x v="0"/>
    <x v="0"/>
    <x v="15"/>
    <x v="12"/>
    <s v="City/Town"/>
    <m/>
    <m/>
    <m/>
    <m/>
    <m/>
    <m/>
    <m/>
    <m/>
    <m/>
    <m/>
    <m/>
    <m/>
    <m/>
    <m/>
    <m/>
    <m/>
    <m/>
    <m/>
    <m/>
    <m/>
    <m/>
    <m/>
    <m/>
    <m/>
    <m/>
    <m/>
    <m/>
    <m/>
    <m/>
    <m/>
    <m/>
    <m/>
    <m/>
    <m/>
    <m/>
    <m/>
    <m/>
    <m/>
  </r>
  <r>
    <x v="0"/>
    <x v="0"/>
    <x v="16"/>
    <x v="12"/>
    <s v="State/Province"/>
    <m/>
    <m/>
    <m/>
    <m/>
    <m/>
    <m/>
    <m/>
    <m/>
    <m/>
    <m/>
    <m/>
    <m/>
    <m/>
    <m/>
    <m/>
    <m/>
    <m/>
    <m/>
    <m/>
    <m/>
    <m/>
    <m/>
    <m/>
    <m/>
    <m/>
    <m/>
    <m/>
    <m/>
    <m/>
    <m/>
    <m/>
    <m/>
    <m/>
    <m/>
    <m/>
    <m/>
    <m/>
    <m/>
  </r>
  <r>
    <x v="0"/>
    <x v="0"/>
    <x v="17"/>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r>
  <r>
    <x v="0"/>
    <x v="0"/>
    <x v="18"/>
    <x v="12"/>
    <s v="Country"/>
    <m/>
    <m/>
    <m/>
    <m/>
    <m/>
    <m/>
    <m/>
    <m/>
    <m/>
    <m/>
    <m/>
    <m/>
    <m/>
    <m/>
    <m/>
    <m/>
    <m/>
    <m/>
    <m/>
    <m/>
    <m/>
    <m/>
    <m/>
    <m/>
    <m/>
    <m/>
    <m/>
    <m/>
    <m/>
    <m/>
    <m/>
    <m/>
    <m/>
    <m/>
    <m/>
    <m/>
    <m/>
    <m/>
  </r>
  <r>
    <x v="0"/>
    <x v="0"/>
    <x v="19"/>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r>
  <r>
    <x v="0"/>
    <x v="0"/>
    <x v="20"/>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r>
  <r>
    <x v="0"/>
    <x v="0"/>
    <x v="21"/>
    <x v="13"/>
    <s v="No"/>
    <m/>
    <n v="1"/>
    <n v="1"/>
    <n v="1"/>
    <n v="1"/>
    <n v="1"/>
    <n v="1"/>
    <n v="1"/>
    <n v="1"/>
    <m/>
    <n v="1"/>
    <n v="1"/>
    <n v="1"/>
    <n v="1"/>
    <n v="1"/>
    <n v="1"/>
    <n v="1"/>
    <n v="1"/>
    <n v="1"/>
    <n v="1"/>
    <n v="1"/>
    <n v="1"/>
    <n v="1"/>
    <n v="1"/>
    <n v="1"/>
    <n v="1"/>
    <n v="1"/>
    <m/>
    <n v="1"/>
    <n v="1"/>
    <n v="1"/>
    <n v="1"/>
    <n v="1"/>
    <n v="1"/>
    <n v="1"/>
    <m/>
    <n v="1"/>
    <n v="1"/>
  </r>
  <r>
    <x v="0"/>
    <x v="0"/>
    <x v="2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r>
  <r>
    <x v="0"/>
    <x v="0"/>
    <x v="23"/>
    <x v="14"/>
    <s v="No"/>
    <m/>
    <n v="1"/>
    <n v="1"/>
    <m/>
    <n v="1"/>
    <n v="1"/>
    <m/>
    <m/>
    <n v="1"/>
    <m/>
    <n v="1"/>
    <n v="1"/>
    <n v="1"/>
    <n v="1"/>
    <n v="1"/>
    <m/>
    <n v="1"/>
    <n v="1"/>
    <n v="1"/>
    <n v="1"/>
    <n v="1"/>
    <m/>
    <n v="1"/>
    <n v="1"/>
    <n v="1"/>
    <n v="1"/>
    <m/>
    <m/>
    <m/>
    <n v="1"/>
    <n v="1"/>
    <m/>
    <n v="1"/>
    <m/>
    <n v="1"/>
    <n v="1"/>
    <n v="1"/>
    <n v="1"/>
  </r>
  <r>
    <x v="0"/>
    <x v="0"/>
    <x v="24"/>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r>
  <r>
    <x v="1"/>
    <x v="0"/>
    <x v="25"/>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r>
  <r>
    <x v="1"/>
    <x v="0"/>
    <x v="26"/>
    <x v="16"/>
    <s v="Active"/>
    <m/>
    <n v="1"/>
    <n v="1"/>
    <n v="1"/>
    <n v="1"/>
    <n v="1"/>
    <n v="1"/>
    <n v="1"/>
    <n v="1"/>
    <m/>
    <m/>
    <n v="1"/>
    <m/>
    <n v="1"/>
    <n v="1"/>
    <n v="1"/>
    <m/>
    <n v="1"/>
    <n v="1"/>
    <n v="1"/>
    <n v="1"/>
    <n v="1"/>
    <n v="1"/>
    <n v="1"/>
    <n v="1"/>
    <n v="1"/>
    <n v="1"/>
    <m/>
    <n v="1"/>
    <n v="1"/>
    <n v="1"/>
    <n v="1"/>
    <n v="1"/>
    <m/>
    <n v="1"/>
    <n v="1"/>
    <n v="1"/>
    <n v="1"/>
  </r>
  <r>
    <x v="1"/>
    <x v="0"/>
    <x v="27"/>
    <x v="12"/>
    <s v="Static"/>
    <m/>
    <m/>
    <m/>
    <m/>
    <m/>
    <m/>
    <m/>
    <m/>
    <m/>
    <m/>
    <m/>
    <m/>
    <n v="2"/>
    <m/>
    <m/>
    <m/>
    <n v="2"/>
    <m/>
    <m/>
    <m/>
    <m/>
    <m/>
    <m/>
    <m/>
    <m/>
    <m/>
    <m/>
    <m/>
    <m/>
    <m/>
    <m/>
    <m/>
    <m/>
    <m/>
    <m/>
    <m/>
    <m/>
    <m/>
  </r>
  <r>
    <x v="0"/>
    <x v="0"/>
    <x v="28"/>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r>
  <r>
    <x v="0"/>
    <x v="0"/>
    <x v="29"/>
    <x v="17"/>
    <s v="Yes"/>
    <m/>
    <n v="1"/>
    <n v="1"/>
    <n v="1"/>
    <n v="1"/>
    <n v="1"/>
    <n v="1"/>
    <n v="1"/>
    <n v="1"/>
    <m/>
    <n v="1"/>
    <n v="1"/>
    <n v="1"/>
    <n v="1"/>
    <n v="1"/>
    <n v="1"/>
    <n v="1"/>
    <n v="1"/>
    <n v="1"/>
    <n v="1"/>
    <n v="1"/>
    <n v="1"/>
    <n v="1"/>
    <m/>
    <n v="1"/>
    <n v="1"/>
    <n v="1"/>
    <m/>
    <n v="1"/>
    <n v="1"/>
    <n v="1"/>
    <n v="1"/>
    <n v="1"/>
    <n v="1"/>
    <n v="1"/>
    <n v="1"/>
    <n v="1"/>
    <n v="1"/>
  </r>
  <r>
    <x v="0"/>
    <x v="0"/>
    <x v="30"/>
    <x v="12"/>
    <s v="No"/>
    <m/>
    <m/>
    <m/>
    <m/>
    <m/>
    <m/>
    <m/>
    <m/>
    <m/>
    <m/>
    <m/>
    <m/>
    <m/>
    <m/>
    <m/>
    <m/>
    <m/>
    <m/>
    <m/>
    <m/>
    <m/>
    <m/>
    <m/>
    <n v="2"/>
    <m/>
    <m/>
    <m/>
    <m/>
    <m/>
    <m/>
    <m/>
    <m/>
    <m/>
    <m/>
    <m/>
    <m/>
    <m/>
    <m/>
  </r>
  <r>
    <x v="0"/>
    <x v="0"/>
    <x v="31"/>
    <x v="18"/>
    <s v="Yes"/>
    <m/>
    <n v="1"/>
    <n v="1"/>
    <n v="1"/>
    <n v="1"/>
    <n v="1"/>
    <n v="1"/>
    <n v="1"/>
    <n v="1"/>
    <m/>
    <n v="1"/>
    <n v="1"/>
    <n v="1"/>
    <n v="1"/>
    <n v="1"/>
    <n v="1"/>
    <n v="1"/>
    <n v="1"/>
    <n v="1"/>
    <n v="1"/>
    <n v="1"/>
    <n v="1"/>
    <n v="1"/>
    <n v="1"/>
    <n v="1"/>
    <n v="1"/>
    <n v="1"/>
    <m/>
    <n v="1"/>
    <n v="1"/>
    <n v="1"/>
    <n v="1"/>
    <n v="1"/>
    <n v="1"/>
    <n v="1"/>
    <n v="1"/>
    <n v="1"/>
    <n v="1"/>
  </r>
  <r>
    <x v="0"/>
    <x v="0"/>
    <x v="32"/>
    <x v="12"/>
    <s v="No"/>
    <m/>
    <m/>
    <m/>
    <m/>
    <m/>
    <m/>
    <m/>
    <m/>
    <m/>
    <m/>
    <m/>
    <m/>
    <m/>
    <m/>
    <m/>
    <m/>
    <m/>
    <m/>
    <m/>
    <m/>
    <m/>
    <m/>
    <m/>
    <m/>
    <m/>
    <m/>
    <m/>
    <m/>
    <m/>
    <m/>
    <m/>
    <m/>
    <m/>
    <m/>
    <m/>
    <m/>
    <m/>
    <m/>
  </r>
  <r>
    <x v="0"/>
    <x v="0"/>
    <x v="33"/>
    <x v="19"/>
    <s v="Yes"/>
    <m/>
    <m/>
    <m/>
    <m/>
    <m/>
    <m/>
    <m/>
    <m/>
    <m/>
    <m/>
    <m/>
    <m/>
    <m/>
    <m/>
    <m/>
    <m/>
    <m/>
    <m/>
    <m/>
    <m/>
    <m/>
    <m/>
    <n v="1"/>
    <n v="1"/>
    <n v="1"/>
    <m/>
    <m/>
    <m/>
    <n v="1"/>
    <n v="1"/>
    <n v="1"/>
    <n v="1"/>
    <n v="1"/>
    <m/>
    <n v="1"/>
    <n v="1"/>
    <n v="1"/>
    <n v="1"/>
  </r>
  <r>
    <x v="0"/>
    <x v="0"/>
    <x v="34"/>
    <x v="12"/>
    <s v="No"/>
    <m/>
    <n v="2"/>
    <n v="2"/>
    <n v="2"/>
    <n v="2"/>
    <n v="2"/>
    <n v="2"/>
    <n v="2"/>
    <n v="2"/>
    <m/>
    <n v="2"/>
    <n v="2"/>
    <n v="2"/>
    <n v="2"/>
    <n v="2"/>
    <n v="2"/>
    <n v="2"/>
    <n v="2"/>
    <n v="2"/>
    <n v="2"/>
    <n v="2"/>
    <n v="2"/>
    <m/>
    <m/>
    <m/>
    <n v="2"/>
    <n v="2"/>
    <m/>
    <m/>
    <m/>
    <m/>
    <m/>
    <m/>
    <n v="2"/>
    <m/>
    <m/>
    <m/>
    <m/>
  </r>
  <r>
    <x v="0"/>
    <x v="0"/>
    <x v="35"/>
    <x v="20"/>
    <s v="Yes"/>
    <m/>
    <n v="1"/>
    <n v="1"/>
    <n v="1"/>
    <n v="1"/>
    <n v="1"/>
    <n v="1"/>
    <n v="1"/>
    <n v="1"/>
    <m/>
    <m/>
    <m/>
    <m/>
    <n v="1"/>
    <n v="1"/>
    <n v="1"/>
    <n v="1"/>
    <m/>
    <n v="1"/>
    <m/>
    <m/>
    <n v="1"/>
    <m/>
    <m/>
    <m/>
    <n v="1"/>
    <n v="1"/>
    <m/>
    <m/>
    <m/>
    <m/>
    <m/>
    <m/>
    <m/>
    <m/>
    <m/>
    <m/>
    <m/>
  </r>
  <r>
    <x v="0"/>
    <x v="0"/>
    <x v="36"/>
    <x v="12"/>
    <s v="No"/>
    <m/>
    <m/>
    <m/>
    <m/>
    <m/>
    <m/>
    <m/>
    <m/>
    <m/>
    <m/>
    <n v="2"/>
    <n v="2"/>
    <n v="2"/>
    <m/>
    <m/>
    <m/>
    <m/>
    <n v="2"/>
    <m/>
    <n v="2"/>
    <n v="2"/>
    <m/>
    <m/>
    <m/>
    <m/>
    <m/>
    <m/>
    <m/>
    <m/>
    <m/>
    <m/>
    <m/>
    <m/>
    <n v="2"/>
    <m/>
    <m/>
    <m/>
    <m/>
  </r>
  <r>
    <x v="0"/>
    <x v="0"/>
    <x v="37"/>
    <x v="21"/>
    <s v="I disagree with its home theme, but there is no better theme."/>
    <m/>
    <m/>
    <m/>
    <m/>
    <m/>
    <m/>
    <m/>
    <m/>
    <m/>
    <m/>
    <m/>
    <m/>
    <m/>
    <m/>
    <m/>
    <m/>
    <m/>
    <m/>
    <m/>
    <m/>
    <m/>
    <m/>
    <m/>
    <m/>
    <m/>
    <m/>
    <m/>
    <m/>
    <m/>
    <m/>
    <m/>
    <m/>
    <n v="1"/>
    <m/>
    <m/>
    <m/>
    <m/>
    <m/>
  </r>
  <r>
    <x v="0"/>
    <x v="0"/>
    <x v="38"/>
    <x v="12"/>
    <s v="Data element should be moved to a different theme. (Please identify proposed theme below.)"/>
    <m/>
    <m/>
    <m/>
    <m/>
    <m/>
    <m/>
    <m/>
    <m/>
    <m/>
    <m/>
    <m/>
    <n v="2"/>
    <m/>
    <m/>
    <m/>
    <m/>
    <m/>
    <m/>
    <m/>
    <m/>
    <m/>
    <m/>
    <m/>
    <m/>
    <m/>
    <m/>
    <m/>
    <m/>
    <m/>
    <m/>
    <m/>
    <m/>
    <m/>
    <m/>
    <m/>
    <m/>
    <m/>
    <m/>
  </r>
  <r>
    <x v="0"/>
    <x v="1"/>
    <x v="39"/>
    <x v="12"/>
    <s v="Data element is cross-cutting with more than one possible theme, and may be better placed in another. (Please identify other pertinent themes below)"/>
    <m/>
    <m/>
    <m/>
    <m/>
    <m/>
    <m/>
    <m/>
    <n v="3"/>
    <m/>
    <m/>
    <m/>
    <m/>
    <n v="3"/>
    <m/>
    <m/>
    <m/>
    <m/>
    <m/>
    <m/>
    <m/>
    <m/>
    <m/>
    <m/>
    <m/>
    <m/>
    <m/>
    <m/>
    <m/>
    <m/>
    <m/>
    <m/>
    <m/>
    <m/>
    <m/>
    <m/>
    <m/>
    <m/>
    <m/>
  </r>
  <r>
    <x v="0"/>
    <x v="1"/>
    <x v="40"/>
    <x v="12"/>
    <s v="Data element is cross-cutting with more than one possible theme, but this theme is appropriate."/>
    <m/>
    <m/>
    <m/>
    <m/>
    <m/>
    <m/>
    <m/>
    <m/>
    <n v="4"/>
    <m/>
    <n v="4"/>
    <m/>
    <m/>
    <m/>
    <m/>
    <m/>
    <m/>
    <m/>
    <m/>
    <m/>
    <m/>
    <m/>
    <m/>
    <m/>
    <n v="4"/>
    <n v="4"/>
    <m/>
    <m/>
    <m/>
    <m/>
    <m/>
    <m/>
    <m/>
    <m/>
    <m/>
    <m/>
    <m/>
    <m/>
  </r>
  <r>
    <x v="0"/>
    <x v="1"/>
    <x v="41"/>
    <x v="12"/>
    <s v="Data element is placed in the appropriate theme."/>
    <m/>
    <n v="5"/>
    <n v="5"/>
    <n v="5"/>
    <n v="5"/>
    <n v="5"/>
    <n v="5"/>
    <m/>
    <m/>
    <m/>
    <m/>
    <m/>
    <m/>
    <n v="5"/>
    <n v="5"/>
    <n v="5"/>
    <n v="5"/>
    <n v="5"/>
    <n v="5"/>
    <n v="5"/>
    <n v="5"/>
    <n v="5"/>
    <n v="5"/>
    <n v="5"/>
    <m/>
    <m/>
    <n v="5"/>
    <m/>
    <n v="5"/>
    <n v="5"/>
    <n v="5"/>
    <n v="5"/>
    <m/>
    <n v="5"/>
    <n v="5"/>
    <n v="5"/>
    <n v="5"/>
    <n v="5"/>
  </r>
  <r>
    <x v="0"/>
    <x v="1"/>
    <x v="42"/>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r>
  <r>
    <x v="0"/>
    <x v="1"/>
    <x v="43"/>
    <x v="22"/>
    <s v="No process to obtain funding exists (please explain below)"/>
    <m/>
    <n v="1"/>
    <n v="1"/>
    <m/>
    <n v="1"/>
    <m/>
    <m/>
    <n v="1"/>
    <n v="1"/>
    <m/>
    <n v="1"/>
    <n v="1"/>
    <n v="1"/>
    <m/>
    <m/>
    <n v="1"/>
    <n v="1"/>
    <m/>
    <m/>
    <m/>
    <m/>
    <m/>
    <m/>
    <m/>
    <m/>
    <n v="1"/>
    <m/>
    <m/>
    <m/>
    <m/>
    <m/>
    <m/>
    <m/>
    <n v="1"/>
    <m/>
    <m/>
    <m/>
    <m/>
  </r>
  <r>
    <x v="0"/>
    <x v="1"/>
    <x v="44"/>
    <x v="12"/>
    <s v="Funding is from a variety of potentially inconsistent sources, budgeting effort is minimal, staffing is minimal"/>
    <m/>
    <m/>
    <m/>
    <n v="2"/>
    <m/>
    <m/>
    <m/>
    <m/>
    <m/>
    <m/>
    <m/>
    <m/>
    <m/>
    <m/>
    <m/>
    <m/>
    <m/>
    <n v="2"/>
    <m/>
    <m/>
    <m/>
    <n v="2"/>
    <m/>
    <m/>
    <m/>
    <m/>
    <n v="2"/>
    <m/>
    <m/>
    <m/>
    <m/>
    <m/>
    <m/>
    <m/>
    <m/>
    <m/>
    <m/>
    <m/>
  </r>
  <r>
    <x v="1"/>
    <x v="2"/>
    <x v="45"/>
    <x v="12"/>
    <s v="Funding is planned at an agency level, supporting staff is assigned, but funding is not recurring, some lifecycle stages are supported"/>
    <m/>
    <m/>
    <m/>
    <m/>
    <m/>
    <n v="3"/>
    <m/>
    <m/>
    <m/>
    <m/>
    <m/>
    <m/>
    <m/>
    <m/>
    <n v="3"/>
    <m/>
    <m/>
    <m/>
    <m/>
    <m/>
    <m/>
    <m/>
    <n v="3"/>
    <m/>
    <m/>
    <m/>
    <m/>
    <m/>
    <m/>
    <n v="3"/>
    <m/>
    <m/>
    <m/>
    <m/>
    <m/>
    <m/>
    <m/>
    <m/>
  </r>
  <r>
    <x v="1"/>
    <x v="2"/>
    <x v="46"/>
    <x v="12"/>
    <s v="Funding support exists but is not adequate to meet known requirements, most lifecycle stages are supported"/>
    <m/>
    <m/>
    <m/>
    <m/>
    <m/>
    <m/>
    <m/>
    <m/>
    <m/>
    <m/>
    <m/>
    <m/>
    <m/>
    <m/>
    <m/>
    <m/>
    <m/>
    <m/>
    <m/>
    <m/>
    <m/>
    <m/>
    <m/>
    <m/>
    <n v="4"/>
    <m/>
    <m/>
    <m/>
    <n v="4"/>
    <m/>
    <m/>
    <n v="4"/>
    <m/>
    <m/>
    <m/>
    <m/>
    <m/>
    <m/>
  </r>
  <r>
    <x v="1"/>
    <x v="2"/>
    <x v="47"/>
    <x v="12"/>
    <s v="Funding is currently adequate and consistent but tied to business requirements whose appropriations are not directed to support all lifecycle stages of the data element (see note above)"/>
    <m/>
    <m/>
    <m/>
    <m/>
    <m/>
    <m/>
    <m/>
    <m/>
    <m/>
    <m/>
    <m/>
    <m/>
    <m/>
    <n v="5"/>
    <m/>
    <m/>
    <m/>
    <m/>
    <m/>
    <m/>
    <n v="5"/>
    <m/>
    <m/>
    <m/>
    <m/>
    <m/>
    <m/>
    <m/>
    <m/>
    <m/>
    <m/>
    <m/>
    <m/>
    <m/>
    <m/>
    <m/>
    <m/>
    <m/>
  </r>
  <r>
    <x v="1"/>
    <x v="2"/>
    <x v="48"/>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r>
  <r>
    <x v="1"/>
    <x v="2"/>
    <x v="49"/>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r>
  <r>
    <x v="1"/>
    <x v="2"/>
    <x v="50"/>
    <x v="23"/>
    <s v="Directed appropriation(s): Funding signed into law by the Oregon Legislature for a specific program that supports this data element or for the data element itself."/>
    <m/>
    <m/>
    <m/>
    <m/>
    <m/>
    <m/>
    <n v="1"/>
    <m/>
    <m/>
    <m/>
    <m/>
    <m/>
    <m/>
    <m/>
    <m/>
    <m/>
    <m/>
    <m/>
    <m/>
    <m/>
    <m/>
    <m/>
    <n v="1"/>
    <n v="1"/>
    <m/>
    <m/>
    <m/>
    <m/>
    <m/>
    <m/>
    <m/>
    <m/>
    <m/>
    <m/>
    <m/>
    <m/>
    <n v="1"/>
    <m/>
  </r>
  <r>
    <x v="1"/>
    <x v="2"/>
    <x v="51"/>
    <x v="12"/>
    <s v="Federal agency: General lead agency budgetary funding for a specific program that supports this data element."/>
    <m/>
    <m/>
    <m/>
    <m/>
    <m/>
    <m/>
    <m/>
    <m/>
    <m/>
    <m/>
    <m/>
    <m/>
    <m/>
    <m/>
    <n v="2"/>
    <m/>
    <m/>
    <m/>
    <n v="2"/>
    <n v="2"/>
    <m/>
    <n v="2"/>
    <n v="2"/>
    <m/>
    <n v="2"/>
    <m/>
    <n v="2"/>
    <m/>
    <n v="2"/>
    <m/>
    <n v="2"/>
    <n v="2"/>
    <n v="2"/>
    <m/>
    <m/>
    <n v="2"/>
    <m/>
    <m/>
  </r>
  <r>
    <x v="0"/>
    <x v="3"/>
    <x v="5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r>
  <r>
    <x v="0"/>
    <x v="3"/>
    <x v="53"/>
    <x v="12"/>
    <s v="Tribal government: Tribal government(s) provide funding for a specific program that supports this data element or the data element itself."/>
    <m/>
    <m/>
    <m/>
    <m/>
    <m/>
    <m/>
    <m/>
    <m/>
    <m/>
    <m/>
    <m/>
    <m/>
    <m/>
    <m/>
    <n v="4"/>
    <m/>
    <m/>
    <m/>
    <m/>
    <m/>
    <m/>
    <m/>
    <n v="4"/>
    <m/>
    <m/>
    <m/>
    <m/>
    <m/>
    <m/>
    <m/>
    <m/>
    <m/>
    <m/>
    <m/>
    <m/>
    <m/>
    <m/>
    <m/>
  </r>
  <r>
    <x v="0"/>
    <x v="3"/>
    <x v="54"/>
    <x v="12"/>
    <s v="State agency: General agency budgetary provides funding for a specific program that supports this data element or for the data element itself."/>
    <m/>
    <m/>
    <m/>
    <m/>
    <m/>
    <n v="5"/>
    <m/>
    <m/>
    <m/>
    <m/>
    <m/>
    <m/>
    <m/>
    <n v="5"/>
    <n v="5"/>
    <m/>
    <m/>
    <m/>
    <n v="5"/>
    <n v="5"/>
    <n v="5"/>
    <m/>
    <n v="5"/>
    <m/>
    <m/>
    <m/>
    <m/>
    <m/>
    <n v="5"/>
    <m/>
    <m/>
    <n v="5"/>
    <m/>
    <m/>
    <n v="5"/>
    <m/>
    <m/>
    <n v="5"/>
  </r>
  <r>
    <x v="0"/>
    <x v="3"/>
    <x v="55"/>
    <x v="12"/>
    <s v="State interagency: Agreements between two or more state agencies provide funding for a specific program that supports this data element or the data element itself."/>
    <m/>
    <m/>
    <m/>
    <m/>
    <m/>
    <m/>
    <m/>
    <m/>
    <m/>
    <m/>
    <m/>
    <m/>
    <m/>
    <m/>
    <n v="6"/>
    <m/>
    <m/>
    <m/>
    <m/>
    <m/>
    <m/>
    <m/>
    <n v="6"/>
    <m/>
    <m/>
    <m/>
    <m/>
    <m/>
    <m/>
    <n v="6"/>
    <m/>
    <m/>
    <m/>
    <m/>
    <m/>
    <m/>
    <m/>
    <m/>
  </r>
  <r>
    <x v="0"/>
    <x v="3"/>
    <x v="56"/>
    <x v="12"/>
    <s v="Local government: Local government(s) provide funding for a specific program that supports this data element or the data element itself."/>
    <m/>
    <m/>
    <m/>
    <m/>
    <m/>
    <m/>
    <m/>
    <m/>
    <m/>
    <m/>
    <m/>
    <m/>
    <m/>
    <m/>
    <m/>
    <m/>
    <m/>
    <m/>
    <m/>
    <m/>
    <m/>
    <m/>
    <n v="7"/>
    <m/>
    <m/>
    <m/>
    <m/>
    <m/>
    <m/>
    <m/>
    <m/>
    <m/>
    <m/>
    <m/>
    <m/>
    <m/>
    <m/>
    <m/>
  </r>
  <r>
    <x v="0"/>
    <x v="3"/>
    <x v="57"/>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58"/>
    <x v="12"/>
    <s v="Academia: Educational or academic institutions provide funding for a specific program that supports this data element or the data element itself."/>
    <m/>
    <m/>
    <m/>
    <m/>
    <m/>
    <m/>
    <m/>
    <m/>
    <m/>
    <m/>
    <m/>
    <m/>
    <m/>
    <m/>
    <m/>
    <m/>
    <m/>
    <m/>
    <m/>
    <m/>
    <m/>
    <m/>
    <n v="9"/>
    <m/>
    <m/>
    <m/>
    <m/>
    <m/>
    <m/>
    <m/>
    <m/>
    <m/>
    <m/>
    <m/>
    <m/>
    <m/>
    <m/>
    <m/>
  </r>
  <r>
    <x v="0"/>
    <x v="3"/>
    <x v="59"/>
    <x v="12"/>
    <s v="Professional association: Professional association(s) provide funding for a specific program that supports this data element or the data element itself."/>
    <m/>
    <m/>
    <m/>
    <m/>
    <m/>
    <m/>
    <m/>
    <m/>
    <m/>
    <m/>
    <m/>
    <m/>
    <m/>
    <m/>
    <m/>
    <m/>
    <m/>
    <m/>
    <m/>
    <m/>
    <m/>
    <m/>
    <n v="10"/>
    <m/>
    <m/>
    <m/>
    <m/>
    <m/>
    <m/>
    <m/>
    <m/>
    <m/>
    <m/>
    <m/>
    <m/>
    <m/>
    <m/>
    <m/>
  </r>
  <r>
    <x v="0"/>
    <x v="3"/>
    <x v="60"/>
    <x v="12"/>
    <s v="Non-profit organization: Non-profit or not-for-profit organizations provide funding for a specific program that supports this data element or the data element itself."/>
    <m/>
    <m/>
    <m/>
    <m/>
    <m/>
    <m/>
    <m/>
    <m/>
    <m/>
    <m/>
    <m/>
    <m/>
    <m/>
    <m/>
    <m/>
    <m/>
    <m/>
    <m/>
    <m/>
    <m/>
    <m/>
    <m/>
    <n v="11"/>
    <m/>
    <m/>
    <m/>
    <m/>
    <m/>
    <m/>
    <m/>
    <m/>
    <m/>
    <m/>
    <m/>
    <m/>
    <m/>
    <m/>
    <m/>
  </r>
  <r>
    <x v="0"/>
    <x v="3"/>
    <x v="61"/>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r>
  <r>
    <x v="0"/>
    <x v="3"/>
    <x v="62"/>
    <x v="12"/>
    <s v="Private sector: Private sector company(ies) provide funding for a specific program that supports this data element or the data element itself."/>
    <m/>
    <m/>
    <m/>
    <m/>
    <m/>
    <m/>
    <m/>
    <m/>
    <m/>
    <m/>
    <m/>
    <m/>
    <m/>
    <m/>
    <n v="13"/>
    <m/>
    <m/>
    <m/>
    <m/>
    <m/>
    <m/>
    <m/>
    <n v="13"/>
    <m/>
    <m/>
    <m/>
    <m/>
    <m/>
    <m/>
    <m/>
    <m/>
    <m/>
    <m/>
    <m/>
    <m/>
    <m/>
    <m/>
    <m/>
  </r>
  <r>
    <x v="0"/>
    <x v="3"/>
    <x v="63"/>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r>
  <r>
    <x v="0"/>
    <x v="3"/>
    <x v="64"/>
    <x v="24"/>
    <s v="Yes"/>
    <m/>
    <m/>
    <m/>
    <m/>
    <m/>
    <m/>
    <m/>
    <m/>
    <m/>
    <m/>
    <m/>
    <m/>
    <m/>
    <m/>
    <n v="1"/>
    <m/>
    <m/>
    <n v="1"/>
    <m/>
    <m/>
    <m/>
    <m/>
    <n v="1"/>
    <n v="1"/>
    <m/>
    <m/>
    <n v="1"/>
    <m/>
    <m/>
    <m/>
    <m/>
    <m/>
    <n v="1"/>
    <m/>
    <m/>
    <m/>
    <n v="1"/>
    <m/>
  </r>
  <r>
    <x v="0"/>
    <x v="3"/>
    <x v="65"/>
    <x v="12"/>
    <s v="No"/>
    <m/>
    <m/>
    <m/>
    <n v="2"/>
    <m/>
    <n v="2"/>
    <n v="2"/>
    <m/>
    <m/>
    <m/>
    <m/>
    <m/>
    <m/>
    <n v="2"/>
    <m/>
    <m/>
    <m/>
    <m/>
    <n v="2"/>
    <n v="2"/>
    <n v="2"/>
    <n v="2"/>
    <m/>
    <m/>
    <n v="2"/>
    <m/>
    <m/>
    <m/>
    <n v="2"/>
    <n v="2"/>
    <n v="2"/>
    <n v="2"/>
    <m/>
    <m/>
    <n v="2"/>
    <n v="2"/>
    <m/>
    <n v="2"/>
  </r>
  <r>
    <x v="0"/>
    <x v="3"/>
    <x v="66"/>
    <x v="25"/>
    <s v="Directed appropriation(s): Funding signed into law by the Oregon Legislature for a specific program that supports this data element or for the data element itself."/>
    <m/>
    <m/>
    <m/>
    <m/>
    <m/>
    <m/>
    <m/>
    <m/>
    <m/>
    <m/>
    <m/>
    <m/>
    <m/>
    <m/>
    <m/>
    <m/>
    <m/>
    <m/>
    <m/>
    <m/>
    <m/>
    <m/>
    <m/>
    <m/>
    <m/>
    <m/>
    <m/>
    <m/>
    <m/>
    <m/>
    <m/>
    <m/>
    <m/>
    <m/>
    <m/>
    <m/>
    <m/>
    <m/>
  </r>
  <r>
    <x v="0"/>
    <x v="3"/>
    <x v="67"/>
    <x v="12"/>
    <s v="Federal agency: General lead agency budgetary funding for a specific program that supports this data element."/>
    <m/>
    <m/>
    <m/>
    <m/>
    <m/>
    <m/>
    <m/>
    <m/>
    <m/>
    <m/>
    <m/>
    <m/>
    <m/>
    <m/>
    <n v="2"/>
    <m/>
    <m/>
    <m/>
    <m/>
    <m/>
    <m/>
    <m/>
    <n v="2"/>
    <m/>
    <m/>
    <m/>
    <m/>
    <m/>
    <m/>
    <m/>
    <m/>
    <m/>
    <m/>
    <m/>
    <m/>
    <m/>
    <m/>
    <m/>
  </r>
  <r>
    <x v="0"/>
    <x v="3"/>
    <x v="68"/>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r>
  <r>
    <x v="0"/>
    <x v="3"/>
    <x v="69"/>
    <x v="12"/>
    <s v="Tribal government: Tribal government(s) provide funding for a specific program that supports this data element or the data element itself."/>
    <m/>
    <m/>
    <m/>
    <m/>
    <m/>
    <m/>
    <m/>
    <m/>
    <m/>
    <m/>
    <m/>
    <m/>
    <m/>
    <m/>
    <m/>
    <m/>
    <m/>
    <m/>
    <m/>
    <m/>
    <m/>
    <m/>
    <m/>
    <m/>
    <m/>
    <m/>
    <m/>
    <m/>
    <m/>
    <m/>
    <m/>
    <m/>
    <m/>
    <m/>
    <m/>
    <m/>
    <m/>
    <m/>
  </r>
  <r>
    <x v="0"/>
    <x v="3"/>
    <x v="70"/>
    <x v="12"/>
    <s v="State agency: General agency budgetary provides funding for a specific program that supports this data element or for the data element itself."/>
    <m/>
    <m/>
    <m/>
    <m/>
    <m/>
    <m/>
    <m/>
    <m/>
    <m/>
    <m/>
    <m/>
    <m/>
    <m/>
    <m/>
    <n v="5"/>
    <m/>
    <m/>
    <m/>
    <m/>
    <m/>
    <m/>
    <m/>
    <m/>
    <m/>
    <m/>
    <m/>
    <m/>
    <m/>
    <m/>
    <m/>
    <m/>
    <m/>
    <m/>
    <m/>
    <m/>
    <m/>
    <m/>
    <m/>
  </r>
  <r>
    <x v="0"/>
    <x v="3"/>
    <x v="71"/>
    <x v="12"/>
    <s v="State interagency: Agreements between two or more state agencies provide funding for a specific program that supports this data element or the data element itself."/>
    <m/>
    <m/>
    <m/>
    <m/>
    <m/>
    <m/>
    <m/>
    <m/>
    <m/>
    <m/>
    <m/>
    <m/>
    <m/>
    <m/>
    <n v="6"/>
    <m/>
    <m/>
    <m/>
    <m/>
    <m/>
    <m/>
    <m/>
    <m/>
    <m/>
    <m/>
    <m/>
    <m/>
    <m/>
    <m/>
    <m/>
    <m/>
    <m/>
    <m/>
    <m/>
    <m/>
    <m/>
    <m/>
    <m/>
  </r>
  <r>
    <x v="0"/>
    <x v="3"/>
    <x v="72"/>
    <x v="12"/>
    <s v="Local government: Local government(s) provide funding for a specific program that supports this data element or the data element itself."/>
    <m/>
    <m/>
    <m/>
    <m/>
    <m/>
    <m/>
    <m/>
    <m/>
    <m/>
    <m/>
    <m/>
    <m/>
    <m/>
    <m/>
    <n v="7"/>
    <m/>
    <m/>
    <m/>
    <m/>
    <m/>
    <m/>
    <m/>
    <m/>
    <m/>
    <m/>
    <m/>
    <m/>
    <m/>
    <m/>
    <m/>
    <m/>
    <m/>
    <m/>
    <m/>
    <m/>
    <m/>
    <n v="7"/>
    <m/>
  </r>
  <r>
    <x v="0"/>
    <x v="3"/>
    <x v="73"/>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74"/>
    <x v="12"/>
    <s v="Academia: Educational or academic institutions provide funding for a specific program that supports this data element or the data element itself."/>
    <m/>
    <m/>
    <m/>
    <m/>
    <m/>
    <m/>
    <m/>
    <m/>
    <m/>
    <m/>
    <m/>
    <m/>
    <m/>
    <m/>
    <n v="9"/>
    <m/>
    <m/>
    <m/>
    <m/>
    <m/>
    <m/>
    <m/>
    <m/>
    <m/>
    <m/>
    <m/>
    <m/>
    <m/>
    <m/>
    <m/>
    <m/>
    <m/>
    <n v="9"/>
    <m/>
    <m/>
    <m/>
    <m/>
    <m/>
  </r>
  <r>
    <x v="0"/>
    <x v="3"/>
    <x v="75"/>
    <x v="12"/>
    <s v="Professional association: Professional association(s) provide funding for a specific program that supports this data element or the data element itself."/>
    <m/>
    <m/>
    <m/>
    <m/>
    <m/>
    <m/>
    <m/>
    <m/>
    <m/>
    <m/>
    <m/>
    <m/>
    <m/>
    <m/>
    <m/>
    <m/>
    <m/>
    <m/>
    <m/>
    <m/>
    <m/>
    <m/>
    <m/>
    <m/>
    <m/>
    <m/>
    <m/>
    <m/>
    <m/>
    <m/>
    <m/>
    <m/>
    <m/>
    <m/>
    <m/>
    <m/>
    <m/>
    <m/>
  </r>
  <r>
    <x v="0"/>
    <x v="3"/>
    <x v="76"/>
    <x v="12"/>
    <s v="Non-profit organization: Non-profit or not-for-profit organizations provide funding for a specific program that supports this data element or the data element itself."/>
    <m/>
    <m/>
    <m/>
    <m/>
    <m/>
    <m/>
    <m/>
    <m/>
    <m/>
    <m/>
    <m/>
    <m/>
    <m/>
    <m/>
    <m/>
    <m/>
    <m/>
    <m/>
    <m/>
    <m/>
    <m/>
    <m/>
    <m/>
    <m/>
    <m/>
    <m/>
    <m/>
    <m/>
    <m/>
    <m/>
    <m/>
    <m/>
    <m/>
    <m/>
    <m/>
    <m/>
    <m/>
    <m/>
  </r>
  <r>
    <x v="0"/>
    <x v="3"/>
    <x v="77"/>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r>
  <r>
    <x v="0"/>
    <x v="3"/>
    <x v="78"/>
    <x v="12"/>
    <s v="Private sector: Private sector company(ies) provide funding for a specific program that supports this data element or the data element itself."/>
    <m/>
    <m/>
    <m/>
    <m/>
    <m/>
    <m/>
    <m/>
    <m/>
    <m/>
    <m/>
    <m/>
    <m/>
    <m/>
    <m/>
    <n v="13"/>
    <m/>
    <m/>
    <m/>
    <m/>
    <m/>
    <m/>
    <m/>
    <m/>
    <m/>
    <m/>
    <m/>
    <m/>
    <m/>
    <m/>
    <m/>
    <m/>
    <m/>
    <m/>
    <m/>
    <m/>
    <m/>
    <m/>
    <m/>
  </r>
  <r>
    <x v="0"/>
    <x v="3"/>
    <x v="79"/>
    <x v="12"/>
    <s v="Other (please specify)"/>
    <m/>
    <m/>
    <m/>
    <m/>
    <m/>
    <m/>
    <m/>
    <m/>
    <m/>
    <m/>
    <m/>
    <m/>
    <m/>
    <m/>
    <m/>
    <m/>
    <m/>
    <s v="No regular secondary funding source - only one time."/>
    <m/>
    <m/>
    <m/>
    <m/>
    <s v="USGS 3DEP"/>
    <m/>
    <m/>
    <m/>
    <s v="Oregon framework grant program."/>
    <m/>
    <m/>
    <m/>
    <m/>
    <m/>
    <m/>
    <m/>
    <m/>
    <m/>
    <m/>
    <m/>
  </r>
  <r>
    <x v="0"/>
    <x v="3"/>
    <x v="80"/>
    <x v="26"/>
    <s v="No process is in place"/>
    <m/>
    <m/>
    <m/>
    <m/>
    <m/>
    <m/>
    <m/>
    <m/>
    <m/>
    <m/>
    <m/>
    <m/>
    <m/>
    <m/>
    <m/>
    <m/>
    <m/>
    <m/>
    <m/>
    <m/>
    <m/>
    <m/>
    <m/>
    <m/>
    <m/>
    <m/>
    <n v="1"/>
    <m/>
    <m/>
    <m/>
    <m/>
    <m/>
    <m/>
    <m/>
    <m/>
    <m/>
    <m/>
    <m/>
  </r>
  <r>
    <x v="0"/>
    <x v="3"/>
    <x v="81"/>
    <x v="12"/>
    <s v="Under development"/>
    <m/>
    <m/>
    <m/>
    <m/>
    <m/>
    <m/>
    <m/>
    <m/>
    <m/>
    <m/>
    <m/>
    <m/>
    <m/>
    <m/>
    <n v="2"/>
    <m/>
    <m/>
    <m/>
    <m/>
    <m/>
    <m/>
    <m/>
    <n v="2"/>
    <m/>
    <m/>
    <m/>
    <m/>
    <m/>
    <m/>
    <m/>
    <m/>
    <m/>
    <m/>
    <m/>
    <m/>
    <m/>
    <m/>
    <m/>
  </r>
  <r>
    <x v="1"/>
    <x v="3"/>
    <x v="82"/>
    <x v="12"/>
    <s v="Developed, documented, and implementation started"/>
    <m/>
    <m/>
    <m/>
    <m/>
    <m/>
    <m/>
    <m/>
    <m/>
    <m/>
    <m/>
    <m/>
    <m/>
    <m/>
    <m/>
    <m/>
    <m/>
    <m/>
    <m/>
    <m/>
    <m/>
    <m/>
    <m/>
    <m/>
    <m/>
    <m/>
    <m/>
    <m/>
    <m/>
    <m/>
    <m/>
    <m/>
    <m/>
    <m/>
    <m/>
    <m/>
    <m/>
    <m/>
    <m/>
  </r>
  <r>
    <x v="1"/>
    <x v="3"/>
    <x v="83"/>
    <x v="12"/>
    <s v="Implementation progressing"/>
    <m/>
    <m/>
    <m/>
    <m/>
    <m/>
    <m/>
    <m/>
    <m/>
    <m/>
    <m/>
    <m/>
    <m/>
    <m/>
    <m/>
    <m/>
    <m/>
    <m/>
    <m/>
    <m/>
    <m/>
    <m/>
    <m/>
    <m/>
    <m/>
    <m/>
    <m/>
    <m/>
    <m/>
    <m/>
    <m/>
    <m/>
    <m/>
    <n v="4"/>
    <m/>
    <m/>
    <m/>
    <m/>
    <m/>
  </r>
  <r>
    <x v="1"/>
    <x v="3"/>
    <x v="84"/>
    <x v="12"/>
    <s v="Implementation well established"/>
    <m/>
    <m/>
    <m/>
    <m/>
    <m/>
    <m/>
    <m/>
    <m/>
    <m/>
    <m/>
    <m/>
    <m/>
    <m/>
    <m/>
    <m/>
    <m/>
    <m/>
    <n v="5"/>
    <m/>
    <m/>
    <m/>
    <m/>
    <m/>
    <m/>
    <m/>
    <m/>
    <m/>
    <m/>
    <m/>
    <m/>
    <m/>
    <m/>
    <m/>
    <m/>
    <m/>
    <m/>
    <n v="5"/>
    <m/>
  </r>
  <r>
    <x v="1"/>
    <x v="3"/>
    <x v="85"/>
    <x v="12"/>
    <s v="Fully implemented including recurring assessments"/>
    <m/>
    <m/>
    <m/>
    <m/>
    <m/>
    <m/>
    <m/>
    <m/>
    <m/>
    <m/>
    <m/>
    <m/>
    <m/>
    <m/>
    <m/>
    <m/>
    <m/>
    <m/>
    <m/>
    <m/>
    <m/>
    <m/>
    <m/>
    <n v="6"/>
    <m/>
    <m/>
    <m/>
    <m/>
    <m/>
    <m/>
    <m/>
    <m/>
    <m/>
    <m/>
    <m/>
    <m/>
    <m/>
    <m/>
  </r>
  <r>
    <x v="1"/>
    <x v="3"/>
    <x v="86"/>
    <x v="27"/>
    <s v="No information"/>
    <m/>
    <n v="1"/>
    <m/>
    <m/>
    <m/>
    <m/>
    <m/>
    <m/>
    <m/>
    <m/>
    <n v="1"/>
    <m/>
    <m/>
    <m/>
    <m/>
    <m/>
    <m/>
    <m/>
    <m/>
    <m/>
    <m/>
    <m/>
    <m/>
    <m/>
    <m/>
    <m/>
    <m/>
    <m/>
    <m/>
    <m/>
    <m/>
    <m/>
    <m/>
    <m/>
    <m/>
    <m/>
    <m/>
    <m/>
  </r>
  <r>
    <x v="1"/>
    <x v="3"/>
    <x v="87"/>
    <x v="12"/>
    <s v="Not authoritative, but best available"/>
    <m/>
    <m/>
    <m/>
    <m/>
    <n v="2"/>
    <m/>
    <m/>
    <m/>
    <m/>
    <m/>
    <m/>
    <n v="2"/>
    <n v="2"/>
    <m/>
    <m/>
    <n v="2"/>
    <n v="2"/>
    <m/>
    <m/>
    <m/>
    <m/>
    <m/>
    <m/>
    <m/>
    <n v="2"/>
    <n v="2"/>
    <n v="2"/>
    <m/>
    <m/>
    <m/>
    <m/>
    <m/>
    <m/>
    <m/>
    <m/>
    <m/>
    <m/>
    <m/>
  </r>
  <r>
    <x v="1"/>
    <x v="4"/>
    <x v="88"/>
    <x v="12"/>
    <s v="1-25% authoritative"/>
    <m/>
    <m/>
    <m/>
    <m/>
    <m/>
    <m/>
    <m/>
    <m/>
    <m/>
    <m/>
    <m/>
    <m/>
    <m/>
    <m/>
    <m/>
    <m/>
    <m/>
    <m/>
    <m/>
    <m/>
    <n v="3"/>
    <m/>
    <m/>
    <m/>
    <m/>
    <m/>
    <m/>
    <m/>
    <m/>
    <m/>
    <m/>
    <m/>
    <m/>
    <m/>
    <m/>
    <m/>
    <m/>
    <m/>
  </r>
  <r>
    <x v="1"/>
    <x v="4"/>
    <x v="89"/>
    <x v="12"/>
    <s v="25-50% authoritative"/>
    <m/>
    <m/>
    <m/>
    <m/>
    <m/>
    <m/>
    <m/>
    <m/>
    <m/>
    <m/>
    <m/>
    <m/>
    <m/>
    <m/>
    <m/>
    <m/>
    <m/>
    <m/>
    <m/>
    <m/>
    <m/>
    <m/>
    <m/>
    <m/>
    <m/>
    <m/>
    <m/>
    <m/>
    <m/>
    <m/>
    <m/>
    <m/>
    <m/>
    <m/>
    <m/>
    <m/>
    <m/>
    <m/>
  </r>
  <r>
    <x v="1"/>
    <x v="4"/>
    <x v="90"/>
    <x v="12"/>
    <s v="50-75% authoritative"/>
    <m/>
    <m/>
    <m/>
    <m/>
    <m/>
    <m/>
    <m/>
    <m/>
    <n v="5"/>
    <m/>
    <m/>
    <m/>
    <m/>
    <m/>
    <m/>
    <m/>
    <m/>
    <m/>
    <m/>
    <m/>
    <m/>
    <m/>
    <m/>
    <m/>
    <m/>
    <m/>
    <m/>
    <m/>
    <m/>
    <n v="5"/>
    <m/>
    <m/>
    <m/>
    <m/>
    <m/>
    <m/>
    <m/>
    <m/>
  </r>
  <r>
    <x v="1"/>
    <x v="4"/>
    <x v="91"/>
    <x v="12"/>
    <s v="75-100% authoritative"/>
    <m/>
    <m/>
    <n v="6"/>
    <n v="6"/>
    <m/>
    <n v="6"/>
    <n v="6"/>
    <n v="6"/>
    <m/>
    <m/>
    <m/>
    <m/>
    <m/>
    <n v="6"/>
    <n v="6"/>
    <m/>
    <m/>
    <n v="6"/>
    <n v="6"/>
    <n v="6"/>
    <m/>
    <n v="6"/>
    <n v="6"/>
    <n v="6"/>
    <m/>
    <m/>
    <m/>
    <m/>
    <n v="6"/>
    <m/>
    <n v="6"/>
    <n v="6"/>
    <n v="6"/>
    <n v="6"/>
    <n v="6"/>
    <n v="6"/>
    <n v="6"/>
    <n v="6"/>
  </r>
  <r>
    <x v="1"/>
    <x v="4"/>
    <x v="92"/>
    <x v="28"/>
    <s v="Data standard is desired, but is not planned"/>
    <m/>
    <n v="1"/>
    <n v="1"/>
    <n v="1"/>
    <n v="1"/>
    <n v="1"/>
    <n v="1"/>
    <m/>
    <n v="1"/>
    <m/>
    <n v="1"/>
    <n v="1"/>
    <n v="1"/>
    <m/>
    <n v="1"/>
    <n v="1"/>
    <n v="1"/>
    <m/>
    <n v="1"/>
    <n v="1"/>
    <m/>
    <m/>
    <m/>
    <m/>
    <m/>
    <m/>
    <m/>
    <m/>
    <m/>
    <m/>
    <m/>
    <m/>
    <m/>
    <m/>
    <m/>
    <m/>
    <m/>
    <m/>
  </r>
  <r>
    <x v="1"/>
    <x v="4"/>
    <x v="93"/>
    <x v="12"/>
    <s v="Planned but with no resources available to achieve the capability"/>
    <m/>
    <m/>
    <m/>
    <m/>
    <m/>
    <m/>
    <m/>
    <m/>
    <m/>
    <m/>
    <m/>
    <m/>
    <m/>
    <n v="2"/>
    <m/>
    <m/>
    <m/>
    <m/>
    <m/>
    <m/>
    <m/>
    <m/>
    <m/>
    <m/>
    <m/>
    <n v="2"/>
    <m/>
    <m/>
    <m/>
    <m/>
    <m/>
    <m/>
    <m/>
    <m/>
    <m/>
    <m/>
    <m/>
    <m/>
  </r>
  <r>
    <x v="1"/>
    <x v="4"/>
    <x v="94"/>
    <x v="12"/>
    <s v="Planned and with resources available to achieve the capability"/>
    <m/>
    <m/>
    <m/>
    <m/>
    <m/>
    <m/>
    <m/>
    <m/>
    <m/>
    <m/>
    <m/>
    <m/>
    <m/>
    <m/>
    <m/>
    <m/>
    <m/>
    <m/>
    <m/>
    <m/>
    <m/>
    <m/>
    <m/>
    <m/>
    <m/>
    <m/>
    <m/>
    <m/>
    <m/>
    <m/>
    <m/>
    <m/>
    <m/>
    <m/>
    <m/>
    <m/>
    <m/>
    <m/>
  </r>
  <r>
    <x v="1"/>
    <x v="4"/>
    <x v="95"/>
    <x v="12"/>
    <s v="In progress but with only partial resources available to achieve the capability"/>
    <m/>
    <m/>
    <m/>
    <m/>
    <m/>
    <m/>
    <m/>
    <m/>
    <m/>
    <m/>
    <m/>
    <m/>
    <m/>
    <m/>
    <m/>
    <m/>
    <m/>
    <m/>
    <m/>
    <m/>
    <n v="4"/>
    <m/>
    <m/>
    <m/>
    <m/>
    <m/>
    <m/>
    <m/>
    <m/>
    <m/>
    <m/>
    <m/>
    <m/>
    <m/>
    <m/>
    <m/>
    <m/>
    <m/>
  </r>
  <r>
    <x v="1"/>
    <x v="4"/>
    <x v="96"/>
    <x v="12"/>
    <s v="In progress with full resources available to achieve the capability"/>
    <m/>
    <m/>
    <m/>
    <m/>
    <m/>
    <m/>
    <m/>
    <m/>
    <m/>
    <m/>
    <m/>
    <m/>
    <m/>
    <m/>
    <m/>
    <m/>
    <m/>
    <m/>
    <m/>
    <m/>
    <m/>
    <m/>
    <m/>
    <m/>
    <m/>
    <m/>
    <m/>
    <m/>
    <m/>
    <n v="5"/>
    <m/>
    <m/>
    <m/>
    <m/>
    <m/>
    <m/>
    <m/>
    <m/>
  </r>
  <r>
    <x v="1"/>
    <x v="4"/>
    <x v="97"/>
    <x v="12"/>
    <s v="Fully implemented"/>
    <m/>
    <m/>
    <m/>
    <m/>
    <m/>
    <m/>
    <m/>
    <m/>
    <m/>
    <m/>
    <m/>
    <m/>
    <m/>
    <m/>
    <m/>
    <m/>
    <m/>
    <n v="6"/>
    <m/>
    <m/>
    <m/>
    <n v="6"/>
    <n v="6"/>
    <m/>
    <m/>
    <m/>
    <n v="6"/>
    <m/>
    <n v="6"/>
    <m/>
    <n v="6"/>
    <n v="6"/>
    <m/>
    <n v="6"/>
    <n v="6"/>
    <n v="6"/>
    <n v="6"/>
    <n v="6"/>
  </r>
  <r>
    <x v="1"/>
    <x v="4"/>
    <x v="98"/>
    <x v="12"/>
    <s v="Not Applicable (please select this response if the data uses a standard that is not endorsed by Oregon Geographic Information Council)"/>
    <m/>
    <m/>
    <m/>
    <m/>
    <m/>
    <m/>
    <m/>
    <n v="7"/>
    <m/>
    <m/>
    <m/>
    <m/>
    <m/>
    <m/>
    <m/>
    <m/>
    <m/>
    <m/>
    <m/>
    <m/>
    <m/>
    <m/>
    <m/>
    <n v="7"/>
    <n v="7"/>
    <m/>
    <m/>
    <m/>
    <m/>
    <m/>
    <m/>
    <m/>
    <n v="7"/>
    <m/>
    <m/>
    <m/>
    <m/>
    <m/>
  </r>
  <r>
    <x v="1"/>
    <x v="4"/>
    <x v="99"/>
    <x v="29"/>
    <s v="FGDC-endorsed"/>
    <m/>
    <m/>
    <m/>
    <m/>
    <m/>
    <m/>
    <m/>
    <m/>
    <m/>
    <m/>
    <m/>
    <m/>
    <m/>
    <m/>
    <m/>
    <m/>
    <m/>
    <m/>
    <m/>
    <m/>
    <m/>
    <m/>
    <m/>
    <m/>
    <m/>
    <m/>
    <m/>
    <m/>
    <m/>
    <m/>
    <m/>
    <m/>
    <m/>
    <m/>
    <m/>
    <m/>
    <m/>
    <m/>
  </r>
  <r>
    <x v="1"/>
    <x v="4"/>
    <x v="100"/>
    <x v="12"/>
    <s v="Other (please specify)"/>
    <m/>
    <m/>
    <m/>
    <m/>
    <m/>
    <m/>
    <m/>
    <m/>
    <m/>
    <m/>
    <m/>
    <m/>
    <m/>
    <m/>
    <m/>
    <m/>
    <m/>
    <m/>
    <m/>
    <m/>
    <m/>
    <m/>
    <m/>
    <m/>
    <m/>
    <m/>
    <m/>
    <m/>
    <m/>
    <m/>
    <m/>
    <m/>
    <m/>
    <m/>
    <m/>
    <m/>
    <m/>
    <m/>
  </r>
  <r>
    <x v="0"/>
    <x v="4"/>
    <x v="101"/>
    <x v="29"/>
    <s v="FGDC-endorsed"/>
    <m/>
    <m/>
    <m/>
    <m/>
    <m/>
    <m/>
    <m/>
    <m/>
    <m/>
    <m/>
    <m/>
    <m/>
    <m/>
    <m/>
    <m/>
    <m/>
    <m/>
    <m/>
    <m/>
    <m/>
    <m/>
    <m/>
    <m/>
    <n v="1"/>
    <m/>
    <m/>
    <m/>
    <m/>
    <m/>
    <m/>
    <m/>
    <m/>
    <n v="1"/>
    <m/>
    <m/>
    <m/>
    <m/>
    <m/>
  </r>
  <r>
    <x v="0"/>
    <x v="4"/>
    <x v="102"/>
    <x v="12"/>
    <s v="Other (please specify)"/>
    <m/>
    <m/>
    <m/>
    <m/>
    <m/>
    <m/>
    <m/>
    <s v="Data source is USGS.  Presume data are to FGDC standard, but do not know for sure."/>
    <m/>
    <m/>
    <m/>
    <m/>
    <m/>
    <m/>
    <m/>
    <m/>
    <m/>
    <m/>
    <m/>
    <m/>
    <m/>
    <m/>
    <m/>
    <m/>
    <s v="County records"/>
    <m/>
    <m/>
    <m/>
    <m/>
    <m/>
    <m/>
    <m/>
    <m/>
    <m/>
    <m/>
    <m/>
    <m/>
    <m/>
  </r>
  <r>
    <x v="0"/>
    <x v="4"/>
    <x v="103"/>
    <x v="30"/>
    <s v="No process is in place"/>
    <m/>
    <m/>
    <m/>
    <m/>
    <m/>
    <m/>
    <m/>
    <m/>
    <m/>
    <m/>
    <m/>
    <m/>
    <m/>
    <m/>
    <m/>
    <m/>
    <m/>
    <m/>
    <m/>
    <m/>
    <m/>
    <m/>
    <m/>
    <m/>
    <n v="1"/>
    <n v="1"/>
    <n v="1"/>
    <m/>
    <n v="1"/>
    <m/>
    <m/>
    <n v="1"/>
    <m/>
    <m/>
    <m/>
    <m/>
    <m/>
    <m/>
  </r>
  <r>
    <x v="0"/>
    <x v="4"/>
    <x v="104"/>
    <x v="12"/>
    <s v="Under development"/>
    <m/>
    <m/>
    <m/>
    <m/>
    <m/>
    <m/>
    <m/>
    <m/>
    <m/>
    <m/>
    <m/>
    <m/>
    <m/>
    <m/>
    <m/>
    <m/>
    <m/>
    <m/>
    <m/>
    <m/>
    <n v="2"/>
    <m/>
    <n v="2"/>
    <n v="2"/>
    <m/>
    <m/>
    <m/>
    <m/>
    <m/>
    <n v="2"/>
    <m/>
    <m/>
    <m/>
    <m/>
    <m/>
    <m/>
    <m/>
    <m/>
  </r>
  <r>
    <x v="1"/>
    <x v="4"/>
    <x v="105"/>
    <x v="12"/>
    <s v="Developed, documented, and implementation started"/>
    <m/>
    <m/>
    <m/>
    <m/>
    <m/>
    <m/>
    <m/>
    <m/>
    <m/>
    <m/>
    <m/>
    <m/>
    <m/>
    <n v="3"/>
    <m/>
    <m/>
    <m/>
    <m/>
    <m/>
    <m/>
    <m/>
    <m/>
    <m/>
    <m/>
    <m/>
    <m/>
    <m/>
    <m/>
    <m/>
    <m/>
    <m/>
    <m/>
    <m/>
    <m/>
    <m/>
    <m/>
    <m/>
    <m/>
  </r>
  <r>
    <x v="1"/>
    <x v="4"/>
    <x v="106"/>
    <x v="12"/>
    <s v="Implementation progressing"/>
    <m/>
    <m/>
    <m/>
    <m/>
    <m/>
    <m/>
    <m/>
    <m/>
    <m/>
    <m/>
    <m/>
    <m/>
    <m/>
    <m/>
    <m/>
    <m/>
    <m/>
    <n v="4"/>
    <m/>
    <m/>
    <m/>
    <m/>
    <m/>
    <m/>
    <m/>
    <m/>
    <m/>
    <m/>
    <m/>
    <m/>
    <m/>
    <m/>
    <n v="4"/>
    <m/>
    <m/>
    <m/>
    <m/>
    <m/>
  </r>
  <r>
    <x v="1"/>
    <x v="4"/>
    <x v="107"/>
    <x v="12"/>
    <s v="Implementation well established"/>
    <m/>
    <m/>
    <m/>
    <m/>
    <m/>
    <m/>
    <m/>
    <m/>
    <m/>
    <m/>
    <m/>
    <m/>
    <m/>
    <m/>
    <m/>
    <m/>
    <m/>
    <m/>
    <m/>
    <m/>
    <m/>
    <n v="5"/>
    <m/>
    <m/>
    <m/>
    <m/>
    <m/>
    <m/>
    <m/>
    <m/>
    <m/>
    <m/>
    <m/>
    <m/>
    <n v="5"/>
    <n v="5"/>
    <n v="5"/>
    <m/>
  </r>
  <r>
    <x v="1"/>
    <x v="4"/>
    <x v="108"/>
    <x v="12"/>
    <s v="Fully implemented including recurring assessments"/>
    <m/>
    <m/>
    <m/>
    <m/>
    <m/>
    <m/>
    <m/>
    <n v="6"/>
    <m/>
    <m/>
    <m/>
    <m/>
    <m/>
    <m/>
    <m/>
    <m/>
    <m/>
    <m/>
    <m/>
    <m/>
    <m/>
    <m/>
    <m/>
    <m/>
    <m/>
    <m/>
    <m/>
    <m/>
    <m/>
    <m/>
    <n v="6"/>
    <m/>
    <m/>
    <n v="6"/>
    <m/>
    <m/>
    <m/>
    <n v="6"/>
  </r>
  <r>
    <x v="1"/>
    <x v="4"/>
    <x v="109"/>
    <x v="31"/>
    <s v="Internal quality assurance assessment: A defined review process is undertaken by agency personnel through quality evaluation, testing, or other manual or automated methods."/>
    <m/>
    <m/>
    <m/>
    <m/>
    <m/>
    <m/>
    <m/>
    <m/>
    <m/>
    <m/>
    <m/>
    <m/>
    <m/>
    <n v="1"/>
    <m/>
    <m/>
    <m/>
    <n v="1"/>
    <m/>
    <m/>
    <n v="1"/>
    <m/>
    <m/>
    <n v="1"/>
    <m/>
    <m/>
    <m/>
    <m/>
    <m/>
    <m/>
    <n v="1"/>
    <m/>
    <m/>
    <m/>
    <n v="1"/>
    <n v="1"/>
    <m/>
    <n v="1"/>
  </r>
  <r>
    <x v="1"/>
    <x v="4"/>
    <x v="110"/>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r>
  <r>
    <x v="0"/>
    <x v="4"/>
    <x v="11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r>
  <r>
    <x v="0"/>
    <x v="4"/>
    <x v="112"/>
    <x v="32"/>
    <s v="No assessment has been done (Please explain)"/>
    <m/>
    <n v="1"/>
    <m/>
    <m/>
    <m/>
    <m/>
    <m/>
    <n v="1"/>
    <n v="1"/>
    <m/>
    <n v="1"/>
    <n v="1"/>
    <n v="1"/>
    <m/>
    <n v="1"/>
    <n v="1"/>
    <n v="1"/>
    <n v="1"/>
    <m/>
    <n v="1"/>
    <n v="1"/>
    <n v="1"/>
    <n v="1"/>
    <m/>
    <n v="1"/>
    <n v="1"/>
    <n v="1"/>
    <m/>
    <n v="1"/>
    <n v="1"/>
    <m/>
    <n v="1"/>
    <m/>
    <m/>
    <m/>
    <n v="1"/>
    <m/>
    <n v="1"/>
  </r>
  <r>
    <x v="0"/>
    <x v="4"/>
    <x v="113"/>
    <x v="12"/>
    <s v="Under development (Please explain)"/>
    <m/>
    <m/>
    <m/>
    <m/>
    <m/>
    <m/>
    <m/>
    <m/>
    <m/>
    <m/>
    <m/>
    <m/>
    <m/>
    <m/>
    <m/>
    <m/>
    <m/>
    <m/>
    <m/>
    <m/>
    <m/>
    <m/>
    <m/>
    <m/>
    <m/>
    <m/>
    <m/>
    <m/>
    <m/>
    <m/>
    <m/>
    <m/>
    <m/>
    <m/>
    <m/>
    <m/>
    <m/>
    <m/>
  </r>
  <r>
    <x v="1"/>
    <x v="4"/>
    <x v="111"/>
    <x v="12"/>
    <s v="Developed, documented, and implementation started"/>
    <m/>
    <m/>
    <n v="3"/>
    <n v="3"/>
    <n v="3"/>
    <n v="3"/>
    <m/>
    <m/>
    <m/>
    <m/>
    <m/>
    <m/>
    <m/>
    <m/>
    <m/>
    <m/>
    <m/>
    <m/>
    <m/>
    <m/>
    <m/>
    <m/>
    <m/>
    <n v="3"/>
    <m/>
    <m/>
    <m/>
    <m/>
    <m/>
    <m/>
    <m/>
    <m/>
    <m/>
    <m/>
    <m/>
    <m/>
    <m/>
    <m/>
  </r>
  <r>
    <x v="1"/>
    <x v="4"/>
    <x v="112"/>
    <x v="12"/>
    <s v="Implementation progressing"/>
    <m/>
    <m/>
    <m/>
    <m/>
    <m/>
    <m/>
    <m/>
    <m/>
    <m/>
    <m/>
    <m/>
    <m/>
    <m/>
    <m/>
    <m/>
    <m/>
    <m/>
    <m/>
    <m/>
    <m/>
    <m/>
    <m/>
    <m/>
    <m/>
    <m/>
    <m/>
    <m/>
    <m/>
    <m/>
    <m/>
    <m/>
    <m/>
    <m/>
    <m/>
    <m/>
    <m/>
    <m/>
    <m/>
  </r>
  <r>
    <x v="1"/>
    <x v="4"/>
    <x v="113"/>
    <x v="12"/>
    <s v="Implementation well established"/>
    <m/>
    <m/>
    <m/>
    <m/>
    <m/>
    <m/>
    <m/>
    <m/>
    <m/>
    <m/>
    <m/>
    <m/>
    <m/>
    <m/>
    <m/>
    <m/>
    <m/>
    <m/>
    <n v="5"/>
    <m/>
    <m/>
    <m/>
    <m/>
    <m/>
    <m/>
    <m/>
    <m/>
    <m/>
    <m/>
    <m/>
    <m/>
    <m/>
    <m/>
    <m/>
    <n v="5"/>
    <m/>
    <n v="5"/>
    <m/>
  </r>
  <r>
    <x v="1"/>
    <x v="4"/>
    <x v="114"/>
    <x v="12"/>
    <s v="Fully implemented including recurring assessments"/>
    <m/>
    <m/>
    <m/>
    <m/>
    <m/>
    <m/>
    <n v="6"/>
    <m/>
    <m/>
    <m/>
    <m/>
    <m/>
    <m/>
    <n v="6"/>
    <m/>
    <m/>
    <m/>
    <m/>
    <m/>
    <m/>
    <m/>
    <m/>
    <m/>
    <m/>
    <m/>
    <m/>
    <m/>
    <m/>
    <m/>
    <m/>
    <n v="6"/>
    <m/>
    <m/>
    <n v="6"/>
    <m/>
    <m/>
    <m/>
    <m/>
  </r>
  <r>
    <x v="1"/>
    <x v="4"/>
    <x v="115"/>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r>
  <r>
    <x v="1"/>
    <x v="4"/>
    <x v="116"/>
    <x v="33"/>
    <s v="Documentation is desired, but is not planned"/>
    <m/>
    <n v="1"/>
    <n v="1"/>
    <n v="1"/>
    <n v="1"/>
    <n v="1"/>
    <n v="1"/>
    <m/>
    <n v="1"/>
    <m/>
    <n v="1"/>
    <n v="1"/>
    <n v="1"/>
    <m/>
    <m/>
    <n v="1"/>
    <n v="1"/>
    <m/>
    <m/>
    <n v="1"/>
    <n v="1"/>
    <m/>
    <m/>
    <m/>
    <m/>
    <m/>
    <n v="1"/>
    <m/>
    <m/>
    <m/>
    <m/>
    <m/>
    <m/>
    <n v="1"/>
    <m/>
    <m/>
    <m/>
    <n v="1"/>
  </r>
  <r>
    <x v="1"/>
    <x v="4"/>
    <x v="117"/>
    <x v="12"/>
    <s v="Planned but with no resources available to achieve the capability"/>
    <m/>
    <m/>
    <m/>
    <m/>
    <m/>
    <m/>
    <m/>
    <m/>
    <m/>
    <m/>
    <m/>
    <m/>
    <m/>
    <n v="2"/>
    <m/>
    <m/>
    <m/>
    <m/>
    <m/>
    <m/>
    <m/>
    <m/>
    <m/>
    <m/>
    <n v="2"/>
    <m/>
    <m/>
    <m/>
    <m/>
    <m/>
    <m/>
    <m/>
    <m/>
    <m/>
    <m/>
    <m/>
    <m/>
    <m/>
  </r>
  <r>
    <x v="1"/>
    <x v="4"/>
    <x v="118"/>
    <x v="12"/>
    <s v="Planned and with resources available to achieve the capability"/>
    <m/>
    <m/>
    <m/>
    <m/>
    <m/>
    <m/>
    <m/>
    <m/>
    <m/>
    <m/>
    <m/>
    <m/>
    <m/>
    <m/>
    <m/>
    <m/>
    <m/>
    <m/>
    <m/>
    <m/>
    <m/>
    <m/>
    <m/>
    <m/>
    <m/>
    <m/>
    <m/>
    <m/>
    <m/>
    <m/>
    <m/>
    <m/>
    <m/>
    <m/>
    <m/>
    <m/>
    <m/>
    <m/>
  </r>
  <r>
    <x v="1"/>
    <x v="4"/>
    <x v="119"/>
    <x v="12"/>
    <s v="In progress but with only partial resources available to achieve the capability"/>
    <m/>
    <m/>
    <m/>
    <m/>
    <m/>
    <m/>
    <m/>
    <m/>
    <m/>
    <m/>
    <m/>
    <m/>
    <m/>
    <m/>
    <m/>
    <m/>
    <m/>
    <n v="4"/>
    <m/>
    <m/>
    <m/>
    <m/>
    <m/>
    <m/>
    <m/>
    <n v="4"/>
    <m/>
    <m/>
    <m/>
    <m/>
    <m/>
    <m/>
    <m/>
    <m/>
    <m/>
    <m/>
    <m/>
    <m/>
  </r>
  <r>
    <x v="1"/>
    <x v="4"/>
    <x v="120"/>
    <x v="12"/>
    <s v="In progress with full resources available to achieve the capability"/>
    <m/>
    <m/>
    <m/>
    <m/>
    <m/>
    <m/>
    <m/>
    <m/>
    <m/>
    <m/>
    <m/>
    <m/>
    <m/>
    <m/>
    <m/>
    <m/>
    <m/>
    <m/>
    <m/>
    <m/>
    <m/>
    <m/>
    <m/>
    <m/>
    <m/>
    <m/>
    <m/>
    <m/>
    <m/>
    <m/>
    <m/>
    <m/>
    <m/>
    <m/>
    <m/>
    <m/>
    <m/>
    <m/>
  </r>
  <r>
    <x v="1"/>
    <x v="4"/>
    <x v="121"/>
    <x v="12"/>
    <s v="Fully implemented"/>
    <m/>
    <m/>
    <m/>
    <m/>
    <m/>
    <m/>
    <m/>
    <n v="6"/>
    <m/>
    <m/>
    <m/>
    <m/>
    <m/>
    <m/>
    <n v="6"/>
    <m/>
    <m/>
    <m/>
    <n v="6"/>
    <m/>
    <m/>
    <n v="6"/>
    <n v="6"/>
    <n v="6"/>
    <m/>
    <m/>
    <m/>
    <m/>
    <n v="6"/>
    <n v="6"/>
    <n v="6"/>
    <n v="6"/>
    <m/>
    <m/>
    <n v="6"/>
    <n v="6"/>
    <n v="6"/>
    <m/>
  </r>
  <r>
    <x v="1"/>
    <x v="4"/>
    <x v="122"/>
    <x v="34"/>
    <s v="No assessment has been done"/>
    <m/>
    <n v="1"/>
    <n v="1"/>
    <m/>
    <m/>
    <m/>
    <n v="1"/>
    <m/>
    <n v="1"/>
    <m/>
    <n v="1"/>
    <n v="1"/>
    <n v="1"/>
    <m/>
    <m/>
    <n v="1"/>
    <n v="1"/>
    <m/>
    <n v="1"/>
    <n v="1"/>
    <n v="1"/>
    <n v="1"/>
    <m/>
    <m/>
    <n v="1"/>
    <m/>
    <n v="1"/>
    <m/>
    <n v="1"/>
    <m/>
    <m/>
    <n v="1"/>
    <m/>
    <m/>
    <m/>
    <m/>
    <m/>
    <n v="1"/>
  </r>
  <r>
    <x v="1"/>
    <x v="4"/>
    <x v="123"/>
    <x v="12"/>
    <s v="Under development"/>
    <m/>
    <m/>
    <m/>
    <m/>
    <m/>
    <m/>
    <m/>
    <m/>
    <m/>
    <m/>
    <m/>
    <m/>
    <m/>
    <m/>
    <m/>
    <m/>
    <m/>
    <m/>
    <m/>
    <m/>
    <m/>
    <m/>
    <m/>
    <m/>
    <m/>
    <n v="2"/>
    <m/>
    <m/>
    <m/>
    <m/>
    <m/>
    <m/>
    <m/>
    <m/>
    <m/>
    <m/>
    <m/>
    <m/>
  </r>
  <r>
    <x v="1"/>
    <x v="5"/>
    <x v="124"/>
    <x v="12"/>
    <s v="Developed, documented, and implementation started"/>
    <m/>
    <m/>
    <m/>
    <n v="3"/>
    <n v="3"/>
    <n v="3"/>
    <m/>
    <m/>
    <m/>
    <m/>
    <m/>
    <m/>
    <m/>
    <m/>
    <m/>
    <m/>
    <m/>
    <m/>
    <m/>
    <m/>
    <m/>
    <m/>
    <m/>
    <m/>
    <m/>
    <m/>
    <m/>
    <m/>
    <m/>
    <m/>
    <m/>
    <m/>
    <m/>
    <m/>
    <m/>
    <m/>
    <m/>
    <m/>
  </r>
  <r>
    <x v="1"/>
    <x v="5"/>
    <x v="125"/>
    <x v="12"/>
    <s v="Implementation progressing"/>
    <m/>
    <m/>
    <m/>
    <m/>
    <m/>
    <m/>
    <m/>
    <m/>
    <m/>
    <m/>
    <m/>
    <m/>
    <m/>
    <m/>
    <m/>
    <m/>
    <m/>
    <m/>
    <m/>
    <m/>
    <m/>
    <m/>
    <m/>
    <n v="4"/>
    <m/>
    <m/>
    <m/>
    <m/>
    <m/>
    <m/>
    <m/>
    <m/>
    <m/>
    <m/>
    <m/>
    <m/>
    <m/>
    <m/>
  </r>
  <r>
    <x v="1"/>
    <x v="5"/>
    <x v="126"/>
    <x v="12"/>
    <s v="Implementation well established"/>
    <m/>
    <m/>
    <m/>
    <m/>
    <m/>
    <m/>
    <m/>
    <m/>
    <m/>
    <m/>
    <m/>
    <m/>
    <m/>
    <n v="5"/>
    <m/>
    <m/>
    <m/>
    <n v="5"/>
    <m/>
    <m/>
    <m/>
    <m/>
    <m/>
    <m/>
    <m/>
    <m/>
    <m/>
    <m/>
    <m/>
    <m/>
    <m/>
    <m/>
    <m/>
    <m/>
    <n v="5"/>
    <m/>
    <m/>
    <m/>
  </r>
  <r>
    <x v="1"/>
    <x v="5"/>
    <x v="127"/>
    <x v="12"/>
    <s v="Fully implemented including recurring assessments"/>
    <m/>
    <m/>
    <m/>
    <m/>
    <m/>
    <m/>
    <m/>
    <n v="6"/>
    <m/>
    <m/>
    <m/>
    <m/>
    <m/>
    <m/>
    <n v="6"/>
    <m/>
    <m/>
    <m/>
    <m/>
    <m/>
    <m/>
    <m/>
    <n v="6"/>
    <m/>
    <m/>
    <m/>
    <m/>
    <m/>
    <m/>
    <n v="6"/>
    <n v="6"/>
    <m/>
    <m/>
    <n v="6"/>
    <m/>
    <n v="6"/>
    <n v="6"/>
    <m/>
  </r>
  <r>
    <x v="1"/>
    <x v="5"/>
    <x v="128"/>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r>
  <r>
    <x v="1"/>
    <x v="5"/>
    <x v="129"/>
    <x v="12"/>
    <s v="External research and evaluation: External stakeholders and partners conduct research to identify whether other potential sources and datasets exist."/>
    <m/>
    <m/>
    <m/>
    <m/>
    <m/>
    <m/>
    <m/>
    <m/>
    <m/>
    <m/>
    <m/>
    <m/>
    <m/>
    <m/>
    <m/>
    <m/>
    <m/>
    <m/>
    <m/>
    <m/>
    <m/>
    <m/>
    <n v="2"/>
    <m/>
    <m/>
    <n v="2"/>
    <m/>
    <m/>
    <m/>
    <m/>
    <n v="2"/>
    <m/>
    <m/>
    <m/>
    <m/>
    <n v="2"/>
    <m/>
    <m/>
  </r>
  <r>
    <x v="0"/>
    <x v="5"/>
    <x v="130"/>
    <x v="12"/>
    <s v="Suitability review of datasets: Datasets identified that may meet mission requirements undergo suitability review or testing."/>
    <m/>
    <m/>
    <m/>
    <m/>
    <m/>
    <m/>
    <m/>
    <m/>
    <m/>
    <m/>
    <m/>
    <m/>
    <m/>
    <m/>
    <m/>
    <m/>
    <m/>
    <n v="3"/>
    <m/>
    <m/>
    <m/>
    <m/>
    <m/>
    <m/>
    <m/>
    <m/>
    <m/>
    <m/>
    <m/>
    <m/>
    <m/>
    <m/>
    <m/>
    <m/>
    <m/>
    <m/>
    <m/>
    <m/>
  </r>
  <r>
    <x v="0"/>
    <x v="5"/>
    <x v="131"/>
    <x v="12"/>
    <s v="Data accuracy review: Datasets identified that may meet mission requirements undergo more extensive accuracy review or testing."/>
    <m/>
    <m/>
    <m/>
    <m/>
    <m/>
    <m/>
    <m/>
    <m/>
    <m/>
    <m/>
    <m/>
    <m/>
    <m/>
    <m/>
    <m/>
    <m/>
    <m/>
    <m/>
    <m/>
    <m/>
    <m/>
    <m/>
    <m/>
    <m/>
    <m/>
    <m/>
    <m/>
    <m/>
    <m/>
    <m/>
    <m/>
    <m/>
    <m/>
    <m/>
    <m/>
    <m/>
    <m/>
    <m/>
  </r>
  <r>
    <x v="0"/>
    <x v="5"/>
    <x v="132"/>
    <x v="12"/>
    <s v="Use limitations/ restrictions review: Datasets identified that may meet mission requirements undergo use limitations or restrictions review."/>
    <m/>
    <m/>
    <m/>
    <m/>
    <m/>
    <m/>
    <m/>
    <m/>
    <m/>
    <m/>
    <m/>
    <m/>
    <m/>
    <m/>
    <m/>
    <m/>
    <m/>
    <m/>
    <m/>
    <m/>
    <m/>
    <m/>
    <m/>
    <m/>
    <m/>
    <m/>
    <m/>
    <m/>
    <m/>
    <m/>
    <m/>
    <m/>
    <m/>
    <m/>
    <m/>
    <m/>
    <m/>
    <m/>
  </r>
  <r>
    <x v="0"/>
    <x v="5"/>
    <x v="133"/>
    <x v="12"/>
    <s v="Financial cost/impacts evaluation: Datasets identified that may meet mission requirements undergo review for potential financial costs or savings."/>
    <m/>
    <m/>
    <m/>
    <m/>
    <m/>
    <m/>
    <m/>
    <m/>
    <m/>
    <m/>
    <m/>
    <m/>
    <m/>
    <m/>
    <m/>
    <m/>
    <m/>
    <m/>
    <m/>
    <m/>
    <m/>
    <m/>
    <m/>
    <n v="6"/>
    <m/>
    <m/>
    <m/>
    <m/>
    <m/>
    <m/>
    <m/>
    <m/>
    <m/>
    <m/>
    <m/>
    <m/>
    <m/>
    <m/>
  </r>
  <r>
    <x v="0"/>
    <x v="5"/>
    <x v="134"/>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r>
  <r>
    <x v="0"/>
    <x v="5"/>
    <x v="135"/>
    <x v="36"/>
    <s v="No process is in place"/>
    <m/>
    <n v="1"/>
    <n v="1"/>
    <m/>
    <n v="1"/>
    <n v="1"/>
    <n v="1"/>
    <n v="1"/>
    <n v="1"/>
    <m/>
    <n v="1"/>
    <n v="1"/>
    <n v="1"/>
    <m/>
    <m/>
    <n v="1"/>
    <n v="1"/>
    <m/>
    <m/>
    <m/>
    <m/>
    <m/>
    <m/>
    <n v="1"/>
    <n v="1"/>
    <m/>
    <n v="1"/>
    <m/>
    <m/>
    <m/>
    <m/>
    <m/>
    <m/>
    <m/>
    <m/>
    <m/>
    <m/>
    <m/>
  </r>
  <r>
    <x v="0"/>
    <x v="5"/>
    <x v="136"/>
    <x v="12"/>
    <s v="Under development"/>
    <m/>
    <m/>
    <m/>
    <n v="2"/>
    <m/>
    <m/>
    <m/>
    <m/>
    <m/>
    <m/>
    <m/>
    <m/>
    <m/>
    <m/>
    <m/>
    <m/>
    <m/>
    <m/>
    <m/>
    <m/>
    <n v="2"/>
    <m/>
    <m/>
    <m/>
    <m/>
    <n v="2"/>
    <m/>
    <m/>
    <n v="2"/>
    <n v="2"/>
    <m/>
    <m/>
    <m/>
    <m/>
    <m/>
    <m/>
    <m/>
    <m/>
  </r>
  <r>
    <x v="1"/>
    <x v="6"/>
    <x v="137"/>
    <x v="12"/>
    <s v="Developed, documented, and implementation started"/>
    <m/>
    <m/>
    <m/>
    <m/>
    <m/>
    <m/>
    <m/>
    <m/>
    <m/>
    <m/>
    <m/>
    <m/>
    <m/>
    <n v="3"/>
    <m/>
    <m/>
    <m/>
    <m/>
    <m/>
    <m/>
    <m/>
    <m/>
    <m/>
    <m/>
    <m/>
    <m/>
    <m/>
    <m/>
    <m/>
    <m/>
    <m/>
    <m/>
    <m/>
    <m/>
    <m/>
    <m/>
    <m/>
    <m/>
  </r>
  <r>
    <x v="1"/>
    <x v="6"/>
    <x v="138"/>
    <x v="12"/>
    <s v="Implementation progressing"/>
    <m/>
    <m/>
    <m/>
    <m/>
    <m/>
    <m/>
    <m/>
    <m/>
    <m/>
    <m/>
    <m/>
    <m/>
    <m/>
    <m/>
    <m/>
    <m/>
    <m/>
    <n v="4"/>
    <m/>
    <m/>
    <m/>
    <m/>
    <m/>
    <m/>
    <m/>
    <m/>
    <m/>
    <m/>
    <m/>
    <m/>
    <m/>
    <n v="4"/>
    <m/>
    <m/>
    <m/>
    <m/>
    <m/>
    <m/>
  </r>
  <r>
    <x v="1"/>
    <x v="6"/>
    <x v="139"/>
    <x v="12"/>
    <s v="Implementation well established"/>
    <m/>
    <m/>
    <m/>
    <m/>
    <m/>
    <m/>
    <m/>
    <m/>
    <m/>
    <m/>
    <m/>
    <m/>
    <m/>
    <m/>
    <m/>
    <m/>
    <m/>
    <m/>
    <n v="5"/>
    <n v="5"/>
    <m/>
    <n v="5"/>
    <m/>
    <m/>
    <m/>
    <m/>
    <m/>
    <m/>
    <m/>
    <m/>
    <m/>
    <m/>
    <m/>
    <m/>
    <n v="5"/>
    <m/>
    <m/>
    <m/>
  </r>
  <r>
    <x v="1"/>
    <x v="6"/>
    <x v="140"/>
    <x v="12"/>
    <s v="Fully implemented including recurring assessments"/>
    <m/>
    <m/>
    <m/>
    <m/>
    <m/>
    <m/>
    <m/>
    <m/>
    <m/>
    <m/>
    <m/>
    <m/>
    <m/>
    <m/>
    <n v="6"/>
    <m/>
    <m/>
    <m/>
    <m/>
    <m/>
    <m/>
    <m/>
    <n v="6"/>
    <m/>
    <m/>
    <m/>
    <m/>
    <m/>
    <m/>
    <m/>
    <n v="6"/>
    <m/>
    <m/>
    <n v="6"/>
    <m/>
    <n v="6"/>
    <n v="6"/>
    <n v="6"/>
  </r>
  <r>
    <x v="1"/>
    <x v="6"/>
    <x v="141"/>
    <x v="37"/>
    <s v="Obtain data by purchasing"/>
    <m/>
    <m/>
    <m/>
    <m/>
    <m/>
    <m/>
    <m/>
    <m/>
    <m/>
    <m/>
    <m/>
    <m/>
    <m/>
    <m/>
    <m/>
    <m/>
    <m/>
    <m/>
    <m/>
    <m/>
    <m/>
    <m/>
    <m/>
    <m/>
    <m/>
    <m/>
    <m/>
    <m/>
    <m/>
    <m/>
    <m/>
    <m/>
    <m/>
    <m/>
    <m/>
    <m/>
    <m/>
    <m/>
  </r>
  <r>
    <x v="1"/>
    <x v="6"/>
    <x v="142"/>
    <x v="12"/>
    <s v="Obtain data by modifying, converting, or transforming data"/>
    <m/>
    <m/>
    <m/>
    <m/>
    <m/>
    <m/>
    <m/>
    <m/>
    <m/>
    <m/>
    <m/>
    <m/>
    <m/>
    <m/>
    <m/>
    <m/>
    <m/>
    <n v="2"/>
    <m/>
    <m/>
    <m/>
    <m/>
    <m/>
    <m/>
    <m/>
    <m/>
    <m/>
    <m/>
    <m/>
    <m/>
    <n v="2"/>
    <m/>
    <m/>
    <m/>
    <n v="2"/>
    <m/>
    <m/>
    <m/>
  </r>
  <r>
    <x v="0"/>
    <x v="6"/>
    <x v="143"/>
    <x v="12"/>
    <s v="Obtain data by sharing, exchanging, or aggregating existing data"/>
    <m/>
    <m/>
    <m/>
    <m/>
    <m/>
    <m/>
    <m/>
    <m/>
    <m/>
    <m/>
    <m/>
    <m/>
    <m/>
    <m/>
    <n v="3"/>
    <m/>
    <m/>
    <m/>
    <m/>
    <m/>
    <m/>
    <m/>
    <m/>
    <m/>
    <m/>
    <n v="3"/>
    <m/>
    <m/>
    <m/>
    <n v="3"/>
    <m/>
    <m/>
    <m/>
    <m/>
    <m/>
    <m/>
    <m/>
    <n v="3"/>
  </r>
  <r>
    <x v="0"/>
    <x v="6"/>
    <x v="144"/>
    <x v="12"/>
    <s v="Obtain data by creating and/or collecting the data"/>
    <m/>
    <m/>
    <m/>
    <n v="4"/>
    <m/>
    <m/>
    <m/>
    <m/>
    <m/>
    <m/>
    <m/>
    <m/>
    <m/>
    <n v="4"/>
    <m/>
    <m/>
    <m/>
    <m/>
    <n v="4"/>
    <n v="4"/>
    <n v="4"/>
    <n v="4"/>
    <m/>
    <m/>
    <m/>
    <m/>
    <m/>
    <m/>
    <m/>
    <m/>
    <m/>
    <m/>
    <m/>
    <n v="4"/>
    <m/>
    <n v="4"/>
    <n v="4"/>
    <m/>
  </r>
  <r>
    <x v="0"/>
    <x v="6"/>
    <x v="145"/>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r>
  <r>
    <x v="0"/>
    <x v="6"/>
    <x v="146"/>
    <x v="38"/>
    <s v="No metadata or is not in an OGIC-endorsed standard"/>
    <m/>
    <n v="1"/>
    <m/>
    <m/>
    <m/>
    <m/>
    <m/>
    <n v="1"/>
    <m/>
    <m/>
    <n v="1"/>
    <n v="1"/>
    <n v="1"/>
    <n v="1"/>
    <n v="1"/>
    <n v="1"/>
    <n v="1"/>
    <m/>
    <n v="1"/>
    <n v="1"/>
    <n v="1"/>
    <m/>
    <m/>
    <m/>
    <n v="1"/>
    <n v="1"/>
    <m/>
    <m/>
    <m/>
    <m/>
    <m/>
    <m/>
    <m/>
    <m/>
    <m/>
    <m/>
    <m/>
    <m/>
  </r>
  <r>
    <x v="0"/>
    <x v="6"/>
    <x v="147"/>
    <x v="12"/>
    <s v="OGIC-endorsed metadata is under development"/>
    <m/>
    <m/>
    <m/>
    <m/>
    <m/>
    <m/>
    <n v="2"/>
    <m/>
    <n v="2"/>
    <m/>
    <m/>
    <m/>
    <m/>
    <m/>
    <m/>
    <m/>
    <m/>
    <m/>
    <m/>
    <m/>
    <m/>
    <m/>
    <n v="2"/>
    <m/>
    <m/>
    <m/>
    <m/>
    <m/>
    <m/>
    <n v="2"/>
    <m/>
    <m/>
    <m/>
    <m/>
    <m/>
    <m/>
    <n v="2"/>
    <m/>
  </r>
  <r>
    <x v="1"/>
    <x v="6"/>
    <x v="148"/>
    <x v="12"/>
    <s v="OGIC-endorsed metadata is developed, associated with the data as an XML or similar file format, and available via the Oregon Spatial Data Library"/>
    <m/>
    <m/>
    <n v="3"/>
    <n v="3"/>
    <n v="3"/>
    <n v="3"/>
    <m/>
    <m/>
    <m/>
    <m/>
    <m/>
    <m/>
    <m/>
    <m/>
    <m/>
    <m/>
    <m/>
    <n v="3"/>
    <m/>
    <m/>
    <m/>
    <n v="3"/>
    <m/>
    <n v="3"/>
    <m/>
    <m/>
    <n v="3"/>
    <m/>
    <n v="3"/>
    <m/>
    <n v="3"/>
    <n v="3"/>
    <m/>
    <n v="3"/>
    <n v="3"/>
    <n v="3"/>
    <m/>
    <n v="3"/>
  </r>
  <r>
    <x v="1"/>
    <x v="6"/>
    <x v="149"/>
    <x v="39"/>
    <s v="Geographic extent is 0% complete and/or business requirements have not been defined"/>
    <m/>
    <n v="1"/>
    <m/>
    <m/>
    <m/>
    <m/>
    <m/>
    <m/>
    <m/>
    <m/>
    <n v="1"/>
    <m/>
    <m/>
    <m/>
    <m/>
    <m/>
    <n v="1"/>
    <m/>
    <m/>
    <m/>
    <m/>
    <m/>
    <m/>
    <m/>
    <n v="1"/>
    <n v="1"/>
    <m/>
    <m/>
    <m/>
    <m/>
    <m/>
    <m/>
    <m/>
    <m/>
    <m/>
    <m/>
    <m/>
    <m/>
  </r>
  <r>
    <x v="1"/>
    <x v="6"/>
    <x v="150"/>
    <x v="12"/>
    <s v="Geographic extent is between 1-25% complete based on business requirements"/>
    <m/>
    <m/>
    <m/>
    <m/>
    <m/>
    <m/>
    <m/>
    <m/>
    <m/>
    <m/>
    <m/>
    <m/>
    <m/>
    <m/>
    <m/>
    <m/>
    <m/>
    <m/>
    <m/>
    <m/>
    <m/>
    <m/>
    <m/>
    <m/>
    <m/>
    <m/>
    <m/>
    <m/>
    <m/>
    <m/>
    <m/>
    <m/>
    <m/>
    <m/>
    <m/>
    <m/>
    <m/>
    <m/>
  </r>
  <r>
    <x v="1"/>
    <x v="6"/>
    <x v="151"/>
    <x v="12"/>
    <s v="Geographic extent is more than 25% but less than 50% complete based on business requirements"/>
    <m/>
    <m/>
    <m/>
    <m/>
    <m/>
    <m/>
    <m/>
    <m/>
    <m/>
    <m/>
    <m/>
    <m/>
    <m/>
    <m/>
    <n v="3"/>
    <m/>
    <m/>
    <m/>
    <m/>
    <m/>
    <m/>
    <m/>
    <n v="3"/>
    <n v="3"/>
    <m/>
    <m/>
    <m/>
    <m/>
    <m/>
    <m/>
    <m/>
    <m/>
    <m/>
    <m/>
    <m/>
    <m/>
    <m/>
    <m/>
  </r>
  <r>
    <x v="1"/>
    <x v="6"/>
    <x v="152"/>
    <x v="12"/>
    <s v="Geographic extent is more than 50% but less than 75% complete based on business requirements"/>
    <m/>
    <m/>
    <m/>
    <m/>
    <n v="4"/>
    <m/>
    <m/>
    <m/>
    <m/>
    <m/>
    <m/>
    <m/>
    <m/>
    <m/>
    <m/>
    <n v="4"/>
    <m/>
    <n v="4"/>
    <m/>
    <m/>
    <m/>
    <m/>
    <m/>
    <m/>
    <m/>
    <m/>
    <m/>
    <m/>
    <m/>
    <m/>
    <m/>
    <m/>
    <m/>
    <m/>
    <m/>
    <m/>
    <m/>
    <m/>
  </r>
  <r>
    <x v="1"/>
    <x v="6"/>
    <x v="153"/>
    <x v="12"/>
    <s v="Geographic extent is more than 75% but less than 100% complete based on business requirements"/>
    <m/>
    <m/>
    <m/>
    <m/>
    <m/>
    <n v="5"/>
    <n v="5"/>
    <n v="5"/>
    <n v="5"/>
    <m/>
    <m/>
    <n v="5"/>
    <n v="5"/>
    <m/>
    <m/>
    <m/>
    <m/>
    <m/>
    <m/>
    <m/>
    <m/>
    <m/>
    <m/>
    <m/>
    <m/>
    <m/>
    <m/>
    <m/>
    <m/>
    <m/>
    <m/>
    <m/>
    <m/>
    <m/>
    <m/>
    <m/>
    <n v="5"/>
    <m/>
  </r>
  <r>
    <x v="1"/>
    <x v="6"/>
    <x v="154"/>
    <x v="12"/>
    <s v="Geographic extent is fully complete (100%) based on business requirements"/>
    <m/>
    <m/>
    <n v="6"/>
    <n v="6"/>
    <m/>
    <m/>
    <m/>
    <m/>
    <m/>
    <m/>
    <m/>
    <m/>
    <m/>
    <n v="6"/>
    <m/>
    <m/>
    <m/>
    <m/>
    <n v="6"/>
    <n v="6"/>
    <n v="6"/>
    <n v="6"/>
    <m/>
    <m/>
    <m/>
    <m/>
    <n v="6"/>
    <m/>
    <n v="6"/>
    <n v="6"/>
    <n v="6"/>
    <n v="6"/>
    <m/>
    <n v="6"/>
    <n v="6"/>
    <n v="6"/>
    <m/>
    <n v="6"/>
  </r>
  <r>
    <x v="1"/>
    <x v="6"/>
    <x v="155"/>
    <x v="40"/>
    <s v="Global extent"/>
    <m/>
    <m/>
    <m/>
    <m/>
    <m/>
    <m/>
    <m/>
    <m/>
    <m/>
    <m/>
    <m/>
    <m/>
    <m/>
    <m/>
    <m/>
    <m/>
    <m/>
    <m/>
    <m/>
    <m/>
    <m/>
    <m/>
    <m/>
    <m/>
    <m/>
    <m/>
    <m/>
    <m/>
    <m/>
    <m/>
    <m/>
    <m/>
    <m/>
    <m/>
    <m/>
    <m/>
    <m/>
    <m/>
  </r>
  <r>
    <x v="1"/>
    <x v="6"/>
    <x v="156"/>
    <x v="12"/>
    <s v="US 50 States"/>
    <m/>
    <m/>
    <m/>
    <m/>
    <m/>
    <m/>
    <m/>
    <n v="2"/>
    <m/>
    <m/>
    <m/>
    <m/>
    <m/>
    <m/>
    <n v="2"/>
    <m/>
    <m/>
    <m/>
    <m/>
    <m/>
    <m/>
    <n v="2"/>
    <n v="2"/>
    <m/>
    <m/>
    <m/>
    <n v="2"/>
    <m/>
    <n v="2"/>
    <m/>
    <m/>
    <n v="2"/>
    <m/>
    <m/>
    <m/>
    <n v="2"/>
    <m/>
    <m/>
  </r>
  <r>
    <x v="0"/>
    <x v="6"/>
    <x v="157"/>
    <x v="12"/>
    <s v="Oregon (all) – the entire state surface"/>
    <m/>
    <n v="3"/>
    <n v="3"/>
    <n v="3"/>
    <n v="3"/>
    <n v="3"/>
    <n v="3"/>
    <m/>
    <n v="3"/>
    <m/>
    <n v="3"/>
    <n v="3"/>
    <n v="3"/>
    <n v="3"/>
    <m/>
    <n v="3"/>
    <m/>
    <m/>
    <n v="3"/>
    <n v="3"/>
    <n v="3"/>
    <m/>
    <m/>
    <m/>
    <m/>
    <n v="3"/>
    <m/>
    <m/>
    <m/>
    <n v="3"/>
    <n v="3"/>
    <m/>
    <m/>
    <m/>
    <m/>
    <m/>
    <n v="3"/>
    <n v="3"/>
  </r>
  <r>
    <x v="0"/>
    <x v="6"/>
    <x v="158"/>
    <x v="12"/>
    <s v="Oregon (specific geographic extents) – specific areas within Oregon’s boundary"/>
    <m/>
    <m/>
    <m/>
    <m/>
    <m/>
    <m/>
    <m/>
    <m/>
    <m/>
    <m/>
    <m/>
    <m/>
    <m/>
    <m/>
    <m/>
    <m/>
    <n v="4"/>
    <n v="4"/>
    <m/>
    <m/>
    <m/>
    <m/>
    <m/>
    <n v="4"/>
    <m/>
    <m/>
    <m/>
    <m/>
    <m/>
    <m/>
    <m/>
    <m/>
    <m/>
    <m/>
    <n v="4"/>
    <m/>
    <m/>
    <m/>
  </r>
  <r>
    <x v="0"/>
    <x v="6"/>
    <x v="159"/>
    <x v="12"/>
    <s v="Ocean and coastal areas – near- and offshore areas"/>
    <m/>
    <m/>
    <m/>
    <m/>
    <m/>
    <m/>
    <m/>
    <m/>
    <m/>
    <m/>
    <m/>
    <m/>
    <m/>
    <m/>
    <m/>
    <m/>
    <m/>
    <m/>
    <m/>
    <m/>
    <m/>
    <m/>
    <m/>
    <m/>
    <m/>
    <m/>
    <m/>
    <m/>
    <m/>
    <m/>
    <m/>
    <m/>
    <m/>
    <m/>
    <m/>
    <m/>
    <m/>
    <m/>
  </r>
  <r>
    <x v="0"/>
    <x v="6"/>
    <x v="160"/>
    <x v="12"/>
    <s v="Oregon waterbodies – excludes ocean"/>
    <m/>
    <m/>
    <m/>
    <m/>
    <m/>
    <m/>
    <m/>
    <m/>
    <m/>
    <m/>
    <m/>
    <m/>
    <m/>
    <m/>
    <m/>
    <m/>
    <m/>
    <m/>
    <m/>
    <m/>
    <m/>
    <m/>
    <m/>
    <m/>
    <m/>
    <m/>
    <m/>
    <m/>
    <m/>
    <m/>
    <m/>
    <m/>
    <m/>
    <m/>
    <m/>
    <m/>
    <m/>
    <m/>
  </r>
  <r>
    <x v="0"/>
    <x v="6"/>
    <x v="161"/>
    <x v="12"/>
    <s v="Other (please specify)"/>
    <m/>
    <m/>
    <m/>
    <m/>
    <m/>
    <m/>
    <m/>
    <m/>
    <m/>
    <m/>
    <m/>
    <m/>
    <m/>
    <m/>
    <m/>
    <m/>
    <m/>
    <m/>
    <m/>
    <m/>
    <m/>
    <m/>
    <m/>
    <m/>
    <s v="I have  no basis to answer this question!"/>
    <m/>
    <m/>
    <m/>
    <m/>
    <m/>
    <m/>
    <m/>
    <m/>
    <s v="Lower 48 states"/>
    <m/>
    <m/>
    <m/>
    <m/>
  </r>
  <r>
    <x v="0"/>
    <x v="6"/>
    <x v="162"/>
    <x v="41"/>
    <s v="Data element’s resolution is 0% complete and/or business requirements have not been defined"/>
    <m/>
    <n v="1"/>
    <m/>
    <m/>
    <m/>
    <m/>
    <m/>
    <m/>
    <m/>
    <m/>
    <n v="1"/>
    <m/>
    <m/>
    <m/>
    <m/>
    <m/>
    <m/>
    <m/>
    <m/>
    <m/>
    <m/>
    <m/>
    <m/>
    <m/>
    <n v="1"/>
    <n v="1"/>
    <m/>
    <m/>
    <m/>
    <m/>
    <m/>
    <m/>
    <m/>
    <m/>
    <m/>
    <m/>
    <m/>
    <m/>
  </r>
  <r>
    <x v="0"/>
    <x v="6"/>
    <x v="163"/>
    <x v="12"/>
    <s v="Data element’s resolution is between 1-25% complete based on business requirements"/>
    <m/>
    <m/>
    <m/>
    <m/>
    <m/>
    <m/>
    <m/>
    <m/>
    <m/>
    <m/>
    <m/>
    <m/>
    <m/>
    <m/>
    <m/>
    <m/>
    <m/>
    <m/>
    <m/>
    <m/>
    <n v="2"/>
    <m/>
    <m/>
    <m/>
    <m/>
    <m/>
    <m/>
    <m/>
    <m/>
    <m/>
    <m/>
    <m/>
    <m/>
    <m/>
    <m/>
    <m/>
    <m/>
    <m/>
  </r>
  <r>
    <x v="1"/>
    <x v="6"/>
    <x v="164"/>
    <x v="12"/>
    <s v="Data element’s resolution is more than 25% but less than 50% complete based on business requirements"/>
    <m/>
    <m/>
    <m/>
    <m/>
    <m/>
    <m/>
    <m/>
    <m/>
    <m/>
    <m/>
    <m/>
    <m/>
    <m/>
    <m/>
    <n v="3"/>
    <n v="3"/>
    <n v="3"/>
    <m/>
    <m/>
    <m/>
    <m/>
    <m/>
    <n v="3"/>
    <m/>
    <m/>
    <m/>
    <n v="3"/>
    <m/>
    <m/>
    <m/>
    <m/>
    <m/>
    <m/>
    <m/>
    <m/>
    <m/>
    <m/>
    <m/>
  </r>
  <r>
    <x v="1"/>
    <x v="6"/>
    <x v="165"/>
    <x v="12"/>
    <s v="Data element’s resolution is more than 50% but less than 75% complete based on business requirements"/>
    <m/>
    <m/>
    <m/>
    <m/>
    <m/>
    <m/>
    <m/>
    <m/>
    <m/>
    <m/>
    <m/>
    <m/>
    <m/>
    <m/>
    <m/>
    <m/>
    <m/>
    <n v="4"/>
    <m/>
    <m/>
    <m/>
    <m/>
    <m/>
    <n v="4"/>
    <m/>
    <m/>
    <m/>
    <m/>
    <m/>
    <n v="4"/>
    <m/>
    <m/>
    <m/>
    <m/>
    <m/>
    <m/>
    <m/>
    <m/>
  </r>
  <r>
    <x v="1"/>
    <x v="6"/>
    <x v="166"/>
    <x v="12"/>
    <s v="Data element’s resolution is more than 75% but less than 100% complete based on business requirements"/>
    <m/>
    <m/>
    <m/>
    <n v="5"/>
    <n v="5"/>
    <n v="5"/>
    <n v="5"/>
    <n v="5"/>
    <n v="5"/>
    <m/>
    <m/>
    <n v="5"/>
    <n v="5"/>
    <n v="5"/>
    <m/>
    <m/>
    <m/>
    <m/>
    <m/>
    <m/>
    <m/>
    <m/>
    <m/>
    <m/>
    <m/>
    <m/>
    <m/>
    <m/>
    <n v="5"/>
    <m/>
    <n v="5"/>
    <m/>
    <m/>
    <m/>
    <n v="5"/>
    <m/>
    <m/>
    <m/>
  </r>
  <r>
    <x v="1"/>
    <x v="6"/>
    <x v="167"/>
    <x v="12"/>
    <s v="Data element’s resolution is fully complete (100%) based on business requirements"/>
    <m/>
    <m/>
    <n v="6"/>
    <m/>
    <m/>
    <m/>
    <m/>
    <m/>
    <m/>
    <m/>
    <m/>
    <m/>
    <m/>
    <m/>
    <m/>
    <m/>
    <m/>
    <m/>
    <n v="6"/>
    <n v="6"/>
    <m/>
    <n v="6"/>
    <m/>
    <m/>
    <m/>
    <m/>
    <m/>
    <m/>
    <m/>
    <m/>
    <m/>
    <n v="6"/>
    <m/>
    <n v="6"/>
    <m/>
    <n v="6"/>
    <n v="6"/>
    <n v="6"/>
  </r>
  <r>
    <x v="1"/>
    <x v="6"/>
    <x v="168"/>
    <x v="42"/>
    <s v="Data cannot be shared publicly at this time."/>
    <m/>
    <m/>
    <m/>
    <m/>
    <n v="1"/>
    <m/>
    <m/>
    <m/>
    <m/>
    <m/>
    <n v="1"/>
    <m/>
    <m/>
    <m/>
    <m/>
    <m/>
    <n v="1"/>
    <m/>
    <m/>
    <m/>
    <m/>
    <m/>
    <m/>
    <n v="1"/>
    <m/>
    <m/>
    <m/>
    <m/>
    <m/>
    <m/>
    <m/>
    <m/>
    <m/>
    <m/>
    <m/>
    <m/>
    <m/>
    <m/>
  </r>
  <r>
    <x v="1"/>
    <x v="6"/>
    <x v="169"/>
    <x v="12"/>
    <s v="Data are secured or similar."/>
    <m/>
    <m/>
    <m/>
    <m/>
    <m/>
    <m/>
    <m/>
    <m/>
    <m/>
    <m/>
    <m/>
    <m/>
    <m/>
    <m/>
    <m/>
    <m/>
    <m/>
    <m/>
    <m/>
    <m/>
    <m/>
    <m/>
    <m/>
    <m/>
    <m/>
    <m/>
    <m/>
    <m/>
    <m/>
    <m/>
    <m/>
    <m/>
    <m/>
    <m/>
    <m/>
    <m/>
    <n v="2"/>
    <m/>
  </r>
  <r>
    <x v="0"/>
    <x v="7"/>
    <x v="170"/>
    <x v="12"/>
    <s v="Data can be shared publicly."/>
    <m/>
    <n v="3"/>
    <n v="3"/>
    <n v="3"/>
    <m/>
    <n v="3"/>
    <n v="3"/>
    <n v="3"/>
    <n v="3"/>
    <m/>
    <m/>
    <n v="3"/>
    <n v="3"/>
    <n v="3"/>
    <n v="3"/>
    <n v="3"/>
    <m/>
    <n v="3"/>
    <n v="3"/>
    <n v="3"/>
    <n v="3"/>
    <n v="3"/>
    <n v="3"/>
    <m/>
    <n v="3"/>
    <n v="3"/>
    <n v="3"/>
    <m/>
    <n v="3"/>
    <n v="3"/>
    <n v="3"/>
    <n v="3"/>
    <m/>
    <n v="3"/>
    <n v="3"/>
    <n v="3"/>
    <m/>
    <n v="3"/>
  </r>
  <r>
    <x v="0"/>
    <x v="7"/>
    <x v="171"/>
    <x v="43"/>
    <s v="Access is desired, but is not planned"/>
    <m/>
    <n v="1"/>
    <m/>
    <m/>
    <m/>
    <m/>
    <m/>
    <m/>
    <m/>
    <m/>
    <m/>
    <m/>
    <m/>
    <m/>
    <n v="1"/>
    <n v="1"/>
    <m/>
    <m/>
    <m/>
    <n v="1"/>
    <n v="1"/>
    <m/>
    <m/>
    <m/>
    <m/>
    <m/>
    <m/>
    <m/>
    <m/>
    <m/>
    <m/>
    <m/>
    <m/>
    <m/>
    <m/>
    <m/>
    <m/>
    <m/>
  </r>
  <r>
    <x v="0"/>
    <x v="7"/>
    <x v="172"/>
    <x v="12"/>
    <s v="Planned but with no resources available to achieve the capability"/>
    <m/>
    <m/>
    <m/>
    <m/>
    <m/>
    <m/>
    <m/>
    <m/>
    <m/>
    <m/>
    <m/>
    <m/>
    <m/>
    <m/>
    <m/>
    <m/>
    <m/>
    <m/>
    <m/>
    <m/>
    <m/>
    <m/>
    <m/>
    <m/>
    <n v="2"/>
    <m/>
    <m/>
    <m/>
    <m/>
    <m/>
    <m/>
    <m/>
    <m/>
    <m/>
    <m/>
    <m/>
    <m/>
    <m/>
  </r>
  <r>
    <x v="1"/>
    <x v="7"/>
    <x v="173"/>
    <x v="12"/>
    <s v="Planned and with resources available to achieve the capability"/>
    <m/>
    <m/>
    <m/>
    <m/>
    <m/>
    <m/>
    <m/>
    <m/>
    <m/>
    <m/>
    <m/>
    <m/>
    <m/>
    <n v="3"/>
    <m/>
    <m/>
    <m/>
    <m/>
    <m/>
    <m/>
    <m/>
    <m/>
    <m/>
    <m/>
    <m/>
    <m/>
    <m/>
    <m/>
    <m/>
    <m/>
    <m/>
    <m/>
    <m/>
    <m/>
    <m/>
    <m/>
    <m/>
    <m/>
  </r>
  <r>
    <x v="1"/>
    <x v="7"/>
    <x v="174"/>
    <x v="12"/>
    <s v="In progress but with only partial resources available to achieve the capability"/>
    <m/>
    <m/>
    <n v="4"/>
    <m/>
    <m/>
    <m/>
    <m/>
    <m/>
    <m/>
    <m/>
    <m/>
    <m/>
    <m/>
    <m/>
    <m/>
    <m/>
    <m/>
    <m/>
    <m/>
    <m/>
    <m/>
    <m/>
    <m/>
    <m/>
    <m/>
    <m/>
    <m/>
    <m/>
    <m/>
    <m/>
    <m/>
    <m/>
    <m/>
    <m/>
    <m/>
    <m/>
    <m/>
    <m/>
  </r>
  <r>
    <x v="1"/>
    <x v="7"/>
    <x v="175"/>
    <x v="12"/>
    <s v="In progress with full resources available to achieve the capability"/>
    <m/>
    <m/>
    <m/>
    <m/>
    <m/>
    <m/>
    <m/>
    <m/>
    <m/>
    <m/>
    <m/>
    <m/>
    <m/>
    <m/>
    <m/>
    <m/>
    <m/>
    <m/>
    <m/>
    <m/>
    <m/>
    <m/>
    <m/>
    <m/>
    <m/>
    <m/>
    <m/>
    <m/>
    <m/>
    <m/>
    <m/>
    <m/>
    <m/>
    <m/>
    <m/>
    <m/>
    <m/>
    <m/>
  </r>
  <r>
    <x v="1"/>
    <x v="7"/>
    <x v="176"/>
    <x v="12"/>
    <s v="Fully implemented"/>
    <m/>
    <m/>
    <m/>
    <n v="6"/>
    <m/>
    <n v="6"/>
    <n v="6"/>
    <n v="6"/>
    <n v="6"/>
    <m/>
    <m/>
    <n v="6"/>
    <n v="6"/>
    <m/>
    <m/>
    <m/>
    <m/>
    <n v="6"/>
    <n v="6"/>
    <m/>
    <m/>
    <n v="6"/>
    <n v="6"/>
    <m/>
    <m/>
    <m/>
    <n v="6"/>
    <m/>
    <n v="6"/>
    <m/>
    <n v="6"/>
    <n v="6"/>
    <m/>
    <n v="6"/>
    <n v="6"/>
    <n v="6"/>
    <m/>
    <n v="6"/>
  </r>
  <r>
    <x v="1"/>
    <x v="7"/>
    <x v="177"/>
    <x v="12"/>
    <s v="Not applicable (please explain)"/>
    <m/>
    <m/>
    <m/>
    <m/>
    <m/>
    <m/>
    <m/>
    <m/>
    <m/>
    <m/>
    <m/>
    <m/>
    <m/>
    <m/>
    <m/>
    <m/>
    <m/>
    <m/>
    <m/>
    <m/>
    <m/>
    <m/>
    <m/>
    <m/>
    <m/>
    <n v="7"/>
    <m/>
    <m/>
    <m/>
    <m/>
    <m/>
    <m/>
    <m/>
    <m/>
    <m/>
    <m/>
    <m/>
    <m/>
  </r>
  <r>
    <x v="1"/>
    <x v="7"/>
    <x v="178"/>
    <x v="44"/>
    <s v="Yes"/>
    <m/>
    <m/>
    <n v="1"/>
    <n v="1"/>
    <m/>
    <n v="1"/>
    <n v="1"/>
    <n v="1"/>
    <n v="1"/>
    <m/>
    <m/>
    <n v="1"/>
    <n v="1"/>
    <m/>
    <m/>
    <m/>
    <m/>
    <m/>
    <n v="1"/>
    <m/>
    <m/>
    <n v="1"/>
    <n v="1"/>
    <m/>
    <n v="1"/>
    <m/>
    <n v="1"/>
    <m/>
    <n v="1"/>
    <m/>
    <n v="1"/>
    <n v="1"/>
    <m/>
    <m/>
    <n v="1"/>
    <n v="1"/>
    <m/>
    <n v="1"/>
  </r>
  <r>
    <x v="1"/>
    <x v="7"/>
    <x v="179"/>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r>
  <r>
    <x v="1"/>
    <x v="7"/>
    <x v="180"/>
    <x v="45"/>
    <s v="No processes are in place"/>
    <m/>
    <m/>
    <m/>
    <m/>
    <m/>
    <m/>
    <m/>
    <m/>
    <m/>
    <m/>
    <n v="1"/>
    <m/>
    <m/>
    <m/>
    <m/>
    <m/>
    <n v="1"/>
    <m/>
    <m/>
    <m/>
    <m/>
    <m/>
    <m/>
    <m/>
    <m/>
    <m/>
    <m/>
    <m/>
    <m/>
    <m/>
    <m/>
    <m/>
    <m/>
    <m/>
    <m/>
    <m/>
    <m/>
    <m/>
  </r>
  <r>
    <x v="1"/>
    <x v="7"/>
    <x v="181"/>
    <x v="12"/>
    <s v="Ad-hoc processes"/>
    <m/>
    <m/>
    <m/>
    <m/>
    <n v="2"/>
    <m/>
    <m/>
    <m/>
    <m/>
    <m/>
    <m/>
    <m/>
    <m/>
    <m/>
    <m/>
    <m/>
    <m/>
    <m/>
    <m/>
    <m/>
    <m/>
    <m/>
    <m/>
    <m/>
    <m/>
    <m/>
    <m/>
    <m/>
    <m/>
    <m/>
    <m/>
    <m/>
    <m/>
    <m/>
    <m/>
    <m/>
    <m/>
    <m/>
  </r>
  <r>
    <x v="1"/>
    <x v="7"/>
    <x v="182"/>
    <x v="12"/>
    <s v="Repeatable processes"/>
    <m/>
    <m/>
    <m/>
    <m/>
    <m/>
    <m/>
    <m/>
    <m/>
    <m/>
    <m/>
    <m/>
    <m/>
    <m/>
    <m/>
    <m/>
    <m/>
    <m/>
    <m/>
    <m/>
    <m/>
    <m/>
    <m/>
    <m/>
    <m/>
    <m/>
    <m/>
    <m/>
    <m/>
    <m/>
    <m/>
    <m/>
    <m/>
    <m/>
    <m/>
    <m/>
    <m/>
    <m/>
    <m/>
  </r>
  <r>
    <x v="1"/>
    <x v="7"/>
    <x v="183"/>
    <x v="12"/>
    <s v="Defined processes"/>
    <m/>
    <m/>
    <m/>
    <m/>
    <m/>
    <m/>
    <m/>
    <m/>
    <m/>
    <m/>
    <m/>
    <m/>
    <m/>
    <m/>
    <m/>
    <m/>
    <m/>
    <m/>
    <m/>
    <m/>
    <m/>
    <m/>
    <m/>
    <m/>
    <m/>
    <m/>
    <m/>
    <m/>
    <m/>
    <m/>
    <m/>
    <m/>
    <m/>
    <m/>
    <m/>
    <m/>
    <n v="4"/>
    <m/>
  </r>
  <r>
    <x v="1"/>
    <x v="7"/>
    <x v="184"/>
    <x v="12"/>
    <s v="Managed and measured processes"/>
    <m/>
    <m/>
    <m/>
    <m/>
    <m/>
    <m/>
    <m/>
    <m/>
    <m/>
    <m/>
    <m/>
    <m/>
    <m/>
    <m/>
    <m/>
    <m/>
    <m/>
    <m/>
    <m/>
    <m/>
    <m/>
    <m/>
    <m/>
    <m/>
    <m/>
    <m/>
    <m/>
    <m/>
    <m/>
    <m/>
    <m/>
    <m/>
    <m/>
    <m/>
    <m/>
    <m/>
    <m/>
    <m/>
  </r>
  <r>
    <x v="1"/>
    <x v="7"/>
    <x v="185"/>
    <x v="12"/>
    <s v="Optimized processes"/>
    <m/>
    <m/>
    <m/>
    <m/>
    <m/>
    <m/>
    <m/>
    <m/>
    <m/>
    <m/>
    <m/>
    <m/>
    <m/>
    <m/>
    <m/>
    <m/>
    <m/>
    <m/>
    <m/>
    <m/>
    <m/>
    <m/>
    <m/>
    <m/>
    <m/>
    <m/>
    <m/>
    <m/>
    <m/>
    <m/>
    <m/>
    <m/>
    <m/>
    <m/>
    <m/>
    <m/>
    <m/>
    <m/>
  </r>
  <r>
    <x v="1"/>
    <x v="7"/>
    <x v="186"/>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r>
  <r>
    <x v="1"/>
    <x v="7"/>
    <x v="187"/>
    <x v="46"/>
    <s v="Stewardship process is desired, but is not planned"/>
    <m/>
    <n v="1"/>
    <m/>
    <n v="1"/>
    <n v="1"/>
    <n v="1"/>
    <m/>
    <m/>
    <n v="1"/>
    <m/>
    <n v="1"/>
    <n v="1"/>
    <n v="1"/>
    <m/>
    <n v="1"/>
    <n v="1"/>
    <n v="1"/>
    <m/>
    <m/>
    <n v="1"/>
    <m/>
    <m/>
    <m/>
    <m/>
    <m/>
    <m/>
    <m/>
    <m/>
    <m/>
    <m/>
    <m/>
    <m/>
    <m/>
    <n v="1"/>
    <m/>
    <m/>
    <m/>
    <m/>
  </r>
  <r>
    <x v="1"/>
    <x v="7"/>
    <x v="188"/>
    <x v="12"/>
    <s v="Planned but with no resources available to achieve the capability"/>
    <m/>
    <m/>
    <m/>
    <m/>
    <m/>
    <m/>
    <m/>
    <m/>
    <m/>
    <m/>
    <m/>
    <m/>
    <m/>
    <m/>
    <m/>
    <m/>
    <m/>
    <n v="2"/>
    <m/>
    <m/>
    <n v="2"/>
    <m/>
    <m/>
    <m/>
    <m/>
    <n v="2"/>
    <m/>
    <m/>
    <m/>
    <m/>
    <m/>
    <m/>
    <m/>
    <m/>
    <m/>
    <m/>
    <m/>
    <m/>
  </r>
  <r>
    <x v="1"/>
    <x v="8"/>
    <x v="189"/>
    <x v="12"/>
    <s v="Planned and with resources available to achieve the capability"/>
    <m/>
    <m/>
    <m/>
    <m/>
    <m/>
    <m/>
    <m/>
    <m/>
    <m/>
    <m/>
    <m/>
    <m/>
    <m/>
    <n v="3"/>
    <m/>
    <m/>
    <m/>
    <m/>
    <m/>
    <m/>
    <m/>
    <m/>
    <m/>
    <m/>
    <n v="3"/>
    <m/>
    <m/>
    <m/>
    <m/>
    <m/>
    <m/>
    <m/>
    <m/>
    <m/>
    <m/>
    <m/>
    <n v="3"/>
    <m/>
  </r>
  <r>
    <x v="1"/>
    <x v="8"/>
    <x v="190"/>
    <x v="12"/>
    <s v="In progress but with only partial resources available to achieve the capability"/>
    <m/>
    <m/>
    <m/>
    <m/>
    <m/>
    <m/>
    <n v="4"/>
    <m/>
    <m/>
    <m/>
    <m/>
    <m/>
    <m/>
    <m/>
    <m/>
    <m/>
    <m/>
    <m/>
    <m/>
    <m/>
    <m/>
    <m/>
    <n v="4"/>
    <m/>
    <m/>
    <m/>
    <m/>
    <m/>
    <m/>
    <m/>
    <m/>
    <m/>
    <m/>
    <m/>
    <m/>
    <m/>
    <m/>
    <m/>
  </r>
  <r>
    <x v="1"/>
    <x v="8"/>
    <x v="191"/>
    <x v="12"/>
    <s v="In progress with full resources available to achieve the capability"/>
    <m/>
    <m/>
    <m/>
    <m/>
    <m/>
    <m/>
    <m/>
    <m/>
    <m/>
    <m/>
    <m/>
    <m/>
    <m/>
    <m/>
    <m/>
    <m/>
    <m/>
    <m/>
    <n v="5"/>
    <m/>
    <m/>
    <m/>
    <m/>
    <m/>
    <m/>
    <m/>
    <m/>
    <m/>
    <m/>
    <m/>
    <n v="5"/>
    <m/>
    <m/>
    <m/>
    <n v="5"/>
    <m/>
    <m/>
    <n v="5"/>
  </r>
  <r>
    <x v="1"/>
    <x v="8"/>
    <x v="192"/>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r>
  <r>
    <x v="1"/>
    <x v="8"/>
    <x v="193"/>
    <x v="47"/>
    <s v="ad hoc"/>
    <m/>
    <m/>
    <m/>
    <m/>
    <m/>
    <m/>
    <m/>
    <m/>
    <m/>
    <m/>
    <m/>
    <m/>
    <m/>
    <m/>
    <m/>
    <m/>
    <m/>
    <m/>
    <m/>
    <m/>
    <m/>
    <m/>
    <m/>
    <m/>
    <m/>
    <m/>
    <n v="1"/>
    <m/>
    <m/>
    <m/>
    <m/>
    <m/>
    <m/>
    <m/>
    <m/>
    <m/>
    <m/>
    <m/>
  </r>
  <r>
    <x v="1"/>
    <x v="8"/>
    <x v="194"/>
    <x v="12"/>
    <s v="single organization acting as steward"/>
    <m/>
    <m/>
    <m/>
    <m/>
    <m/>
    <m/>
    <n v="2"/>
    <m/>
    <m/>
    <m/>
    <m/>
    <m/>
    <m/>
    <n v="2"/>
    <m/>
    <m/>
    <m/>
    <n v="2"/>
    <n v="2"/>
    <m/>
    <n v="2"/>
    <m/>
    <m/>
    <m/>
    <n v="2"/>
    <m/>
    <m/>
    <m/>
    <m/>
    <m/>
    <n v="2"/>
    <m/>
    <m/>
    <m/>
    <m/>
    <m/>
    <m/>
    <n v="2"/>
  </r>
  <r>
    <x v="1"/>
    <x v="8"/>
    <x v="195"/>
    <x v="12"/>
    <s v="two acting stewards"/>
    <m/>
    <m/>
    <m/>
    <m/>
    <m/>
    <m/>
    <m/>
    <m/>
    <m/>
    <m/>
    <m/>
    <m/>
    <m/>
    <m/>
    <m/>
    <m/>
    <m/>
    <m/>
    <m/>
    <m/>
    <m/>
    <m/>
    <m/>
    <m/>
    <m/>
    <m/>
    <m/>
    <m/>
    <m/>
    <m/>
    <m/>
    <m/>
    <m/>
    <m/>
    <m/>
    <m/>
    <m/>
    <m/>
  </r>
  <r>
    <x v="1"/>
    <x v="8"/>
    <x v="196"/>
    <x v="12"/>
    <s v="more than two acting stewards"/>
    <m/>
    <m/>
    <m/>
    <m/>
    <m/>
    <m/>
    <m/>
    <m/>
    <m/>
    <m/>
    <m/>
    <m/>
    <m/>
    <m/>
    <m/>
    <m/>
    <m/>
    <m/>
    <m/>
    <m/>
    <m/>
    <m/>
    <m/>
    <m/>
    <m/>
    <m/>
    <m/>
    <m/>
    <m/>
    <m/>
    <m/>
    <m/>
    <m/>
    <m/>
    <m/>
    <m/>
    <m/>
    <m/>
  </r>
  <r>
    <x v="1"/>
    <x v="8"/>
    <x v="197"/>
    <x v="12"/>
    <s v="informal stewardship arrangement"/>
    <m/>
    <m/>
    <m/>
    <m/>
    <m/>
    <m/>
    <m/>
    <m/>
    <m/>
    <m/>
    <m/>
    <m/>
    <m/>
    <m/>
    <m/>
    <m/>
    <m/>
    <m/>
    <m/>
    <m/>
    <m/>
    <m/>
    <n v="5"/>
    <m/>
    <m/>
    <m/>
    <m/>
    <m/>
    <m/>
    <m/>
    <m/>
    <m/>
    <m/>
    <m/>
    <n v="5"/>
    <m/>
    <m/>
    <m/>
  </r>
  <r>
    <x v="1"/>
    <x v="8"/>
    <x v="198"/>
    <x v="12"/>
    <s v="formal stewardship plan"/>
    <m/>
    <m/>
    <m/>
    <m/>
    <m/>
    <m/>
    <m/>
    <m/>
    <m/>
    <m/>
    <m/>
    <m/>
    <m/>
    <m/>
    <m/>
    <m/>
    <m/>
    <m/>
    <m/>
    <m/>
    <m/>
    <m/>
    <m/>
    <m/>
    <m/>
    <m/>
    <m/>
    <m/>
    <m/>
    <m/>
    <m/>
    <n v="6"/>
    <m/>
    <m/>
    <m/>
    <m/>
    <m/>
    <m/>
  </r>
  <r>
    <x v="1"/>
    <x v="8"/>
    <x v="199"/>
    <x v="12"/>
    <s v="Other"/>
    <m/>
    <m/>
    <m/>
    <m/>
    <m/>
    <m/>
    <m/>
    <m/>
    <m/>
    <m/>
    <m/>
    <m/>
    <m/>
    <m/>
    <m/>
    <m/>
    <m/>
    <m/>
    <m/>
    <m/>
    <m/>
    <m/>
    <m/>
    <m/>
    <m/>
    <n v="7"/>
    <m/>
    <m/>
    <m/>
    <m/>
    <m/>
    <m/>
    <m/>
    <m/>
    <m/>
    <m/>
    <n v="7"/>
    <m/>
  </r>
  <r>
    <x v="1"/>
    <x v="8"/>
    <x v="200"/>
    <x v="48"/>
    <s v="No process is in place (Please explain)"/>
    <m/>
    <n v="1"/>
    <n v="1"/>
    <m/>
    <n v="1"/>
    <n v="1"/>
    <m/>
    <m/>
    <n v="1"/>
    <m/>
    <n v="1"/>
    <n v="1"/>
    <n v="1"/>
    <m/>
    <m/>
    <n v="1"/>
    <n v="1"/>
    <m/>
    <n v="1"/>
    <m/>
    <n v="1"/>
    <m/>
    <m/>
    <m/>
    <m/>
    <n v="1"/>
    <m/>
    <m/>
    <n v="1"/>
    <m/>
    <m/>
    <n v="1"/>
    <m/>
    <m/>
    <m/>
    <m/>
    <m/>
    <m/>
  </r>
  <r>
    <x v="1"/>
    <x v="8"/>
    <x v="201"/>
    <x v="12"/>
    <s v="Under development"/>
    <m/>
    <m/>
    <m/>
    <n v="2"/>
    <m/>
    <m/>
    <m/>
    <m/>
    <m/>
    <m/>
    <m/>
    <m/>
    <m/>
    <m/>
    <n v="2"/>
    <m/>
    <m/>
    <m/>
    <m/>
    <m/>
    <m/>
    <m/>
    <n v="2"/>
    <m/>
    <n v="2"/>
    <m/>
    <n v="2"/>
    <m/>
    <m/>
    <m/>
    <m/>
    <m/>
    <m/>
    <m/>
    <m/>
    <m/>
    <m/>
    <m/>
  </r>
  <r>
    <x v="1"/>
    <x v="8"/>
    <x v="202"/>
    <x v="12"/>
    <s v="Developed, documented, and implementation started"/>
    <m/>
    <m/>
    <m/>
    <m/>
    <m/>
    <m/>
    <m/>
    <m/>
    <m/>
    <m/>
    <m/>
    <m/>
    <m/>
    <n v="3"/>
    <m/>
    <m/>
    <m/>
    <m/>
    <m/>
    <m/>
    <m/>
    <m/>
    <m/>
    <m/>
    <m/>
    <m/>
    <m/>
    <m/>
    <m/>
    <m/>
    <m/>
    <m/>
    <m/>
    <m/>
    <m/>
    <m/>
    <m/>
    <m/>
  </r>
  <r>
    <x v="1"/>
    <x v="8"/>
    <x v="203"/>
    <x v="12"/>
    <s v="Implementation progressing"/>
    <m/>
    <m/>
    <m/>
    <m/>
    <m/>
    <m/>
    <m/>
    <m/>
    <m/>
    <m/>
    <m/>
    <m/>
    <m/>
    <m/>
    <m/>
    <m/>
    <m/>
    <n v="4"/>
    <m/>
    <m/>
    <m/>
    <m/>
    <m/>
    <m/>
    <m/>
    <m/>
    <m/>
    <m/>
    <m/>
    <m/>
    <m/>
    <m/>
    <m/>
    <m/>
    <m/>
    <m/>
    <m/>
    <m/>
  </r>
  <r>
    <x v="1"/>
    <x v="8"/>
    <x v="204"/>
    <x v="12"/>
    <s v="Implementation well established"/>
    <m/>
    <m/>
    <m/>
    <m/>
    <m/>
    <m/>
    <m/>
    <m/>
    <m/>
    <m/>
    <m/>
    <m/>
    <m/>
    <m/>
    <m/>
    <m/>
    <m/>
    <m/>
    <m/>
    <n v="5"/>
    <m/>
    <n v="5"/>
    <m/>
    <m/>
    <m/>
    <m/>
    <m/>
    <m/>
    <m/>
    <m/>
    <m/>
    <m/>
    <m/>
    <m/>
    <n v="5"/>
    <n v="5"/>
    <n v="5"/>
    <m/>
  </r>
  <r>
    <x v="1"/>
    <x v="8"/>
    <x v="205"/>
    <x v="12"/>
    <s v="Fully implemented including recurring assessments"/>
    <m/>
    <m/>
    <m/>
    <m/>
    <m/>
    <m/>
    <n v="6"/>
    <n v="6"/>
    <m/>
    <m/>
    <m/>
    <m/>
    <m/>
    <m/>
    <m/>
    <m/>
    <m/>
    <m/>
    <m/>
    <m/>
    <m/>
    <m/>
    <m/>
    <m/>
    <m/>
    <m/>
    <m/>
    <m/>
    <m/>
    <m/>
    <n v="6"/>
    <m/>
    <m/>
    <n v="6"/>
    <m/>
    <m/>
    <m/>
    <n v="6"/>
  </r>
  <r>
    <x v="1"/>
    <x v="8"/>
    <x v="206"/>
    <x v="49"/>
    <s v="No procedures are in place"/>
    <m/>
    <n v="1"/>
    <m/>
    <n v="1"/>
    <n v="1"/>
    <n v="1"/>
    <m/>
    <m/>
    <n v="1"/>
    <m/>
    <n v="1"/>
    <n v="1"/>
    <n v="1"/>
    <m/>
    <m/>
    <n v="1"/>
    <n v="1"/>
    <m/>
    <m/>
    <m/>
    <m/>
    <m/>
    <m/>
    <m/>
    <m/>
    <n v="1"/>
    <m/>
    <m/>
    <m/>
    <m/>
    <m/>
    <m/>
    <m/>
    <m/>
    <m/>
    <m/>
    <m/>
    <m/>
  </r>
  <r>
    <x v="1"/>
    <x v="8"/>
    <x v="207"/>
    <x v="12"/>
    <s v="Ad-hoc procedures"/>
    <m/>
    <m/>
    <m/>
    <m/>
    <m/>
    <m/>
    <n v="2"/>
    <m/>
    <m/>
    <m/>
    <m/>
    <m/>
    <m/>
    <m/>
    <m/>
    <m/>
    <m/>
    <m/>
    <n v="2"/>
    <n v="2"/>
    <n v="2"/>
    <m/>
    <m/>
    <m/>
    <n v="2"/>
    <m/>
    <m/>
    <m/>
    <m/>
    <m/>
    <m/>
    <m/>
    <m/>
    <n v="2"/>
    <m/>
    <m/>
    <m/>
    <m/>
  </r>
  <r>
    <x v="1"/>
    <x v="8"/>
    <x v="208"/>
    <x v="12"/>
    <s v="Repeatable procedures"/>
    <m/>
    <m/>
    <n v="3"/>
    <m/>
    <m/>
    <m/>
    <m/>
    <m/>
    <m/>
    <m/>
    <m/>
    <m/>
    <m/>
    <m/>
    <m/>
    <m/>
    <m/>
    <m/>
    <m/>
    <m/>
    <m/>
    <m/>
    <m/>
    <m/>
    <m/>
    <m/>
    <m/>
    <m/>
    <m/>
    <m/>
    <m/>
    <m/>
    <m/>
    <m/>
    <m/>
    <m/>
    <m/>
    <m/>
  </r>
  <r>
    <x v="1"/>
    <x v="8"/>
    <x v="209"/>
    <x v="12"/>
    <s v="Defined procedures"/>
    <m/>
    <m/>
    <m/>
    <m/>
    <m/>
    <m/>
    <m/>
    <m/>
    <m/>
    <m/>
    <m/>
    <m/>
    <m/>
    <n v="4"/>
    <m/>
    <m/>
    <m/>
    <n v="4"/>
    <m/>
    <m/>
    <m/>
    <n v="4"/>
    <m/>
    <m/>
    <m/>
    <m/>
    <n v="4"/>
    <m/>
    <n v="4"/>
    <m/>
    <m/>
    <n v="4"/>
    <m/>
    <m/>
    <n v="4"/>
    <m/>
    <m/>
    <m/>
  </r>
  <r>
    <x v="1"/>
    <x v="8"/>
    <x v="210"/>
    <x v="12"/>
    <s v="Managed and measured procedures"/>
    <m/>
    <m/>
    <m/>
    <m/>
    <m/>
    <m/>
    <m/>
    <m/>
    <m/>
    <m/>
    <m/>
    <m/>
    <m/>
    <m/>
    <m/>
    <m/>
    <m/>
    <m/>
    <m/>
    <m/>
    <m/>
    <m/>
    <m/>
    <m/>
    <m/>
    <m/>
    <m/>
    <m/>
    <m/>
    <m/>
    <m/>
    <m/>
    <m/>
    <m/>
    <m/>
    <n v="5"/>
    <n v="5"/>
    <n v="5"/>
  </r>
  <r>
    <x v="1"/>
    <x v="8"/>
    <x v="211"/>
    <x v="12"/>
    <s v="Optimized procedures"/>
    <m/>
    <m/>
    <m/>
    <m/>
    <m/>
    <m/>
    <m/>
    <n v="6"/>
    <m/>
    <m/>
    <m/>
    <m/>
    <m/>
    <m/>
    <n v="6"/>
    <m/>
    <m/>
    <m/>
    <m/>
    <m/>
    <m/>
    <m/>
    <n v="6"/>
    <m/>
    <m/>
    <m/>
    <m/>
    <m/>
    <m/>
    <m/>
    <n v="6"/>
    <m/>
    <m/>
    <m/>
    <m/>
    <m/>
    <m/>
    <m/>
  </r>
  <r>
    <x v="1"/>
    <x v="8"/>
    <x v="212"/>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r>
  <r>
    <x v="1"/>
    <x v="8"/>
    <x v="213"/>
    <x v="50"/>
    <s v="No procedures are in place"/>
    <m/>
    <n v="1"/>
    <m/>
    <n v="1"/>
    <n v="1"/>
    <n v="1"/>
    <m/>
    <m/>
    <n v="1"/>
    <m/>
    <n v="1"/>
    <n v="1"/>
    <n v="1"/>
    <m/>
    <m/>
    <n v="1"/>
    <n v="1"/>
    <m/>
    <m/>
    <m/>
    <m/>
    <m/>
    <m/>
    <m/>
    <m/>
    <n v="1"/>
    <m/>
    <m/>
    <m/>
    <m/>
    <n v="1"/>
    <m/>
    <m/>
    <m/>
    <m/>
    <m/>
    <m/>
    <n v="1"/>
  </r>
  <r>
    <x v="1"/>
    <x v="8"/>
    <x v="214"/>
    <x v="12"/>
    <s v="Ad-hoc procedures"/>
    <m/>
    <m/>
    <m/>
    <m/>
    <m/>
    <m/>
    <n v="2"/>
    <m/>
    <m/>
    <m/>
    <m/>
    <m/>
    <m/>
    <m/>
    <m/>
    <m/>
    <m/>
    <n v="2"/>
    <n v="2"/>
    <n v="2"/>
    <n v="2"/>
    <m/>
    <m/>
    <m/>
    <n v="2"/>
    <m/>
    <n v="2"/>
    <m/>
    <n v="2"/>
    <m/>
    <m/>
    <n v="2"/>
    <m/>
    <n v="2"/>
    <m/>
    <m/>
    <m/>
    <m/>
  </r>
  <r>
    <x v="1"/>
    <x v="8"/>
    <x v="215"/>
    <x v="12"/>
    <s v="Repeatable procedures"/>
    <m/>
    <m/>
    <n v="3"/>
    <m/>
    <m/>
    <m/>
    <m/>
    <m/>
    <m/>
    <m/>
    <m/>
    <m/>
    <m/>
    <m/>
    <m/>
    <m/>
    <m/>
    <m/>
    <m/>
    <m/>
    <m/>
    <m/>
    <m/>
    <m/>
    <m/>
    <m/>
    <m/>
    <m/>
    <m/>
    <m/>
    <m/>
    <m/>
    <m/>
    <m/>
    <m/>
    <m/>
    <m/>
    <m/>
  </r>
  <r>
    <x v="1"/>
    <x v="8"/>
    <x v="216"/>
    <x v="12"/>
    <s v="Defined procedures"/>
    <m/>
    <m/>
    <m/>
    <m/>
    <m/>
    <m/>
    <m/>
    <n v="4"/>
    <m/>
    <m/>
    <m/>
    <m/>
    <m/>
    <n v="4"/>
    <m/>
    <m/>
    <m/>
    <m/>
    <m/>
    <m/>
    <m/>
    <n v="4"/>
    <m/>
    <m/>
    <m/>
    <m/>
    <m/>
    <m/>
    <m/>
    <m/>
    <m/>
    <m/>
    <m/>
    <m/>
    <m/>
    <m/>
    <m/>
    <m/>
  </r>
  <r>
    <x v="1"/>
    <x v="8"/>
    <x v="217"/>
    <x v="12"/>
    <s v="Managed and measured procedures"/>
    <m/>
    <m/>
    <m/>
    <m/>
    <m/>
    <m/>
    <m/>
    <m/>
    <m/>
    <m/>
    <m/>
    <m/>
    <m/>
    <m/>
    <m/>
    <m/>
    <m/>
    <m/>
    <m/>
    <m/>
    <m/>
    <m/>
    <m/>
    <m/>
    <m/>
    <m/>
    <m/>
    <m/>
    <m/>
    <m/>
    <m/>
    <m/>
    <m/>
    <m/>
    <n v="5"/>
    <n v="5"/>
    <n v="5"/>
    <m/>
  </r>
  <r>
    <x v="1"/>
    <x v="8"/>
    <x v="218"/>
    <x v="12"/>
    <s v="Optimized procedures"/>
    <m/>
    <m/>
    <m/>
    <m/>
    <m/>
    <m/>
    <m/>
    <m/>
    <m/>
    <m/>
    <m/>
    <m/>
    <m/>
    <m/>
    <n v="6"/>
    <m/>
    <m/>
    <m/>
    <m/>
    <m/>
    <m/>
    <m/>
    <n v="6"/>
    <m/>
    <m/>
    <m/>
    <m/>
    <m/>
    <m/>
    <m/>
    <m/>
    <m/>
    <m/>
    <m/>
    <m/>
    <m/>
    <m/>
    <m/>
  </r>
  <r>
    <x v="1"/>
    <x v="8"/>
    <x v="219"/>
    <x v="12"/>
    <s v="(optional: Please explain the procedure(s) for integrating this data element.)"/>
    <m/>
    <m/>
    <m/>
    <m/>
    <m/>
    <m/>
    <m/>
    <m/>
    <m/>
    <m/>
    <m/>
    <m/>
    <m/>
    <m/>
    <m/>
    <m/>
    <m/>
    <m/>
    <m/>
    <m/>
    <m/>
    <m/>
    <m/>
    <m/>
    <m/>
    <m/>
    <m/>
    <m/>
    <m/>
    <m/>
    <m/>
    <m/>
    <m/>
    <m/>
    <m/>
    <m/>
    <m/>
    <m/>
  </r>
  <r>
    <x v="1"/>
    <x v="8"/>
    <x v="22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r>
  <r>
    <x v="1"/>
    <x v="8"/>
    <x v="221"/>
    <x v="51"/>
    <s v="No process is in place (Please explain)"/>
    <m/>
    <n v="1"/>
    <m/>
    <n v="1"/>
    <n v="1"/>
    <n v="1"/>
    <m/>
    <m/>
    <n v="1"/>
    <m/>
    <n v="1"/>
    <n v="1"/>
    <n v="1"/>
    <m/>
    <m/>
    <n v="1"/>
    <n v="1"/>
    <n v="1"/>
    <m/>
    <m/>
    <n v="1"/>
    <n v="1"/>
    <m/>
    <m/>
    <m/>
    <n v="1"/>
    <n v="1"/>
    <m/>
    <n v="1"/>
    <m/>
    <n v="1"/>
    <n v="1"/>
    <m/>
    <m/>
    <n v="1"/>
    <n v="1"/>
    <n v="1"/>
    <n v="1"/>
  </r>
  <r>
    <x v="1"/>
    <x v="8"/>
    <x v="222"/>
    <x v="12"/>
    <s v="Under development"/>
    <m/>
    <m/>
    <m/>
    <m/>
    <m/>
    <m/>
    <m/>
    <m/>
    <m/>
    <m/>
    <m/>
    <m/>
    <m/>
    <n v="2"/>
    <m/>
    <m/>
    <m/>
    <m/>
    <m/>
    <m/>
    <m/>
    <m/>
    <m/>
    <m/>
    <m/>
    <m/>
    <m/>
    <m/>
    <m/>
    <m/>
    <m/>
    <m/>
    <m/>
    <m/>
    <m/>
    <m/>
    <m/>
    <m/>
  </r>
  <r>
    <x v="1"/>
    <x v="9"/>
    <x v="223"/>
    <x v="12"/>
    <s v="Developed, documented, and implementation started"/>
    <m/>
    <m/>
    <m/>
    <m/>
    <m/>
    <m/>
    <m/>
    <m/>
    <m/>
    <m/>
    <m/>
    <m/>
    <m/>
    <m/>
    <m/>
    <m/>
    <m/>
    <m/>
    <m/>
    <m/>
    <m/>
    <m/>
    <m/>
    <m/>
    <n v="3"/>
    <m/>
    <m/>
    <m/>
    <m/>
    <m/>
    <m/>
    <m/>
    <m/>
    <m/>
    <m/>
    <m/>
    <m/>
    <m/>
  </r>
  <r>
    <x v="1"/>
    <x v="9"/>
    <x v="224"/>
    <x v="12"/>
    <s v="Implementation progressing"/>
    <m/>
    <m/>
    <m/>
    <m/>
    <m/>
    <m/>
    <m/>
    <m/>
    <m/>
    <m/>
    <m/>
    <m/>
    <m/>
    <m/>
    <m/>
    <m/>
    <m/>
    <m/>
    <m/>
    <m/>
    <m/>
    <m/>
    <m/>
    <m/>
    <m/>
    <m/>
    <m/>
    <m/>
    <m/>
    <m/>
    <m/>
    <m/>
    <m/>
    <m/>
    <m/>
    <m/>
    <m/>
    <m/>
  </r>
  <r>
    <x v="1"/>
    <x v="9"/>
    <x v="225"/>
    <x v="12"/>
    <s v="Implementation well established"/>
    <m/>
    <m/>
    <n v="5"/>
    <m/>
    <m/>
    <m/>
    <n v="5"/>
    <m/>
    <m/>
    <m/>
    <m/>
    <m/>
    <m/>
    <m/>
    <m/>
    <m/>
    <m/>
    <m/>
    <n v="5"/>
    <n v="5"/>
    <m/>
    <m/>
    <m/>
    <m/>
    <m/>
    <m/>
    <m/>
    <m/>
    <m/>
    <m/>
    <m/>
    <m/>
    <m/>
    <m/>
    <m/>
    <m/>
    <m/>
    <m/>
  </r>
  <r>
    <x v="1"/>
    <x v="9"/>
    <x v="226"/>
    <x v="12"/>
    <s v="Fully implemented including recurring assessments"/>
    <m/>
    <m/>
    <m/>
    <m/>
    <m/>
    <m/>
    <m/>
    <n v="6"/>
    <m/>
    <m/>
    <m/>
    <m/>
    <m/>
    <m/>
    <n v="6"/>
    <m/>
    <m/>
    <m/>
    <m/>
    <m/>
    <m/>
    <m/>
    <n v="6"/>
    <m/>
    <m/>
    <m/>
    <m/>
    <m/>
    <m/>
    <m/>
    <m/>
    <m/>
    <m/>
    <n v="6"/>
    <m/>
    <m/>
    <m/>
    <m/>
  </r>
  <r>
    <x v="1"/>
    <x v="9"/>
    <x v="227"/>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r>
  <r>
    <x v="1"/>
    <x v="9"/>
    <x v="228"/>
    <x v="52"/>
    <s v="No process is in place (Please explain)"/>
    <m/>
    <n v="1"/>
    <n v="1"/>
    <n v="1"/>
    <n v="1"/>
    <n v="1"/>
    <m/>
    <m/>
    <n v="1"/>
    <m/>
    <n v="1"/>
    <n v="1"/>
    <n v="1"/>
    <m/>
    <m/>
    <n v="1"/>
    <n v="1"/>
    <m/>
    <n v="1"/>
    <m/>
    <n v="1"/>
    <n v="1"/>
    <m/>
    <m/>
    <m/>
    <n v="1"/>
    <n v="1"/>
    <m/>
    <n v="1"/>
    <m/>
    <m/>
    <n v="1"/>
    <m/>
    <m/>
    <n v="1"/>
    <n v="1"/>
    <n v="1"/>
    <m/>
  </r>
  <r>
    <x v="1"/>
    <x v="9"/>
    <x v="229"/>
    <x v="12"/>
    <s v="Under development"/>
    <m/>
    <m/>
    <m/>
    <m/>
    <m/>
    <m/>
    <m/>
    <m/>
    <m/>
    <m/>
    <m/>
    <m/>
    <m/>
    <n v="2"/>
    <m/>
    <m/>
    <m/>
    <n v="2"/>
    <m/>
    <m/>
    <m/>
    <m/>
    <m/>
    <m/>
    <m/>
    <m/>
    <m/>
    <m/>
    <m/>
    <m/>
    <m/>
    <m/>
    <m/>
    <m/>
    <m/>
    <m/>
    <m/>
    <m/>
  </r>
  <r>
    <x v="1"/>
    <x v="9"/>
    <x v="230"/>
    <x v="12"/>
    <s v="Developed, documented, and implementation started"/>
    <m/>
    <m/>
    <m/>
    <m/>
    <m/>
    <m/>
    <n v="3"/>
    <m/>
    <m/>
    <m/>
    <m/>
    <m/>
    <m/>
    <m/>
    <m/>
    <m/>
    <m/>
    <m/>
    <m/>
    <m/>
    <m/>
    <m/>
    <m/>
    <m/>
    <n v="3"/>
    <m/>
    <m/>
    <m/>
    <m/>
    <m/>
    <m/>
    <m/>
    <m/>
    <m/>
    <m/>
    <m/>
    <m/>
    <m/>
  </r>
  <r>
    <x v="1"/>
    <x v="9"/>
    <x v="231"/>
    <x v="12"/>
    <s v="Implementation progressing"/>
    <m/>
    <m/>
    <m/>
    <m/>
    <m/>
    <m/>
    <m/>
    <m/>
    <m/>
    <m/>
    <m/>
    <m/>
    <m/>
    <m/>
    <m/>
    <m/>
    <m/>
    <m/>
    <m/>
    <m/>
    <m/>
    <m/>
    <m/>
    <m/>
    <m/>
    <m/>
    <m/>
    <m/>
    <m/>
    <m/>
    <m/>
    <m/>
    <m/>
    <m/>
    <m/>
    <m/>
    <m/>
    <m/>
  </r>
  <r>
    <x v="1"/>
    <x v="9"/>
    <x v="232"/>
    <x v="12"/>
    <s v="Implementation well established"/>
    <m/>
    <m/>
    <m/>
    <m/>
    <m/>
    <m/>
    <m/>
    <n v="5"/>
    <m/>
    <m/>
    <m/>
    <m/>
    <m/>
    <m/>
    <m/>
    <m/>
    <m/>
    <m/>
    <m/>
    <n v="5"/>
    <m/>
    <m/>
    <m/>
    <m/>
    <m/>
    <m/>
    <m/>
    <m/>
    <m/>
    <m/>
    <m/>
    <m/>
    <m/>
    <m/>
    <m/>
    <m/>
    <m/>
    <m/>
  </r>
  <r>
    <x v="1"/>
    <x v="9"/>
    <x v="233"/>
    <x v="12"/>
    <s v="Fully implemented including recurring assessments"/>
    <m/>
    <m/>
    <m/>
    <m/>
    <m/>
    <m/>
    <m/>
    <m/>
    <m/>
    <m/>
    <m/>
    <m/>
    <m/>
    <m/>
    <n v="6"/>
    <m/>
    <m/>
    <m/>
    <m/>
    <m/>
    <m/>
    <m/>
    <n v="6"/>
    <m/>
    <m/>
    <m/>
    <m/>
    <m/>
    <m/>
    <m/>
    <n v="6"/>
    <m/>
    <m/>
    <n v="6"/>
    <m/>
    <m/>
    <m/>
    <n v="6"/>
  </r>
  <r>
    <x v="1"/>
    <x v="9"/>
    <x v="234"/>
    <x v="12"/>
    <s v="Please explain here"/>
    <m/>
    <m/>
    <s v="Metadata provides users information about data use."/>
    <m/>
    <m/>
    <m/>
    <m/>
    <m/>
    <m/>
    <m/>
    <m/>
    <m/>
    <m/>
    <m/>
    <s v="ortho-imagery and geodetic control is the only comparable source data"/>
    <m/>
    <s v="Collaborators have not met to discuss data sharing"/>
    <s v="attributes describe horizontal accuracy or whether barrier was removed. Revision date identified last edit and metadata captures limitations with currency, accuracy and comprehensiveness."/>
    <m/>
    <m/>
    <m/>
    <m/>
    <m/>
    <m/>
    <m/>
    <s v="Pilot data set developed for evaluation purposes only."/>
    <m/>
    <m/>
    <m/>
    <m/>
    <m/>
    <m/>
    <m/>
    <m/>
    <s v="metadata"/>
    <s v="This is so widely used and so well established, it is not viewed as needed."/>
    <m/>
    <s v="Metadata"/>
  </r>
  <r>
    <x v="1"/>
    <x v="9"/>
    <x v="235"/>
    <x v="53"/>
    <s v="No process is in place (Please explain)"/>
    <m/>
    <n v="1"/>
    <n v="1"/>
    <m/>
    <n v="1"/>
    <n v="1"/>
    <m/>
    <m/>
    <n v="1"/>
    <m/>
    <n v="1"/>
    <n v="1"/>
    <n v="1"/>
    <m/>
    <m/>
    <n v="1"/>
    <n v="1"/>
    <m/>
    <m/>
    <m/>
    <n v="1"/>
    <n v="1"/>
    <n v="1"/>
    <m/>
    <m/>
    <n v="1"/>
    <n v="1"/>
    <m/>
    <m/>
    <m/>
    <n v="1"/>
    <m/>
    <m/>
    <m/>
    <m/>
    <n v="1"/>
    <n v="1"/>
    <n v="1"/>
  </r>
  <r>
    <x v="1"/>
    <x v="9"/>
    <x v="236"/>
    <x v="12"/>
    <s v="Under development"/>
    <m/>
    <m/>
    <m/>
    <n v="2"/>
    <m/>
    <m/>
    <m/>
    <m/>
    <m/>
    <m/>
    <m/>
    <m/>
    <m/>
    <n v="2"/>
    <n v="2"/>
    <m/>
    <m/>
    <n v="2"/>
    <m/>
    <m/>
    <m/>
    <m/>
    <m/>
    <m/>
    <m/>
    <m/>
    <m/>
    <m/>
    <m/>
    <m/>
    <m/>
    <m/>
    <m/>
    <m/>
    <m/>
    <m/>
    <m/>
    <m/>
  </r>
  <r>
    <x v="0"/>
    <x v="10"/>
    <x v="237"/>
    <x v="12"/>
    <s v="Developed, documented, and implementation started"/>
    <m/>
    <m/>
    <m/>
    <m/>
    <m/>
    <m/>
    <m/>
    <m/>
    <m/>
    <m/>
    <m/>
    <m/>
    <m/>
    <m/>
    <m/>
    <m/>
    <m/>
    <m/>
    <m/>
    <m/>
    <m/>
    <m/>
    <m/>
    <m/>
    <n v="3"/>
    <m/>
    <m/>
    <m/>
    <m/>
    <m/>
    <m/>
    <m/>
    <m/>
    <m/>
    <m/>
    <m/>
    <m/>
    <m/>
  </r>
  <r>
    <x v="0"/>
    <x v="10"/>
    <x v="238"/>
    <x v="12"/>
    <s v="Implementation progressing"/>
    <m/>
    <m/>
    <m/>
    <m/>
    <m/>
    <m/>
    <m/>
    <m/>
    <m/>
    <m/>
    <m/>
    <m/>
    <m/>
    <m/>
    <m/>
    <m/>
    <m/>
    <m/>
    <m/>
    <m/>
    <m/>
    <m/>
    <m/>
    <m/>
    <m/>
    <m/>
    <m/>
    <m/>
    <m/>
    <m/>
    <m/>
    <m/>
    <m/>
    <m/>
    <n v="4"/>
    <m/>
    <m/>
    <m/>
  </r>
  <r>
    <x v="0"/>
    <x v="10"/>
    <x v="239"/>
    <x v="12"/>
    <s v="Implementation well established"/>
    <m/>
    <m/>
    <m/>
    <m/>
    <m/>
    <m/>
    <n v="5"/>
    <m/>
    <m/>
    <m/>
    <m/>
    <m/>
    <m/>
    <m/>
    <m/>
    <m/>
    <m/>
    <m/>
    <n v="5"/>
    <n v="5"/>
    <m/>
    <m/>
    <m/>
    <m/>
    <m/>
    <m/>
    <m/>
    <m/>
    <m/>
    <m/>
    <m/>
    <m/>
    <m/>
    <m/>
    <m/>
    <m/>
    <m/>
    <m/>
  </r>
  <r>
    <x v="0"/>
    <x v="10"/>
    <x v="240"/>
    <x v="12"/>
    <s v="Fully implemented including recurring assessments"/>
    <m/>
    <m/>
    <m/>
    <m/>
    <m/>
    <m/>
    <m/>
    <n v="6"/>
    <m/>
    <m/>
    <m/>
    <m/>
    <m/>
    <m/>
    <m/>
    <m/>
    <m/>
    <m/>
    <m/>
    <m/>
    <m/>
    <m/>
    <m/>
    <m/>
    <m/>
    <m/>
    <m/>
    <m/>
    <m/>
    <m/>
    <m/>
    <m/>
    <m/>
    <n v="6"/>
    <m/>
    <m/>
    <m/>
    <m/>
  </r>
  <r>
    <x v="0"/>
    <x v="10"/>
    <x v="241"/>
    <x v="12"/>
    <s v="Please explain here"/>
    <m/>
    <m/>
    <s v="Appraisal process is unknown to reviewer."/>
    <m/>
    <m/>
    <m/>
    <m/>
    <m/>
    <m/>
    <m/>
    <m/>
    <m/>
    <m/>
    <m/>
    <m/>
    <m/>
    <s v="Collaborators have not met to discuss data sharing"/>
    <m/>
    <m/>
    <m/>
    <s v="Process is ad hoc."/>
    <m/>
    <m/>
    <m/>
    <m/>
    <m/>
    <m/>
    <m/>
    <m/>
    <m/>
    <s v="Has not been developed. "/>
    <m/>
    <m/>
    <m/>
    <m/>
    <s v="This is so widely used and so well established, it is not viewed as needed."/>
    <m/>
    <s v="Not sure if needed"/>
  </r>
  <r>
    <x v="0"/>
    <x v="10"/>
    <x v="242"/>
    <x v="54"/>
    <s v="No digital data is available to archive for this dataset"/>
    <m/>
    <n v="1"/>
    <m/>
    <m/>
    <m/>
    <m/>
    <m/>
    <m/>
    <m/>
    <m/>
    <n v="1"/>
    <m/>
    <m/>
    <m/>
    <m/>
    <n v="1"/>
    <n v="1"/>
    <m/>
    <m/>
    <m/>
    <m/>
    <m/>
    <m/>
    <m/>
    <m/>
    <m/>
    <m/>
    <m/>
    <m/>
    <m/>
    <m/>
    <m/>
    <m/>
    <m/>
    <m/>
    <n v="1"/>
    <m/>
    <m/>
  </r>
  <r>
    <x v="0"/>
    <x v="10"/>
    <x v="243"/>
    <x v="12"/>
    <s v="Archived at an archive facility (please provide name)"/>
    <m/>
    <m/>
    <m/>
    <m/>
    <m/>
    <m/>
    <m/>
    <m/>
    <m/>
    <m/>
    <m/>
    <m/>
    <m/>
    <m/>
    <n v="2"/>
    <m/>
    <m/>
    <m/>
    <m/>
    <m/>
    <m/>
    <m/>
    <n v="2"/>
    <m/>
    <n v="2"/>
    <m/>
    <n v="2"/>
    <m/>
    <n v="2"/>
    <m/>
    <m/>
    <m/>
    <m/>
    <m/>
    <m/>
    <m/>
    <n v="2"/>
    <m/>
  </r>
  <r>
    <x v="0"/>
    <x v="10"/>
    <x v="244"/>
    <x v="12"/>
    <s v="Stored locally"/>
    <m/>
    <m/>
    <m/>
    <m/>
    <m/>
    <m/>
    <m/>
    <m/>
    <m/>
    <m/>
    <m/>
    <m/>
    <n v="3"/>
    <n v="3"/>
    <m/>
    <m/>
    <m/>
    <m/>
    <n v="3"/>
    <n v="3"/>
    <n v="3"/>
    <m/>
    <m/>
    <m/>
    <m/>
    <n v="3"/>
    <m/>
    <m/>
    <m/>
    <m/>
    <m/>
    <m/>
    <m/>
    <n v="3"/>
    <m/>
    <m/>
    <m/>
    <n v="3"/>
  </r>
  <r>
    <x v="0"/>
    <x v="10"/>
    <x v="245"/>
    <x v="12"/>
    <s v="Other (please explain below)"/>
    <m/>
    <m/>
    <n v="4"/>
    <n v="4"/>
    <m/>
    <m/>
    <n v="4"/>
    <n v="4"/>
    <n v="4"/>
    <m/>
    <m/>
    <n v="4"/>
    <m/>
    <m/>
    <m/>
    <m/>
    <m/>
    <n v="4"/>
    <m/>
    <m/>
    <m/>
    <n v="4"/>
    <m/>
    <m/>
    <m/>
    <m/>
    <m/>
    <m/>
    <m/>
    <m/>
    <n v="4"/>
    <n v="4"/>
    <m/>
    <m/>
    <n v="4"/>
    <m/>
    <m/>
    <m/>
  </r>
  <r>
    <x v="0"/>
    <x v="10"/>
    <x v="246"/>
    <x v="12"/>
    <s v="Not applicable (please explain below)"/>
    <m/>
    <m/>
    <m/>
    <m/>
    <m/>
    <m/>
    <m/>
    <m/>
    <m/>
    <m/>
    <m/>
    <m/>
    <m/>
    <m/>
    <m/>
    <m/>
    <m/>
    <m/>
    <m/>
    <m/>
    <m/>
    <m/>
    <m/>
    <m/>
    <m/>
    <m/>
    <m/>
    <m/>
    <m/>
    <m/>
    <m/>
    <m/>
    <m/>
    <m/>
    <m/>
    <m/>
    <m/>
    <m/>
  </r>
  <r>
    <x v="0"/>
    <x v="10"/>
    <x v="247"/>
    <x v="12"/>
    <s v="Please explain here"/>
    <m/>
    <m/>
    <s v="Data has been posted to DAS/GEO servers and is being deliverd as a webservice and downloadable data, referenced on OSDL; Data is also stored at OEM and DEQ  "/>
    <s v="Data has been posted to DAS/GEO serrvers and is being deliverd as a webservice and downloadable data, referenced on OSDL; Data is also stored at OEM and DEQ  "/>
    <s v="Data is stored locally at OEM and DEQ for emergency response use only  "/>
    <s v="Relatively recent data has been posted to DAS/GEO serrvers and is being deliverd as a webservice and downloadable data, referenced on OSDL; Data is also stored at OEM and DEQ  "/>
    <s v="The most current data resides at the Oregon State Fire Marshal's data system, with now outdated data posted to DAS/GEO serrvers and is being deliverd as a webservice and downloadable data, referenced on OSDL; data is also stored at OEM and DEQ  "/>
    <s v="USGS National Water Information System"/>
    <s v="Data is not current, but metadata was created for the existing dataset obtained from GEO Alpha List, and data has been posted to DAS/GEO serrvers and is being deliverd as a webservice and downloadable data, referenced on OSDL; Data is also stored at OEM and DEQ  "/>
    <m/>
    <m/>
    <s v="Data has been posted to DAS/GEO serrvers and is being deliverd as a webservice and downloadable data, referenced on OSDL; Data is also stored at OEM and DEQ"/>
    <m/>
    <m/>
    <s v="Data based off of DEMs, DEMS are archived in multiple locations"/>
    <m/>
    <m/>
    <s v="Backed up as part of ODFW's corporate data backup strategy"/>
    <s v="On Oregon Water Resources Dept. server and backed up."/>
    <s v="On servers at the Oregon Water Resources Dept. and backed up."/>
    <s v="On a server at the Oregon Water Resources Dept. which is backed up."/>
    <s v="U.S. Geological Survey, Lakewood, Colorado."/>
    <m/>
    <m/>
    <s v="USGS"/>
    <s v="DLCD contracted with LCOG for a pilot project and took delivery of data and associated findings."/>
    <s v="U.S. Geological Survey, Lakewood, Colorado"/>
    <m/>
    <s v="U.S. Geological Survey, Lakewood, Colorado"/>
    <m/>
    <s v="Oregon's Geospatial Data Library and copies at Oregon NRCS State Office"/>
    <s v="U.S. Geological Survey, Lakewood, Colorado"/>
    <m/>
    <s v="Oregon State University"/>
    <s v="Yearly archived city limit data is stored at Oregon Spatial Data Clearinghouse"/>
    <s v="I am not sure, but expect that previous versions of the map are archived. The map is updated with change detection, so I know the USGS archives a version of the first (2001) map and the most recently (2011, 2016) maps, but am not sure about the ones in between."/>
    <s v="County Assessor store the data. The Department of Revenue collects annual submissions and stores them on its servers."/>
    <m/>
  </r>
  <r>
    <x v="0"/>
    <x v="10"/>
    <x v="248"/>
    <x v="55"/>
    <s v="Name"/>
    <m/>
    <s v="Don Pettit"/>
    <s v="Don Pettit"/>
    <s v="Don Pettit"/>
    <s v="Don Pettit"/>
    <s v="Don Pettit"/>
    <s v="Don Pettit"/>
    <s v="Don Pettit"/>
    <s v="Don Pettit"/>
    <m/>
    <s v="Don Pettit"/>
    <s v="Don Pettit"/>
    <s v="Don Pettit"/>
    <s v="Brady Callahan"/>
    <s v="Jacob Edwards"/>
    <s v="Emmor Nile"/>
    <s v="Emmor Nile"/>
    <s v="Jon Bowers"/>
    <s v="Robert Harmon"/>
    <s v="Robert Harmon"/>
    <s v="Robert Harmon"/>
    <s v="Whityn Owen"/>
    <s v="Jacob Edwards"/>
    <m/>
    <s v="Bill Kirchner"/>
    <s v="Eric Brandt"/>
    <s v="Jay Stevens"/>
    <m/>
    <s v="Jay Stevens"/>
    <m/>
    <s v="Whityn Owen"/>
    <s v="Jay Stevens"/>
    <m/>
    <s v="Christopher Daly"/>
    <s v="Chad Crockett"/>
    <s v="Jimmy Kagan"/>
    <s v="Philip Mcclellan"/>
    <s v="Chad Brady"/>
  </r>
  <r>
    <x v="0"/>
    <x v="10"/>
    <x v="249"/>
    <x v="12"/>
    <s v="Company"/>
    <m/>
    <s v="OR DEQ"/>
    <s v="OR DEQ"/>
    <s v="OR DEQ"/>
    <s v="OR DEQ"/>
    <s v="OR DEQ"/>
    <s v="OR DEQ"/>
    <s v="OR DEQ"/>
    <s v="OR DEQ"/>
    <m/>
    <s v="OR DEQ"/>
    <s v="OR DEQ"/>
    <s v="Oregon DEQ"/>
    <s v="Oregon Parks and Recreation Department"/>
    <s v="DOGAMI"/>
    <s v="Oregon Department of Forestry"/>
    <s v="Oregon Department of Forestry"/>
    <s v="Fish and Wildlife"/>
    <s v="Oregon Water Resources Dept."/>
    <s v="Oregon Water Resources Dept."/>
    <s v="Oregon Water Resources Dept."/>
    <s v="Natural Resources Conservation Service"/>
    <s v="E-FIT"/>
    <m/>
    <s v="USFWS Region 1 NWI"/>
    <s v="LCOG"/>
    <s v="Bureau of Land Management (Oregon State Office)"/>
    <m/>
    <s v="Bureau of Land Management (Oregon State Office)"/>
    <m/>
    <s v="NRCS"/>
    <s v="Bureau of Land Management (Oregon State Office)"/>
    <m/>
    <s v="Oregon State Univ"/>
    <s v="Oregon Department of Transportation"/>
    <s v="INR"/>
    <s v="Oregon Department of Revenue"/>
    <s v="ODOT"/>
  </r>
  <r>
    <x v="0"/>
    <x v="11"/>
    <x v="250"/>
    <x v="12"/>
    <s v="Address"/>
    <m/>
    <m/>
    <m/>
    <m/>
    <m/>
    <m/>
    <m/>
    <m/>
    <m/>
    <m/>
    <m/>
    <m/>
    <m/>
    <m/>
    <m/>
    <m/>
    <m/>
    <m/>
    <m/>
    <m/>
    <m/>
    <m/>
    <m/>
    <m/>
    <m/>
    <m/>
    <m/>
    <m/>
    <m/>
    <m/>
    <m/>
    <m/>
    <m/>
    <m/>
    <m/>
    <m/>
    <m/>
    <m/>
  </r>
  <r>
    <x v="0"/>
    <x v="11"/>
    <x v="251"/>
    <x v="12"/>
    <s v="Address 2"/>
    <m/>
    <m/>
    <m/>
    <m/>
    <m/>
    <m/>
    <m/>
    <m/>
    <m/>
    <m/>
    <m/>
    <m/>
    <m/>
    <m/>
    <m/>
    <m/>
    <m/>
    <m/>
    <m/>
    <m/>
    <m/>
    <m/>
    <m/>
    <m/>
    <m/>
    <m/>
    <m/>
    <m/>
    <m/>
    <m/>
    <m/>
    <m/>
    <m/>
    <m/>
    <m/>
    <m/>
    <m/>
    <m/>
  </r>
  <r>
    <x v="0"/>
    <x v="11"/>
    <x v="252"/>
    <x v="12"/>
    <s v="City/Town"/>
    <m/>
    <m/>
    <m/>
    <m/>
    <m/>
    <m/>
    <m/>
    <m/>
    <m/>
    <m/>
    <m/>
    <m/>
    <m/>
    <m/>
    <m/>
    <m/>
    <m/>
    <m/>
    <m/>
    <m/>
    <m/>
    <m/>
    <m/>
    <m/>
    <m/>
    <m/>
    <m/>
    <m/>
    <m/>
    <m/>
    <m/>
    <m/>
    <m/>
    <m/>
    <m/>
    <m/>
    <m/>
    <m/>
  </r>
  <r>
    <x v="0"/>
    <x v="11"/>
    <x v="253"/>
    <x v="12"/>
    <s v="State/Province"/>
    <m/>
    <m/>
    <m/>
    <m/>
    <m/>
    <m/>
    <m/>
    <m/>
    <m/>
    <m/>
    <m/>
    <m/>
    <m/>
    <m/>
    <m/>
    <m/>
    <m/>
    <m/>
    <m/>
    <m/>
    <m/>
    <m/>
    <m/>
    <m/>
    <m/>
    <m/>
    <m/>
    <m/>
    <m/>
    <m/>
    <m/>
    <m/>
    <m/>
    <m/>
    <m/>
    <m/>
    <m/>
    <m/>
  </r>
  <r>
    <x v="0"/>
    <x v="11"/>
    <x v="254"/>
    <x v="12"/>
    <s v="ZIP/Postal Code"/>
    <m/>
    <m/>
    <m/>
    <m/>
    <m/>
    <m/>
    <m/>
    <m/>
    <m/>
    <m/>
    <m/>
    <m/>
    <m/>
    <m/>
    <m/>
    <m/>
    <m/>
    <m/>
    <m/>
    <m/>
    <m/>
    <m/>
    <m/>
    <m/>
    <m/>
    <m/>
    <m/>
    <m/>
    <m/>
    <m/>
    <m/>
    <m/>
    <m/>
    <m/>
    <m/>
    <m/>
    <m/>
    <m/>
  </r>
  <r>
    <x v="0"/>
    <x v="11"/>
    <x v="255"/>
    <x v="12"/>
    <s v="Country"/>
    <m/>
    <m/>
    <m/>
    <m/>
    <m/>
    <m/>
    <m/>
    <m/>
    <m/>
    <m/>
    <m/>
    <m/>
    <m/>
    <m/>
    <m/>
    <m/>
    <m/>
    <m/>
    <m/>
    <m/>
    <m/>
    <m/>
    <m/>
    <m/>
    <m/>
    <m/>
    <m/>
    <m/>
    <m/>
    <m/>
    <m/>
    <m/>
    <m/>
    <m/>
    <m/>
    <m/>
    <m/>
    <m/>
  </r>
  <r>
    <x v="0"/>
    <x v="11"/>
    <x v="256"/>
    <x v="12"/>
    <s v="Email Address"/>
    <m/>
    <s v="pettit.don@deq.state.or.us"/>
    <s v="pettit.don@deq.state.or.us"/>
    <s v="pettit.don@deq.state.or.us"/>
    <s v="pettit.don@deq.state.or.us"/>
    <s v="pettit.don@deq.state.or.us"/>
    <s v="pettit.don@deq.state.or.us"/>
    <s v="pettit.don@deq.state.or.us"/>
    <s v="pettit.don@deq.state.or.us"/>
    <m/>
    <s v="pettit.don@deq.state.or.us"/>
    <s v="pettit.don@deq.state.or.usds"/>
    <s v="pettit.don@deq.state.or.us"/>
    <s v="Brady.Callahan@oregon.gov"/>
    <s v="jacob.edwards@oregon.gov"/>
    <s v="Emmor.H.NILE@oregon.gov"/>
    <s v="Emmor.H.NILE@oregon.gov"/>
    <s v="jon.k.bowers@state.or.us"/>
    <s v="Robert.C.Harmon@oregon.gov"/>
    <s v="Robert.C.Harmon@oregon.gov"/>
    <s v="Robert.C.Harmon@oregon.gov"/>
    <s v="Whityn.Owen@or.usda.gov"/>
    <m/>
    <m/>
    <s v="bill_kirchner@fws.gov"/>
    <s v="ebrandt@lcog.org"/>
    <s v="gstevens@blm.gov"/>
    <m/>
    <s v="gstevens@blm.gov"/>
    <m/>
    <s v="whityn.owen@or.usda.gov"/>
    <s v="gstevens@blm.gov"/>
    <m/>
    <s v="chris.daly@oregonstate.edu"/>
    <s v="michael.c.crockett@odot.state.or.us"/>
    <s v="Jimmy.Kagan@oregonstate.edu"/>
    <s v="Philip.L.MCCLELLAN@oregon.gov"/>
    <s v="chad.w.brady@odot.state.or.us"/>
  </r>
  <r>
    <x v="0"/>
    <x v="11"/>
    <x v="257"/>
    <x v="12"/>
    <s v="Phone Number"/>
    <m/>
    <s v="503-229-5373"/>
    <s v="503-229-5373"/>
    <s v="503-229-5373"/>
    <s v="503-229-5373"/>
    <s v="503-229-5373"/>
    <s v="503-229-5373"/>
    <s v="503-229-5373"/>
    <s v="503-229-5373"/>
    <m/>
    <s v="503-229-5373"/>
    <s v="503-229-5373"/>
    <s v="503-229-5373"/>
    <n v="5039860783"/>
    <n v="9718651073"/>
    <n v="5039457418"/>
    <n v="5039457418"/>
    <s v="503-947-6097"/>
    <n v="5039860866"/>
    <n v="5039860866"/>
    <n v="5039860866"/>
    <s v="(503) 414-3024"/>
    <m/>
    <m/>
    <s v="503 231 2070"/>
    <s v="541-682-4338"/>
    <n v="5038086480"/>
    <m/>
    <n v="5038086480"/>
    <m/>
    <s v="503-414-6324"/>
    <s v="(503) 808-6480"/>
    <m/>
    <n v="15417372531"/>
    <s v="503-986-3298"/>
    <n v="5037259955"/>
    <s v="503-586-8128"/>
    <s v="503 986 3164"/>
  </r>
  <r>
    <x v="0"/>
    <x v="11"/>
    <x v="258"/>
    <x v="56"/>
    <s v="No"/>
    <m/>
    <m/>
    <m/>
    <m/>
    <m/>
    <m/>
    <m/>
    <m/>
    <m/>
    <m/>
    <m/>
    <m/>
    <m/>
    <m/>
    <m/>
    <m/>
    <m/>
    <m/>
    <m/>
    <m/>
    <m/>
    <m/>
    <m/>
    <m/>
    <m/>
    <n v="1"/>
    <m/>
    <m/>
    <m/>
    <m/>
    <m/>
    <n v="1"/>
    <m/>
    <m/>
    <m/>
    <n v="1"/>
    <m/>
    <n v="1"/>
  </r>
  <r>
    <x v="0"/>
    <x v="11"/>
    <x v="259"/>
    <x v="12"/>
    <s v="Yes"/>
    <m/>
    <n v="2"/>
    <n v="2"/>
    <n v="2"/>
    <n v="2"/>
    <n v="2"/>
    <n v="2"/>
    <n v="2"/>
    <n v="2"/>
    <m/>
    <n v="2"/>
    <n v="2"/>
    <n v="2"/>
    <n v="2"/>
    <n v="2"/>
    <n v="2"/>
    <n v="2"/>
    <n v="2"/>
    <n v="2"/>
    <n v="2"/>
    <n v="2"/>
    <n v="2"/>
    <n v="2"/>
    <m/>
    <n v="2"/>
    <m/>
    <n v="2"/>
    <m/>
    <n v="2"/>
    <m/>
    <n v="2"/>
    <m/>
    <m/>
    <n v="2"/>
    <n v="2"/>
    <m/>
    <n v="2"/>
    <m/>
  </r>
  <r>
    <x v="0"/>
    <x v="11"/>
    <x v="260"/>
    <x v="57"/>
    <s v="Google sheets"/>
    <m/>
    <m/>
    <m/>
    <m/>
    <m/>
    <m/>
    <m/>
    <m/>
    <m/>
    <m/>
    <m/>
    <m/>
    <m/>
    <m/>
    <m/>
    <m/>
    <m/>
    <m/>
    <m/>
    <m/>
    <m/>
    <m/>
    <m/>
    <m/>
    <m/>
    <m/>
    <m/>
    <m/>
    <m/>
    <m/>
    <m/>
    <m/>
    <m/>
    <m/>
    <m/>
    <m/>
    <m/>
    <m/>
  </r>
  <r>
    <x v="0"/>
    <x v="11"/>
    <x v="261"/>
    <x v="12"/>
    <s v="PDF"/>
    <m/>
    <m/>
    <m/>
    <m/>
    <m/>
    <m/>
    <m/>
    <m/>
    <m/>
    <m/>
    <m/>
    <m/>
    <m/>
    <m/>
    <m/>
    <n v="2"/>
    <n v="2"/>
    <m/>
    <n v="2"/>
    <n v="2"/>
    <n v="2"/>
    <n v="2"/>
    <m/>
    <m/>
    <n v="2"/>
    <m/>
    <n v="2"/>
    <m/>
    <n v="2"/>
    <m/>
    <n v="2"/>
    <m/>
    <m/>
    <m/>
    <m/>
    <m/>
    <n v="2"/>
    <m/>
  </r>
  <r>
    <x v="0"/>
    <x v="11"/>
    <x v="262"/>
    <x v="12"/>
    <s v="Excel"/>
    <m/>
    <n v="3"/>
    <n v="3"/>
    <n v="3"/>
    <n v="3"/>
    <n v="3"/>
    <n v="3"/>
    <n v="3"/>
    <n v="3"/>
    <m/>
    <n v="3"/>
    <n v="3"/>
    <n v="3"/>
    <m/>
    <n v="3"/>
    <m/>
    <m/>
    <n v="3"/>
    <m/>
    <m/>
    <m/>
    <m/>
    <n v="3"/>
    <m/>
    <m/>
    <m/>
    <m/>
    <m/>
    <m/>
    <m/>
    <m/>
    <n v="3"/>
    <m/>
    <n v="3"/>
    <n v="3"/>
    <m/>
    <m/>
    <m/>
  </r>
  <r>
    <x v="0"/>
    <x v="11"/>
    <x v="263"/>
    <x v="12"/>
    <s v="CSV"/>
    <m/>
    <m/>
    <m/>
    <m/>
    <m/>
    <m/>
    <m/>
    <m/>
    <m/>
    <m/>
    <m/>
    <m/>
    <m/>
    <n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232">
  <r>
    <x v="0"/>
    <x v="0"/>
    <n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m/>
    <m/>
    <m/>
  </r>
  <r>
    <x v="0"/>
    <x v="0"/>
    <n v="1"/>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m/>
    <m/>
    <m/>
  </r>
  <r>
    <x v="0"/>
    <x v="0"/>
    <n v="2"/>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m/>
    <m/>
    <m/>
  </r>
  <r>
    <x v="0"/>
    <x v="0"/>
    <n v="3"/>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m/>
    <m/>
    <m/>
  </r>
  <r>
    <x v="0"/>
    <x v="0"/>
    <n v="4"/>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m/>
    <m/>
    <m/>
  </r>
  <r>
    <x v="0"/>
    <x v="0"/>
    <n v="5"/>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m/>
    <m/>
    <m/>
  </r>
  <r>
    <x v="0"/>
    <x v="0"/>
    <n v="6"/>
    <x v="6"/>
    <x v="6"/>
    <m/>
    <m/>
    <m/>
    <m/>
    <m/>
    <m/>
    <m/>
    <m/>
    <m/>
    <m/>
    <m/>
    <m/>
    <m/>
    <m/>
    <s v="Brady"/>
    <s v="Jake"/>
    <s v="Emmor"/>
    <s v="Emmor"/>
    <s v="Jimmy"/>
    <s v="Bob"/>
    <s v="Bob"/>
    <s v="Bob"/>
    <s v="Bob"/>
    <s v="Jake"/>
    <s v="Jake"/>
    <s v="Jimmy"/>
    <s v="Eric"/>
    <s v="Bob"/>
    <s v="Bob"/>
    <s v="Bob"/>
    <s v="Lina"/>
    <s v="Lina"/>
    <s v="Bob"/>
    <s v="Jake"/>
    <s v="Chris"/>
    <s v="Chad"/>
    <s v="Jimmy"/>
    <s v="Phil"/>
    <s v="Chad"/>
    <m/>
    <m/>
    <m/>
  </r>
  <r>
    <x v="0"/>
    <x v="0"/>
    <n v="7"/>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m/>
    <m/>
    <m/>
  </r>
  <r>
    <x v="0"/>
    <x v="0"/>
    <n v="8"/>
    <x v="8"/>
    <x v="8"/>
    <m/>
    <m/>
    <m/>
    <m/>
    <m/>
    <m/>
    <m/>
    <m/>
    <m/>
    <m/>
    <m/>
    <m/>
    <m/>
    <m/>
    <m/>
    <m/>
    <m/>
    <m/>
    <m/>
    <m/>
    <m/>
    <m/>
    <m/>
    <m/>
    <m/>
    <m/>
    <m/>
    <m/>
    <m/>
    <m/>
    <m/>
    <m/>
    <m/>
    <m/>
    <m/>
    <m/>
    <m/>
    <m/>
    <m/>
    <m/>
    <m/>
    <m/>
  </r>
  <r>
    <x v="0"/>
    <x v="0"/>
    <n v="9"/>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m/>
    <m/>
    <m/>
  </r>
  <r>
    <x v="0"/>
    <x v="0"/>
    <n v="10"/>
    <x v="10"/>
    <x v="10"/>
    <s v="Open-Ended Response"/>
    <n v="224"/>
    <n v="90"/>
    <n v="207"/>
    <n v="200"/>
    <n v="108"/>
    <n v="89"/>
    <n v="172"/>
    <n v="197"/>
    <n v="243"/>
    <n v="88"/>
    <n v="92"/>
    <n v="199"/>
    <n v="83"/>
    <n v="86"/>
    <n v="120"/>
    <n v="129"/>
    <n v="128"/>
    <n v="273"/>
    <n v="91"/>
    <n v="278"/>
    <n v="277"/>
    <n v="127"/>
    <n v="118"/>
    <n v="118"/>
    <n v="147"/>
    <m/>
    <n v="126"/>
    <n v="125"/>
    <n v="124"/>
    <n v="141"/>
    <n v="142"/>
    <n v="123"/>
    <m/>
    <n v="175"/>
    <n v="11"/>
    <m/>
    <m/>
    <m/>
    <m/>
    <m/>
    <m/>
  </r>
  <r>
    <x v="0"/>
    <x v="0"/>
    <n v="2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m/>
    <m/>
    <m/>
  </r>
  <r>
    <x v="0"/>
    <x v="0"/>
    <n v="21"/>
    <x v="11"/>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m/>
    <m/>
    <m/>
  </r>
  <r>
    <x v="0"/>
    <x v="0"/>
    <n v="22"/>
    <x v="11"/>
    <x v="12"/>
    <s v="Address"/>
    <m/>
    <m/>
    <m/>
    <m/>
    <m/>
    <m/>
    <m/>
    <m/>
    <m/>
    <m/>
    <m/>
    <m/>
    <m/>
    <m/>
    <m/>
    <m/>
    <m/>
    <m/>
    <m/>
    <m/>
    <m/>
    <m/>
    <m/>
    <m/>
    <m/>
    <m/>
    <m/>
    <m/>
    <m/>
    <m/>
    <m/>
    <m/>
    <m/>
    <m/>
    <m/>
    <m/>
    <m/>
    <m/>
    <m/>
    <m/>
    <m/>
  </r>
  <r>
    <x v="0"/>
    <x v="0"/>
    <n v="23"/>
    <x v="11"/>
    <x v="12"/>
    <s v="Address 2"/>
    <m/>
    <m/>
    <m/>
    <m/>
    <m/>
    <m/>
    <m/>
    <m/>
    <m/>
    <m/>
    <m/>
    <m/>
    <m/>
    <m/>
    <m/>
    <m/>
    <m/>
    <m/>
    <m/>
    <m/>
    <m/>
    <m/>
    <m/>
    <m/>
    <m/>
    <m/>
    <m/>
    <m/>
    <m/>
    <m/>
    <m/>
    <m/>
    <m/>
    <m/>
    <m/>
    <m/>
    <m/>
    <m/>
    <m/>
    <m/>
    <m/>
  </r>
  <r>
    <x v="0"/>
    <x v="0"/>
    <n v="24"/>
    <x v="11"/>
    <x v="12"/>
    <s v="City/Town"/>
    <m/>
    <m/>
    <m/>
    <m/>
    <m/>
    <m/>
    <m/>
    <m/>
    <m/>
    <m/>
    <m/>
    <m/>
    <m/>
    <m/>
    <m/>
    <m/>
    <m/>
    <m/>
    <m/>
    <m/>
    <m/>
    <m/>
    <m/>
    <m/>
    <m/>
    <m/>
    <m/>
    <m/>
    <m/>
    <m/>
    <m/>
    <m/>
    <m/>
    <m/>
    <m/>
    <m/>
    <m/>
    <m/>
    <m/>
    <m/>
    <m/>
  </r>
  <r>
    <x v="0"/>
    <x v="0"/>
    <n v="25"/>
    <x v="11"/>
    <x v="12"/>
    <s v="State/Province"/>
    <m/>
    <m/>
    <m/>
    <m/>
    <m/>
    <m/>
    <m/>
    <m/>
    <m/>
    <m/>
    <m/>
    <m/>
    <m/>
    <m/>
    <m/>
    <m/>
    <m/>
    <m/>
    <m/>
    <m/>
    <m/>
    <m/>
    <m/>
    <m/>
    <m/>
    <m/>
    <m/>
    <m/>
    <m/>
    <m/>
    <m/>
    <m/>
    <m/>
    <m/>
    <m/>
    <m/>
    <m/>
    <m/>
    <m/>
    <m/>
    <m/>
  </r>
  <r>
    <x v="0"/>
    <x v="0"/>
    <n v="26"/>
    <x v="11"/>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m/>
    <m/>
    <m/>
  </r>
  <r>
    <x v="0"/>
    <x v="0"/>
    <n v="27"/>
    <x v="11"/>
    <x v="12"/>
    <s v="Country"/>
    <m/>
    <m/>
    <m/>
    <m/>
    <m/>
    <m/>
    <m/>
    <m/>
    <m/>
    <m/>
    <m/>
    <m/>
    <m/>
    <m/>
    <m/>
    <m/>
    <m/>
    <m/>
    <m/>
    <m/>
    <m/>
    <m/>
    <m/>
    <m/>
    <m/>
    <m/>
    <m/>
    <m/>
    <m/>
    <m/>
    <m/>
    <m/>
    <m/>
    <m/>
    <m/>
    <m/>
    <m/>
    <m/>
    <m/>
    <m/>
    <m/>
  </r>
  <r>
    <x v="0"/>
    <x v="0"/>
    <n v="28"/>
    <x v="11"/>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m/>
    <m/>
    <m/>
  </r>
  <r>
    <x v="0"/>
    <x v="0"/>
    <n v="29"/>
    <x v="11"/>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m/>
    <m/>
    <m/>
  </r>
  <r>
    <x v="0"/>
    <x v="0"/>
    <n v="31"/>
    <x v="12"/>
    <x v="13"/>
    <s v="No"/>
    <m/>
    <n v="1"/>
    <n v="1"/>
    <n v="1"/>
    <n v="1"/>
    <n v="1"/>
    <n v="1"/>
    <n v="1"/>
    <n v="1"/>
    <m/>
    <n v="1"/>
    <n v="1"/>
    <n v="1"/>
    <n v="1"/>
    <n v="1"/>
    <n v="1"/>
    <n v="1"/>
    <n v="1"/>
    <n v="1"/>
    <n v="1"/>
    <n v="1"/>
    <n v="1"/>
    <n v="1"/>
    <n v="1"/>
    <n v="1"/>
    <n v="1"/>
    <n v="1"/>
    <m/>
    <n v="1"/>
    <n v="1"/>
    <n v="1"/>
    <n v="1"/>
    <n v="1"/>
    <n v="1"/>
    <n v="1"/>
    <m/>
    <n v="1"/>
    <n v="1"/>
    <m/>
    <m/>
    <m/>
  </r>
  <r>
    <x v="0"/>
    <x v="0"/>
    <n v="32"/>
    <x v="1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m/>
    <m/>
    <m/>
  </r>
  <r>
    <x v="0"/>
    <x v="0"/>
    <n v="41"/>
    <x v="13"/>
    <x v="14"/>
    <s v="No"/>
    <m/>
    <n v="1"/>
    <n v="1"/>
    <m/>
    <n v="1"/>
    <n v="1"/>
    <m/>
    <m/>
    <n v="1"/>
    <m/>
    <n v="1"/>
    <n v="1"/>
    <n v="1"/>
    <n v="1"/>
    <n v="1"/>
    <m/>
    <n v="1"/>
    <n v="1"/>
    <n v="1"/>
    <n v="1"/>
    <n v="1"/>
    <m/>
    <n v="1"/>
    <n v="1"/>
    <n v="1"/>
    <n v="1"/>
    <m/>
    <m/>
    <m/>
    <n v="1"/>
    <n v="1"/>
    <m/>
    <n v="1"/>
    <m/>
    <n v="1"/>
    <n v="1"/>
    <n v="1"/>
    <n v="1"/>
    <m/>
    <m/>
    <m/>
  </r>
  <r>
    <x v="0"/>
    <x v="0"/>
    <n v="42"/>
    <x v="13"/>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m/>
    <m/>
    <m/>
  </r>
  <r>
    <x v="1"/>
    <x v="0"/>
    <n v="51"/>
    <x v="14"/>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m/>
    <m/>
    <m/>
  </r>
  <r>
    <x v="0"/>
    <x v="0"/>
    <n v="61"/>
    <x v="15"/>
    <x v="16"/>
    <s v="Active"/>
    <m/>
    <n v="1"/>
    <n v="1"/>
    <n v="1"/>
    <n v="1"/>
    <n v="1"/>
    <n v="1"/>
    <n v="1"/>
    <n v="1"/>
    <m/>
    <m/>
    <n v="1"/>
    <m/>
    <n v="1"/>
    <n v="1"/>
    <n v="1"/>
    <m/>
    <n v="1"/>
    <n v="1"/>
    <n v="1"/>
    <n v="1"/>
    <n v="1"/>
    <n v="1"/>
    <n v="1"/>
    <n v="1"/>
    <n v="1"/>
    <n v="1"/>
    <m/>
    <n v="1"/>
    <n v="1"/>
    <n v="1"/>
    <n v="1"/>
    <n v="1"/>
    <m/>
    <n v="1"/>
    <n v="1"/>
    <n v="1"/>
    <n v="1"/>
    <n v="1"/>
    <m/>
    <m/>
  </r>
  <r>
    <x v="0"/>
    <x v="0"/>
    <n v="62"/>
    <x v="15"/>
    <x v="12"/>
    <s v="Static"/>
    <m/>
    <m/>
    <m/>
    <m/>
    <m/>
    <m/>
    <m/>
    <m/>
    <m/>
    <m/>
    <m/>
    <m/>
    <n v="2"/>
    <m/>
    <m/>
    <m/>
    <n v="2"/>
    <m/>
    <m/>
    <m/>
    <m/>
    <m/>
    <m/>
    <m/>
    <m/>
    <m/>
    <m/>
    <m/>
    <m/>
    <m/>
    <m/>
    <m/>
    <m/>
    <m/>
    <m/>
    <m/>
    <m/>
    <m/>
    <m/>
    <m/>
    <m/>
  </r>
  <r>
    <x v="0"/>
    <x v="0"/>
    <n v="63"/>
    <x v="15"/>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m/>
    <m/>
    <m/>
  </r>
  <r>
    <x v="0"/>
    <x v="0"/>
    <n v="71"/>
    <x v="16"/>
    <x v="17"/>
    <s v="Yes"/>
    <m/>
    <n v="1"/>
    <n v="1"/>
    <n v="1"/>
    <n v="1"/>
    <n v="1"/>
    <n v="1"/>
    <n v="1"/>
    <n v="1"/>
    <m/>
    <n v="1"/>
    <n v="1"/>
    <n v="1"/>
    <n v="1"/>
    <n v="1"/>
    <n v="1"/>
    <n v="1"/>
    <n v="1"/>
    <n v="1"/>
    <n v="1"/>
    <n v="1"/>
    <n v="1"/>
    <n v="1"/>
    <m/>
    <n v="1"/>
    <n v="1"/>
    <n v="1"/>
    <m/>
    <n v="1"/>
    <n v="1"/>
    <n v="1"/>
    <n v="1"/>
    <n v="1"/>
    <n v="1"/>
    <n v="1"/>
    <n v="1"/>
    <n v="1"/>
    <n v="1"/>
    <m/>
    <m/>
    <m/>
  </r>
  <r>
    <x v="0"/>
    <x v="0"/>
    <n v="72"/>
    <x v="16"/>
    <x v="12"/>
    <s v="No"/>
    <m/>
    <m/>
    <m/>
    <m/>
    <m/>
    <m/>
    <m/>
    <m/>
    <m/>
    <m/>
    <m/>
    <m/>
    <m/>
    <m/>
    <m/>
    <m/>
    <m/>
    <m/>
    <m/>
    <m/>
    <m/>
    <m/>
    <m/>
    <n v="2"/>
    <m/>
    <m/>
    <m/>
    <m/>
    <m/>
    <m/>
    <m/>
    <m/>
    <m/>
    <m/>
    <m/>
    <m/>
    <m/>
    <m/>
    <m/>
    <m/>
    <m/>
  </r>
  <r>
    <x v="0"/>
    <x v="0"/>
    <n v="81"/>
    <x v="17"/>
    <x v="18"/>
    <s v="Yes"/>
    <m/>
    <n v="1"/>
    <n v="1"/>
    <n v="1"/>
    <n v="1"/>
    <n v="1"/>
    <n v="1"/>
    <n v="1"/>
    <n v="1"/>
    <m/>
    <n v="1"/>
    <n v="1"/>
    <n v="1"/>
    <n v="1"/>
    <n v="1"/>
    <n v="1"/>
    <n v="1"/>
    <n v="1"/>
    <n v="1"/>
    <n v="1"/>
    <n v="1"/>
    <n v="1"/>
    <n v="1"/>
    <n v="1"/>
    <n v="1"/>
    <n v="1"/>
    <n v="1"/>
    <m/>
    <n v="1"/>
    <n v="1"/>
    <n v="1"/>
    <n v="1"/>
    <n v="1"/>
    <n v="1"/>
    <n v="1"/>
    <n v="1"/>
    <n v="1"/>
    <n v="1"/>
    <m/>
    <m/>
    <m/>
  </r>
  <r>
    <x v="0"/>
    <x v="0"/>
    <n v="82"/>
    <x v="17"/>
    <x v="12"/>
    <s v="No"/>
    <m/>
    <m/>
    <m/>
    <m/>
    <m/>
    <m/>
    <m/>
    <m/>
    <m/>
    <m/>
    <m/>
    <m/>
    <m/>
    <m/>
    <m/>
    <m/>
    <m/>
    <m/>
    <m/>
    <m/>
    <m/>
    <m/>
    <m/>
    <m/>
    <m/>
    <m/>
    <m/>
    <m/>
    <m/>
    <m/>
    <m/>
    <m/>
    <m/>
    <m/>
    <m/>
    <m/>
    <m/>
    <m/>
    <m/>
    <m/>
    <m/>
  </r>
  <r>
    <x v="0"/>
    <x v="0"/>
    <n v="91"/>
    <x v="18"/>
    <x v="19"/>
    <s v="Yes"/>
    <m/>
    <m/>
    <m/>
    <m/>
    <m/>
    <m/>
    <m/>
    <m/>
    <m/>
    <m/>
    <m/>
    <m/>
    <m/>
    <m/>
    <m/>
    <m/>
    <m/>
    <m/>
    <m/>
    <m/>
    <m/>
    <m/>
    <n v="1"/>
    <n v="1"/>
    <n v="1"/>
    <m/>
    <m/>
    <m/>
    <n v="1"/>
    <n v="1"/>
    <n v="1"/>
    <n v="1"/>
    <n v="1"/>
    <m/>
    <n v="1"/>
    <n v="1"/>
    <n v="1"/>
    <n v="1"/>
    <m/>
    <m/>
    <m/>
  </r>
  <r>
    <x v="0"/>
    <x v="0"/>
    <n v="92"/>
    <x v="18"/>
    <x v="12"/>
    <s v="No"/>
    <m/>
    <n v="2"/>
    <n v="2"/>
    <n v="2"/>
    <n v="2"/>
    <n v="2"/>
    <n v="2"/>
    <n v="2"/>
    <n v="2"/>
    <m/>
    <n v="2"/>
    <n v="2"/>
    <n v="2"/>
    <n v="2"/>
    <n v="2"/>
    <n v="2"/>
    <n v="2"/>
    <n v="2"/>
    <n v="2"/>
    <n v="2"/>
    <n v="2"/>
    <n v="2"/>
    <m/>
    <m/>
    <m/>
    <n v="2"/>
    <n v="2"/>
    <m/>
    <m/>
    <m/>
    <m/>
    <m/>
    <m/>
    <n v="2"/>
    <m/>
    <m/>
    <m/>
    <m/>
    <m/>
    <m/>
    <m/>
  </r>
  <r>
    <x v="0"/>
    <x v="0"/>
    <n v="101"/>
    <x v="19"/>
    <x v="20"/>
    <s v="Yes"/>
    <m/>
    <n v="1"/>
    <n v="1"/>
    <n v="1"/>
    <n v="1"/>
    <n v="1"/>
    <n v="1"/>
    <n v="1"/>
    <n v="1"/>
    <m/>
    <m/>
    <m/>
    <m/>
    <n v="1"/>
    <n v="1"/>
    <n v="1"/>
    <n v="1"/>
    <m/>
    <n v="1"/>
    <m/>
    <m/>
    <n v="1"/>
    <m/>
    <m/>
    <m/>
    <n v="1"/>
    <n v="1"/>
    <m/>
    <m/>
    <m/>
    <m/>
    <m/>
    <m/>
    <m/>
    <m/>
    <m/>
    <m/>
    <m/>
    <m/>
    <m/>
    <m/>
  </r>
  <r>
    <x v="0"/>
    <x v="0"/>
    <n v="102"/>
    <x v="19"/>
    <x v="12"/>
    <s v="No"/>
    <m/>
    <m/>
    <m/>
    <m/>
    <m/>
    <m/>
    <m/>
    <m/>
    <m/>
    <m/>
    <n v="2"/>
    <n v="2"/>
    <n v="2"/>
    <m/>
    <m/>
    <m/>
    <m/>
    <n v="2"/>
    <m/>
    <n v="2"/>
    <n v="2"/>
    <m/>
    <m/>
    <m/>
    <m/>
    <m/>
    <m/>
    <m/>
    <m/>
    <m/>
    <m/>
    <m/>
    <m/>
    <n v="2"/>
    <m/>
    <m/>
    <m/>
    <m/>
    <m/>
    <m/>
    <m/>
  </r>
  <r>
    <x v="0"/>
    <x v="1"/>
    <n v="201"/>
    <x v="20"/>
    <x v="21"/>
    <s v="I disagree with its home theme, but there is no better theme."/>
    <m/>
    <m/>
    <m/>
    <m/>
    <m/>
    <m/>
    <m/>
    <m/>
    <m/>
    <m/>
    <m/>
    <m/>
    <m/>
    <m/>
    <m/>
    <m/>
    <m/>
    <m/>
    <m/>
    <m/>
    <m/>
    <m/>
    <m/>
    <m/>
    <m/>
    <m/>
    <m/>
    <m/>
    <m/>
    <m/>
    <m/>
    <m/>
    <n v="1"/>
    <m/>
    <m/>
    <m/>
    <m/>
    <m/>
    <m/>
    <m/>
    <m/>
  </r>
  <r>
    <x v="0"/>
    <x v="1"/>
    <n v="202"/>
    <x v="20"/>
    <x v="12"/>
    <s v="Data element should be moved to a different theme. (Please identify proposed theme below.)"/>
    <m/>
    <m/>
    <m/>
    <m/>
    <m/>
    <m/>
    <m/>
    <m/>
    <m/>
    <m/>
    <m/>
    <n v="2"/>
    <m/>
    <m/>
    <m/>
    <m/>
    <m/>
    <m/>
    <m/>
    <m/>
    <m/>
    <m/>
    <m/>
    <m/>
    <m/>
    <m/>
    <m/>
    <m/>
    <m/>
    <m/>
    <m/>
    <m/>
    <m/>
    <m/>
    <m/>
    <m/>
    <m/>
    <m/>
    <m/>
    <m/>
    <m/>
  </r>
  <r>
    <x v="0"/>
    <x v="1"/>
    <n v="203"/>
    <x v="20"/>
    <x v="12"/>
    <s v="Data element is cross-cutting with more than one possible theme, and may be better placed in another. (Please identify other pertinent themes below)"/>
    <m/>
    <m/>
    <m/>
    <m/>
    <m/>
    <m/>
    <m/>
    <n v="3"/>
    <m/>
    <m/>
    <m/>
    <m/>
    <n v="3"/>
    <m/>
    <m/>
    <m/>
    <m/>
    <m/>
    <m/>
    <m/>
    <m/>
    <m/>
    <m/>
    <m/>
    <m/>
    <m/>
    <m/>
    <m/>
    <m/>
    <m/>
    <m/>
    <m/>
    <m/>
    <m/>
    <m/>
    <m/>
    <m/>
    <m/>
    <m/>
    <m/>
    <m/>
  </r>
  <r>
    <x v="0"/>
    <x v="1"/>
    <n v="204"/>
    <x v="20"/>
    <x v="12"/>
    <s v="Data element is cross-cutting with more than one possible theme, but this theme is appropriate."/>
    <m/>
    <m/>
    <m/>
    <m/>
    <m/>
    <m/>
    <m/>
    <m/>
    <n v="4"/>
    <m/>
    <n v="4"/>
    <m/>
    <m/>
    <m/>
    <m/>
    <m/>
    <m/>
    <m/>
    <m/>
    <m/>
    <m/>
    <m/>
    <m/>
    <m/>
    <n v="4"/>
    <n v="4"/>
    <m/>
    <m/>
    <m/>
    <m/>
    <m/>
    <m/>
    <m/>
    <m/>
    <m/>
    <m/>
    <m/>
    <m/>
    <m/>
    <m/>
    <m/>
  </r>
  <r>
    <x v="0"/>
    <x v="1"/>
    <n v="205"/>
    <x v="20"/>
    <x v="12"/>
    <s v="Data element is placed in the appropriate theme."/>
    <m/>
    <n v="5"/>
    <n v="5"/>
    <n v="5"/>
    <n v="5"/>
    <n v="5"/>
    <n v="5"/>
    <m/>
    <m/>
    <m/>
    <m/>
    <m/>
    <m/>
    <n v="5"/>
    <n v="5"/>
    <n v="5"/>
    <n v="5"/>
    <n v="5"/>
    <n v="5"/>
    <n v="5"/>
    <n v="5"/>
    <n v="5"/>
    <n v="5"/>
    <n v="5"/>
    <m/>
    <m/>
    <n v="5"/>
    <m/>
    <n v="5"/>
    <n v="5"/>
    <n v="5"/>
    <n v="5"/>
    <m/>
    <n v="5"/>
    <n v="5"/>
    <n v="5"/>
    <n v="5"/>
    <n v="5"/>
    <m/>
    <m/>
    <m/>
  </r>
  <r>
    <x v="0"/>
    <x v="1"/>
    <n v="206"/>
    <x v="20"/>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m/>
    <m/>
    <m/>
  </r>
  <r>
    <x v="1"/>
    <x v="2"/>
    <n v="401"/>
    <x v="21"/>
    <x v="22"/>
    <s v="No process to obtain funding exists (please explain below)"/>
    <m/>
    <n v="1"/>
    <n v="1"/>
    <m/>
    <n v="1"/>
    <m/>
    <m/>
    <n v="1"/>
    <n v="1"/>
    <m/>
    <n v="1"/>
    <n v="1"/>
    <n v="1"/>
    <m/>
    <m/>
    <n v="1"/>
    <n v="1"/>
    <m/>
    <m/>
    <m/>
    <m/>
    <m/>
    <m/>
    <m/>
    <m/>
    <n v="1"/>
    <m/>
    <m/>
    <m/>
    <m/>
    <m/>
    <m/>
    <m/>
    <n v="1"/>
    <m/>
    <m/>
    <m/>
    <m/>
    <n v="1"/>
    <n v="1"/>
    <n v="6"/>
  </r>
  <r>
    <x v="1"/>
    <x v="2"/>
    <n v="402"/>
    <x v="21"/>
    <x v="12"/>
    <s v="Funding is from a variety of potentially inconsistent sources, budgeting effort is minimal, staffing is minimal"/>
    <m/>
    <m/>
    <m/>
    <n v="2"/>
    <m/>
    <m/>
    <m/>
    <m/>
    <m/>
    <m/>
    <m/>
    <m/>
    <m/>
    <m/>
    <m/>
    <m/>
    <m/>
    <n v="2"/>
    <m/>
    <m/>
    <m/>
    <n v="2"/>
    <m/>
    <m/>
    <m/>
    <m/>
    <n v="2"/>
    <m/>
    <m/>
    <m/>
    <m/>
    <m/>
    <m/>
    <m/>
    <m/>
    <m/>
    <m/>
    <m/>
    <m/>
    <m/>
    <m/>
  </r>
  <r>
    <x v="1"/>
    <x v="2"/>
    <n v="403"/>
    <x v="21"/>
    <x v="12"/>
    <s v="Funding is planned at an agency level, supporting staff is assigned, but funding is not recurring, some lifecycle stages are supported"/>
    <m/>
    <m/>
    <m/>
    <m/>
    <m/>
    <n v="3"/>
    <m/>
    <m/>
    <m/>
    <m/>
    <m/>
    <m/>
    <m/>
    <m/>
    <n v="3"/>
    <m/>
    <m/>
    <m/>
    <m/>
    <m/>
    <m/>
    <m/>
    <n v="3"/>
    <m/>
    <m/>
    <m/>
    <m/>
    <m/>
    <m/>
    <n v="3"/>
    <m/>
    <m/>
    <m/>
    <m/>
    <m/>
    <m/>
    <m/>
    <m/>
    <m/>
    <m/>
    <m/>
  </r>
  <r>
    <x v="1"/>
    <x v="2"/>
    <n v="404"/>
    <x v="21"/>
    <x v="12"/>
    <s v="Funding support exists but is not adequate to meet known requirements, most lifecycle stages are supported"/>
    <m/>
    <m/>
    <m/>
    <m/>
    <m/>
    <m/>
    <m/>
    <m/>
    <m/>
    <m/>
    <m/>
    <m/>
    <m/>
    <m/>
    <m/>
    <m/>
    <m/>
    <m/>
    <m/>
    <m/>
    <m/>
    <m/>
    <m/>
    <m/>
    <n v="4"/>
    <m/>
    <m/>
    <m/>
    <n v="4"/>
    <m/>
    <m/>
    <n v="4"/>
    <m/>
    <m/>
    <m/>
    <m/>
    <m/>
    <m/>
    <m/>
    <m/>
    <m/>
  </r>
  <r>
    <x v="1"/>
    <x v="2"/>
    <n v="405"/>
    <x v="21"/>
    <x v="12"/>
    <s v="Funding is currently adequate and consistent but tied to business requirements whose appropriations are not directed to support all lifecycle stages of the data element (see note above)"/>
    <m/>
    <m/>
    <m/>
    <m/>
    <m/>
    <m/>
    <m/>
    <m/>
    <m/>
    <m/>
    <m/>
    <m/>
    <m/>
    <n v="5"/>
    <m/>
    <m/>
    <m/>
    <m/>
    <m/>
    <m/>
    <n v="5"/>
    <m/>
    <m/>
    <m/>
    <m/>
    <m/>
    <m/>
    <m/>
    <m/>
    <m/>
    <m/>
    <m/>
    <m/>
    <m/>
    <m/>
    <m/>
    <m/>
    <m/>
    <m/>
    <m/>
    <m/>
  </r>
  <r>
    <x v="1"/>
    <x v="2"/>
    <n v="406"/>
    <x v="21"/>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m/>
    <m/>
    <m/>
  </r>
  <r>
    <x v="1"/>
    <x v="2"/>
    <n v="407"/>
    <x v="21"/>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m/>
    <m/>
    <m/>
  </r>
  <r>
    <x v="0"/>
    <x v="2"/>
    <n v="411"/>
    <x v="22"/>
    <x v="23"/>
    <s v="Directed appropriation(s): Funding signed into law by the Oregon Legislature for a specific program that supports this data element or for the data element itself."/>
    <m/>
    <m/>
    <m/>
    <m/>
    <m/>
    <m/>
    <n v="1"/>
    <m/>
    <m/>
    <m/>
    <m/>
    <m/>
    <m/>
    <m/>
    <m/>
    <m/>
    <m/>
    <m/>
    <m/>
    <m/>
    <m/>
    <m/>
    <n v="1"/>
    <n v="1"/>
    <m/>
    <m/>
    <m/>
    <m/>
    <m/>
    <m/>
    <m/>
    <m/>
    <m/>
    <m/>
    <m/>
    <m/>
    <n v="1"/>
    <m/>
    <m/>
    <m/>
    <m/>
  </r>
  <r>
    <x v="0"/>
    <x v="2"/>
    <n v="412"/>
    <x v="22"/>
    <x v="12"/>
    <s v="Federal agency: General lead agency budgetary funding for a specific program that supports this data element."/>
    <m/>
    <m/>
    <m/>
    <m/>
    <m/>
    <m/>
    <m/>
    <m/>
    <m/>
    <m/>
    <m/>
    <m/>
    <m/>
    <m/>
    <n v="2"/>
    <m/>
    <m/>
    <m/>
    <n v="2"/>
    <n v="2"/>
    <m/>
    <n v="2"/>
    <n v="2"/>
    <m/>
    <n v="2"/>
    <m/>
    <n v="2"/>
    <m/>
    <n v="2"/>
    <m/>
    <n v="2"/>
    <n v="2"/>
    <n v="2"/>
    <m/>
    <m/>
    <n v="2"/>
    <m/>
    <m/>
    <m/>
    <m/>
    <m/>
  </r>
  <r>
    <x v="0"/>
    <x v="2"/>
    <n v="413"/>
    <x v="2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m/>
    <m/>
    <m/>
  </r>
  <r>
    <x v="0"/>
    <x v="2"/>
    <n v="414"/>
    <x v="22"/>
    <x v="12"/>
    <s v="Tribal government: Tribal government(s) provide funding for a specific program that supports this data element or the data element itself."/>
    <m/>
    <m/>
    <m/>
    <m/>
    <m/>
    <m/>
    <m/>
    <m/>
    <m/>
    <m/>
    <m/>
    <m/>
    <m/>
    <m/>
    <n v="4"/>
    <m/>
    <m/>
    <m/>
    <m/>
    <m/>
    <m/>
    <m/>
    <n v="4"/>
    <m/>
    <m/>
    <m/>
    <m/>
    <m/>
    <m/>
    <m/>
    <m/>
    <m/>
    <m/>
    <m/>
    <m/>
    <m/>
    <m/>
    <m/>
    <m/>
    <m/>
    <m/>
  </r>
  <r>
    <x v="0"/>
    <x v="2"/>
    <n v="415"/>
    <x v="22"/>
    <x v="12"/>
    <s v="State agency: General agency budgetary provides funding for a specific program that supports this data element or for the data element itself."/>
    <m/>
    <m/>
    <m/>
    <m/>
    <m/>
    <n v="5"/>
    <m/>
    <m/>
    <m/>
    <m/>
    <m/>
    <m/>
    <m/>
    <n v="5"/>
    <n v="5"/>
    <m/>
    <m/>
    <m/>
    <n v="5"/>
    <n v="5"/>
    <n v="5"/>
    <m/>
    <n v="5"/>
    <m/>
    <m/>
    <m/>
    <m/>
    <m/>
    <n v="5"/>
    <m/>
    <m/>
    <n v="5"/>
    <m/>
    <m/>
    <n v="5"/>
    <m/>
    <m/>
    <n v="5"/>
    <m/>
    <m/>
    <m/>
  </r>
  <r>
    <x v="0"/>
    <x v="2"/>
    <n v="416"/>
    <x v="22"/>
    <x v="12"/>
    <s v="State interagency: Agreements between two or more state agencies provide funding for a specific program that supports this data element or the data element itself."/>
    <m/>
    <m/>
    <m/>
    <m/>
    <m/>
    <m/>
    <m/>
    <m/>
    <m/>
    <m/>
    <m/>
    <m/>
    <m/>
    <m/>
    <n v="6"/>
    <m/>
    <m/>
    <m/>
    <m/>
    <m/>
    <m/>
    <m/>
    <n v="6"/>
    <m/>
    <m/>
    <m/>
    <m/>
    <m/>
    <m/>
    <n v="6"/>
    <m/>
    <m/>
    <m/>
    <m/>
    <m/>
    <m/>
    <m/>
    <m/>
    <m/>
    <m/>
    <m/>
  </r>
  <r>
    <x v="0"/>
    <x v="2"/>
    <n v="417"/>
    <x v="22"/>
    <x v="12"/>
    <s v="Local government: Local government(s) provide funding for a specific program that supports this data element or the data element itself."/>
    <m/>
    <m/>
    <m/>
    <m/>
    <m/>
    <m/>
    <m/>
    <m/>
    <m/>
    <m/>
    <m/>
    <m/>
    <m/>
    <m/>
    <m/>
    <m/>
    <m/>
    <m/>
    <m/>
    <m/>
    <m/>
    <m/>
    <n v="7"/>
    <m/>
    <m/>
    <m/>
    <m/>
    <m/>
    <m/>
    <m/>
    <m/>
    <m/>
    <m/>
    <m/>
    <m/>
    <m/>
    <m/>
    <m/>
    <m/>
    <m/>
    <m/>
  </r>
  <r>
    <x v="0"/>
    <x v="2"/>
    <n v="418"/>
    <x v="22"/>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19"/>
    <x v="22"/>
    <x v="12"/>
    <s v="Academia: Educational or academic institutions provide funding for a specific program that supports this data element or the data element itself."/>
    <m/>
    <m/>
    <m/>
    <m/>
    <m/>
    <m/>
    <m/>
    <m/>
    <m/>
    <m/>
    <m/>
    <m/>
    <m/>
    <m/>
    <m/>
    <m/>
    <m/>
    <m/>
    <m/>
    <m/>
    <m/>
    <m/>
    <n v="9"/>
    <m/>
    <m/>
    <m/>
    <m/>
    <m/>
    <m/>
    <m/>
    <m/>
    <m/>
    <m/>
    <m/>
    <m/>
    <m/>
    <m/>
    <m/>
    <m/>
    <m/>
    <m/>
  </r>
  <r>
    <x v="0"/>
    <x v="2"/>
    <n v="420"/>
    <x v="22"/>
    <x v="12"/>
    <s v="Professional association: Professional association(s) provide funding for a specific program that supports this data element or the data element itself."/>
    <m/>
    <m/>
    <m/>
    <m/>
    <m/>
    <m/>
    <m/>
    <m/>
    <m/>
    <m/>
    <m/>
    <m/>
    <m/>
    <m/>
    <m/>
    <m/>
    <m/>
    <m/>
    <m/>
    <m/>
    <m/>
    <m/>
    <n v="10"/>
    <m/>
    <m/>
    <m/>
    <m/>
    <m/>
    <m/>
    <m/>
    <m/>
    <m/>
    <m/>
    <m/>
    <m/>
    <m/>
    <m/>
    <m/>
    <m/>
    <m/>
    <m/>
  </r>
  <r>
    <x v="0"/>
    <x v="2"/>
    <n v="421"/>
    <x v="22"/>
    <x v="12"/>
    <s v="Non-profit organization: Non-profit or not-for-profit organizations provide funding for a specific program that supports this data element or the data element itself."/>
    <m/>
    <m/>
    <m/>
    <m/>
    <m/>
    <m/>
    <m/>
    <m/>
    <m/>
    <m/>
    <m/>
    <m/>
    <m/>
    <m/>
    <m/>
    <m/>
    <m/>
    <m/>
    <m/>
    <m/>
    <m/>
    <m/>
    <n v="11"/>
    <m/>
    <m/>
    <m/>
    <m/>
    <m/>
    <m/>
    <m/>
    <m/>
    <m/>
    <m/>
    <m/>
    <m/>
    <m/>
    <m/>
    <m/>
    <m/>
    <m/>
    <m/>
  </r>
  <r>
    <x v="0"/>
    <x v="2"/>
    <n v="422"/>
    <x v="22"/>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m/>
    <m/>
    <m/>
  </r>
  <r>
    <x v="0"/>
    <x v="2"/>
    <n v="423"/>
    <x v="22"/>
    <x v="12"/>
    <s v="Private sector: Private sector company(ies) provide funding for a specific program that supports this data element or the data element itself."/>
    <m/>
    <m/>
    <m/>
    <m/>
    <m/>
    <m/>
    <m/>
    <m/>
    <m/>
    <m/>
    <m/>
    <m/>
    <m/>
    <m/>
    <n v="13"/>
    <m/>
    <m/>
    <m/>
    <m/>
    <m/>
    <m/>
    <m/>
    <n v="13"/>
    <m/>
    <m/>
    <m/>
    <m/>
    <m/>
    <m/>
    <m/>
    <m/>
    <m/>
    <m/>
    <m/>
    <m/>
    <m/>
    <m/>
    <m/>
    <m/>
    <m/>
    <m/>
  </r>
  <r>
    <x v="0"/>
    <x v="2"/>
    <n v="424"/>
    <x v="22"/>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m/>
    <m/>
    <m/>
  </r>
  <r>
    <x v="0"/>
    <x v="2"/>
    <n v="431"/>
    <x v="23"/>
    <x v="24"/>
    <s v="Yes"/>
    <m/>
    <m/>
    <m/>
    <m/>
    <m/>
    <m/>
    <m/>
    <m/>
    <m/>
    <m/>
    <m/>
    <m/>
    <m/>
    <m/>
    <n v="1"/>
    <m/>
    <m/>
    <n v="1"/>
    <m/>
    <m/>
    <m/>
    <m/>
    <n v="1"/>
    <n v="1"/>
    <m/>
    <m/>
    <n v="1"/>
    <m/>
    <m/>
    <m/>
    <m/>
    <m/>
    <n v="1"/>
    <m/>
    <m/>
    <m/>
    <n v="1"/>
    <m/>
    <m/>
    <m/>
    <m/>
  </r>
  <r>
    <x v="0"/>
    <x v="2"/>
    <n v="432"/>
    <x v="23"/>
    <x v="12"/>
    <s v="No"/>
    <m/>
    <m/>
    <m/>
    <n v="2"/>
    <m/>
    <n v="2"/>
    <n v="2"/>
    <m/>
    <m/>
    <m/>
    <m/>
    <m/>
    <m/>
    <n v="2"/>
    <m/>
    <m/>
    <m/>
    <m/>
    <n v="2"/>
    <n v="2"/>
    <n v="2"/>
    <n v="2"/>
    <m/>
    <m/>
    <n v="2"/>
    <m/>
    <m/>
    <m/>
    <n v="2"/>
    <n v="2"/>
    <n v="2"/>
    <n v="2"/>
    <m/>
    <m/>
    <n v="2"/>
    <n v="2"/>
    <m/>
    <n v="2"/>
    <m/>
    <m/>
    <m/>
  </r>
  <r>
    <x v="0"/>
    <x v="2"/>
    <n v="441"/>
    <x v="24"/>
    <x v="25"/>
    <s v="Directed appropriation(s): Funding signed into law by the Oregon Legislature for a specific program that supports this data element or for the data element itself."/>
    <m/>
    <m/>
    <m/>
    <m/>
    <m/>
    <m/>
    <m/>
    <m/>
    <m/>
    <m/>
    <m/>
    <m/>
    <m/>
    <m/>
    <m/>
    <m/>
    <m/>
    <m/>
    <m/>
    <m/>
    <m/>
    <m/>
    <m/>
    <m/>
    <m/>
    <m/>
    <m/>
    <m/>
    <m/>
    <m/>
    <m/>
    <m/>
    <m/>
    <m/>
    <m/>
    <m/>
    <m/>
    <m/>
    <m/>
    <m/>
    <m/>
  </r>
  <r>
    <x v="0"/>
    <x v="2"/>
    <n v="442"/>
    <x v="24"/>
    <x v="12"/>
    <s v="Federal agency: General lead agency budgetary funding for a specific program that supports this data element."/>
    <m/>
    <m/>
    <m/>
    <m/>
    <m/>
    <m/>
    <m/>
    <m/>
    <m/>
    <m/>
    <m/>
    <m/>
    <m/>
    <m/>
    <n v="2"/>
    <m/>
    <m/>
    <m/>
    <m/>
    <m/>
    <m/>
    <m/>
    <n v="2"/>
    <m/>
    <m/>
    <m/>
    <m/>
    <m/>
    <m/>
    <m/>
    <m/>
    <m/>
    <m/>
    <m/>
    <m/>
    <m/>
    <m/>
    <m/>
    <m/>
    <m/>
    <m/>
  </r>
  <r>
    <x v="0"/>
    <x v="2"/>
    <n v="443"/>
    <x v="24"/>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m/>
    <m/>
    <m/>
  </r>
  <r>
    <x v="0"/>
    <x v="2"/>
    <n v="444"/>
    <x v="24"/>
    <x v="12"/>
    <s v="Tribal government: Tribal government(s) provide funding for a specific program that supports this data element or the data element itself."/>
    <m/>
    <m/>
    <m/>
    <m/>
    <m/>
    <m/>
    <m/>
    <m/>
    <m/>
    <m/>
    <m/>
    <m/>
    <m/>
    <m/>
    <m/>
    <m/>
    <m/>
    <m/>
    <m/>
    <m/>
    <m/>
    <m/>
    <m/>
    <m/>
    <m/>
    <m/>
    <m/>
    <m/>
    <m/>
    <m/>
    <m/>
    <m/>
    <m/>
    <m/>
    <m/>
    <m/>
    <m/>
    <m/>
    <m/>
    <m/>
    <m/>
  </r>
  <r>
    <x v="0"/>
    <x v="2"/>
    <n v="445"/>
    <x v="24"/>
    <x v="12"/>
    <s v="State agency: General agency budgetary provides funding for a specific program that supports this data element or for the data element itself."/>
    <m/>
    <m/>
    <m/>
    <m/>
    <m/>
    <m/>
    <m/>
    <m/>
    <m/>
    <m/>
    <m/>
    <m/>
    <m/>
    <m/>
    <n v="5"/>
    <m/>
    <m/>
    <m/>
    <m/>
    <m/>
    <m/>
    <m/>
    <m/>
    <m/>
    <m/>
    <m/>
    <m/>
    <m/>
    <m/>
    <m/>
    <m/>
    <m/>
    <m/>
    <m/>
    <m/>
    <m/>
    <m/>
    <m/>
    <m/>
    <m/>
    <m/>
  </r>
  <r>
    <x v="0"/>
    <x v="2"/>
    <n v="446"/>
    <x v="24"/>
    <x v="12"/>
    <s v="State interagency: Agreements between two or more state agencies provide funding for a specific program that supports this data element or the data element itself."/>
    <m/>
    <m/>
    <m/>
    <m/>
    <m/>
    <m/>
    <m/>
    <m/>
    <m/>
    <m/>
    <m/>
    <m/>
    <m/>
    <m/>
    <n v="6"/>
    <m/>
    <m/>
    <m/>
    <m/>
    <m/>
    <m/>
    <m/>
    <m/>
    <m/>
    <m/>
    <m/>
    <m/>
    <m/>
    <m/>
    <m/>
    <m/>
    <m/>
    <m/>
    <m/>
    <m/>
    <m/>
    <m/>
    <m/>
    <m/>
    <m/>
    <m/>
  </r>
  <r>
    <x v="0"/>
    <x v="2"/>
    <n v="447"/>
    <x v="24"/>
    <x v="12"/>
    <s v="Local government: Local government(s) provide funding for a specific program that supports this data element or the data element itself."/>
    <m/>
    <m/>
    <m/>
    <m/>
    <m/>
    <m/>
    <m/>
    <m/>
    <m/>
    <m/>
    <m/>
    <m/>
    <m/>
    <m/>
    <n v="7"/>
    <m/>
    <m/>
    <m/>
    <m/>
    <m/>
    <m/>
    <m/>
    <m/>
    <m/>
    <m/>
    <m/>
    <m/>
    <m/>
    <m/>
    <m/>
    <m/>
    <m/>
    <m/>
    <m/>
    <m/>
    <m/>
    <n v="7"/>
    <m/>
    <m/>
    <m/>
    <m/>
  </r>
  <r>
    <x v="0"/>
    <x v="2"/>
    <n v="448"/>
    <x v="24"/>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49"/>
    <x v="24"/>
    <x v="12"/>
    <s v="Academia: Educational or academic institutions provide funding for a specific program that supports this data element or the data element itself."/>
    <m/>
    <m/>
    <m/>
    <m/>
    <m/>
    <m/>
    <m/>
    <m/>
    <m/>
    <m/>
    <m/>
    <m/>
    <m/>
    <m/>
    <n v="9"/>
    <m/>
    <m/>
    <m/>
    <m/>
    <m/>
    <m/>
    <m/>
    <m/>
    <m/>
    <m/>
    <m/>
    <m/>
    <m/>
    <m/>
    <m/>
    <m/>
    <m/>
    <n v="9"/>
    <m/>
    <m/>
    <m/>
    <m/>
    <m/>
    <m/>
    <m/>
    <m/>
  </r>
  <r>
    <x v="0"/>
    <x v="2"/>
    <n v="450"/>
    <x v="24"/>
    <x v="12"/>
    <s v="Professional association: Professional association(s) provide funding for a specific program that supports this data element or the data element itself."/>
    <m/>
    <m/>
    <m/>
    <m/>
    <m/>
    <m/>
    <m/>
    <m/>
    <m/>
    <m/>
    <m/>
    <m/>
    <m/>
    <m/>
    <m/>
    <m/>
    <m/>
    <m/>
    <m/>
    <m/>
    <m/>
    <m/>
    <m/>
    <m/>
    <m/>
    <m/>
    <m/>
    <m/>
    <m/>
    <m/>
    <m/>
    <m/>
    <m/>
    <m/>
    <m/>
    <m/>
    <m/>
    <m/>
    <m/>
    <m/>
    <m/>
  </r>
  <r>
    <x v="0"/>
    <x v="2"/>
    <n v="451"/>
    <x v="24"/>
    <x v="12"/>
    <s v="Non-profit organization: Non-profit or not-for-profit organizations provide funding for a specific program that supports this data element or the data element itself."/>
    <m/>
    <m/>
    <m/>
    <m/>
    <m/>
    <m/>
    <m/>
    <m/>
    <m/>
    <m/>
    <m/>
    <m/>
    <m/>
    <m/>
    <m/>
    <m/>
    <m/>
    <m/>
    <m/>
    <m/>
    <m/>
    <m/>
    <m/>
    <m/>
    <m/>
    <m/>
    <m/>
    <m/>
    <m/>
    <m/>
    <m/>
    <m/>
    <m/>
    <m/>
    <m/>
    <m/>
    <m/>
    <m/>
    <m/>
    <m/>
    <m/>
  </r>
  <r>
    <x v="0"/>
    <x v="2"/>
    <n v="452"/>
    <x v="24"/>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m/>
    <m/>
    <m/>
  </r>
  <r>
    <x v="0"/>
    <x v="2"/>
    <n v="453"/>
    <x v="24"/>
    <x v="12"/>
    <s v="Private sector: Private sector company(ies) provide funding for a specific program that supports this data element or the data element itself."/>
    <m/>
    <m/>
    <m/>
    <m/>
    <m/>
    <m/>
    <m/>
    <m/>
    <m/>
    <m/>
    <m/>
    <m/>
    <m/>
    <m/>
    <n v="13"/>
    <m/>
    <m/>
    <m/>
    <m/>
    <m/>
    <m/>
    <m/>
    <m/>
    <m/>
    <m/>
    <m/>
    <m/>
    <m/>
    <m/>
    <m/>
    <m/>
    <m/>
    <m/>
    <m/>
    <m/>
    <m/>
    <m/>
    <m/>
    <m/>
    <m/>
    <m/>
  </r>
  <r>
    <x v="0"/>
    <x v="2"/>
    <n v="454"/>
    <x v="24"/>
    <x v="12"/>
    <s v="Other (please specify)"/>
    <m/>
    <m/>
    <m/>
    <m/>
    <m/>
    <m/>
    <m/>
    <m/>
    <m/>
    <m/>
    <m/>
    <m/>
    <m/>
    <m/>
    <m/>
    <m/>
    <m/>
    <s v="No regular secondary funding source - only one time."/>
    <m/>
    <m/>
    <m/>
    <m/>
    <s v="USGS 3DEP"/>
    <m/>
    <m/>
    <m/>
    <s v="Oregon framework grant program."/>
    <m/>
    <m/>
    <m/>
    <m/>
    <m/>
    <m/>
    <m/>
    <m/>
    <m/>
    <m/>
    <m/>
    <m/>
    <m/>
    <m/>
  </r>
  <r>
    <x v="1"/>
    <x v="2"/>
    <n v="461"/>
    <x v="25"/>
    <x v="26"/>
    <s v="No process is in place"/>
    <m/>
    <m/>
    <m/>
    <m/>
    <m/>
    <m/>
    <m/>
    <m/>
    <m/>
    <m/>
    <m/>
    <m/>
    <m/>
    <m/>
    <m/>
    <m/>
    <m/>
    <m/>
    <m/>
    <m/>
    <m/>
    <m/>
    <m/>
    <m/>
    <m/>
    <m/>
    <n v="1"/>
    <m/>
    <m/>
    <m/>
    <m/>
    <m/>
    <m/>
    <m/>
    <m/>
    <m/>
    <m/>
    <m/>
    <n v="2"/>
    <n v="1"/>
    <n v="6"/>
  </r>
  <r>
    <x v="1"/>
    <x v="2"/>
    <n v="462"/>
    <x v="25"/>
    <x v="12"/>
    <s v="Under development"/>
    <m/>
    <m/>
    <m/>
    <m/>
    <m/>
    <m/>
    <m/>
    <m/>
    <m/>
    <m/>
    <m/>
    <m/>
    <m/>
    <m/>
    <n v="2"/>
    <m/>
    <m/>
    <m/>
    <m/>
    <m/>
    <m/>
    <m/>
    <n v="2"/>
    <m/>
    <m/>
    <m/>
    <m/>
    <m/>
    <m/>
    <m/>
    <m/>
    <m/>
    <m/>
    <m/>
    <m/>
    <m/>
    <m/>
    <m/>
    <m/>
    <m/>
    <m/>
  </r>
  <r>
    <x v="1"/>
    <x v="2"/>
    <n v="463"/>
    <x v="25"/>
    <x v="12"/>
    <s v="Developed, documented, and implementation started"/>
    <m/>
    <m/>
    <m/>
    <m/>
    <m/>
    <m/>
    <m/>
    <m/>
    <m/>
    <m/>
    <m/>
    <m/>
    <m/>
    <m/>
    <m/>
    <m/>
    <m/>
    <m/>
    <m/>
    <m/>
    <m/>
    <m/>
    <m/>
    <m/>
    <m/>
    <m/>
    <m/>
    <m/>
    <m/>
    <m/>
    <m/>
    <m/>
    <m/>
    <m/>
    <m/>
    <m/>
    <m/>
    <m/>
    <m/>
    <m/>
    <m/>
  </r>
  <r>
    <x v="1"/>
    <x v="2"/>
    <n v="464"/>
    <x v="25"/>
    <x v="12"/>
    <s v="Implementation progressing"/>
    <m/>
    <m/>
    <m/>
    <m/>
    <m/>
    <m/>
    <m/>
    <m/>
    <m/>
    <m/>
    <m/>
    <m/>
    <m/>
    <m/>
    <m/>
    <m/>
    <m/>
    <m/>
    <m/>
    <m/>
    <m/>
    <m/>
    <m/>
    <m/>
    <m/>
    <m/>
    <m/>
    <m/>
    <m/>
    <m/>
    <m/>
    <m/>
    <n v="4"/>
    <m/>
    <m/>
    <m/>
    <m/>
    <m/>
    <m/>
    <m/>
    <m/>
  </r>
  <r>
    <x v="1"/>
    <x v="2"/>
    <n v="465"/>
    <x v="25"/>
    <x v="12"/>
    <s v="Implementation well established"/>
    <m/>
    <m/>
    <m/>
    <m/>
    <m/>
    <m/>
    <m/>
    <m/>
    <m/>
    <m/>
    <m/>
    <m/>
    <m/>
    <m/>
    <m/>
    <m/>
    <m/>
    <n v="5"/>
    <m/>
    <m/>
    <m/>
    <m/>
    <m/>
    <m/>
    <m/>
    <m/>
    <m/>
    <m/>
    <m/>
    <m/>
    <m/>
    <m/>
    <m/>
    <m/>
    <m/>
    <m/>
    <n v="5"/>
    <m/>
    <m/>
    <m/>
    <m/>
  </r>
  <r>
    <x v="1"/>
    <x v="2"/>
    <n v="466"/>
    <x v="25"/>
    <x v="12"/>
    <s v="Fully implemented including recurring assessments"/>
    <m/>
    <m/>
    <m/>
    <m/>
    <m/>
    <m/>
    <m/>
    <m/>
    <m/>
    <m/>
    <m/>
    <m/>
    <m/>
    <m/>
    <m/>
    <m/>
    <m/>
    <m/>
    <m/>
    <m/>
    <m/>
    <m/>
    <m/>
    <n v="6"/>
    <m/>
    <m/>
    <m/>
    <m/>
    <m/>
    <m/>
    <m/>
    <m/>
    <m/>
    <m/>
    <m/>
    <m/>
    <m/>
    <m/>
    <m/>
    <m/>
    <m/>
  </r>
  <r>
    <x v="1"/>
    <x v="3"/>
    <n v="501"/>
    <x v="26"/>
    <x v="27"/>
    <s v="No information"/>
    <m/>
    <n v="1"/>
    <m/>
    <m/>
    <m/>
    <m/>
    <m/>
    <m/>
    <m/>
    <m/>
    <n v="1"/>
    <m/>
    <m/>
    <m/>
    <m/>
    <m/>
    <m/>
    <m/>
    <m/>
    <m/>
    <m/>
    <m/>
    <m/>
    <m/>
    <m/>
    <m/>
    <m/>
    <m/>
    <m/>
    <m/>
    <m/>
    <m/>
    <m/>
    <m/>
    <m/>
    <m/>
    <m/>
    <m/>
    <n v="6"/>
    <n v="1"/>
    <n v="6"/>
  </r>
  <r>
    <x v="1"/>
    <x v="3"/>
    <n v="502"/>
    <x v="26"/>
    <x v="12"/>
    <s v="Not authoritative, but best available"/>
    <m/>
    <m/>
    <m/>
    <m/>
    <n v="2"/>
    <m/>
    <m/>
    <m/>
    <m/>
    <m/>
    <m/>
    <n v="2"/>
    <n v="2"/>
    <m/>
    <m/>
    <n v="2"/>
    <n v="2"/>
    <m/>
    <m/>
    <m/>
    <m/>
    <m/>
    <m/>
    <m/>
    <n v="2"/>
    <n v="2"/>
    <n v="2"/>
    <m/>
    <m/>
    <m/>
    <m/>
    <m/>
    <m/>
    <m/>
    <m/>
    <m/>
    <m/>
    <m/>
    <m/>
    <m/>
    <m/>
  </r>
  <r>
    <x v="1"/>
    <x v="3"/>
    <n v="503"/>
    <x v="26"/>
    <x v="12"/>
    <s v="1-25% authoritative"/>
    <m/>
    <m/>
    <m/>
    <m/>
    <m/>
    <m/>
    <m/>
    <m/>
    <m/>
    <m/>
    <m/>
    <m/>
    <m/>
    <m/>
    <m/>
    <m/>
    <m/>
    <m/>
    <m/>
    <m/>
    <n v="3"/>
    <m/>
    <m/>
    <m/>
    <m/>
    <m/>
    <m/>
    <m/>
    <m/>
    <m/>
    <m/>
    <m/>
    <m/>
    <m/>
    <m/>
    <m/>
    <m/>
    <m/>
    <m/>
    <m/>
    <m/>
  </r>
  <r>
    <x v="1"/>
    <x v="3"/>
    <n v="504"/>
    <x v="26"/>
    <x v="12"/>
    <s v="25-50% authoritative"/>
    <m/>
    <m/>
    <m/>
    <m/>
    <m/>
    <m/>
    <m/>
    <m/>
    <m/>
    <m/>
    <m/>
    <m/>
    <m/>
    <m/>
    <m/>
    <m/>
    <m/>
    <m/>
    <m/>
    <m/>
    <m/>
    <m/>
    <m/>
    <m/>
    <m/>
    <m/>
    <m/>
    <m/>
    <m/>
    <m/>
    <m/>
    <m/>
    <m/>
    <m/>
    <m/>
    <m/>
    <m/>
    <m/>
    <m/>
    <m/>
    <m/>
  </r>
  <r>
    <x v="1"/>
    <x v="3"/>
    <n v="505"/>
    <x v="26"/>
    <x v="12"/>
    <s v="50-75% authoritative"/>
    <m/>
    <m/>
    <m/>
    <m/>
    <m/>
    <m/>
    <m/>
    <m/>
    <n v="5"/>
    <m/>
    <m/>
    <m/>
    <m/>
    <m/>
    <m/>
    <m/>
    <m/>
    <m/>
    <m/>
    <m/>
    <m/>
    <m/>
    <m/>
    <m/>
    <m/>
    <m/>
    <m/>
    <m/>
    <m/>
    <n v="5"/>
    <m/>
    <m/>
    <m/>
    <m/>
    <m/>
    <m/>
    <m/>
    <m/>
    <m/>
    <m/>
    <m/>
  </r>
  <r>
    <x v="1"/>
    <x v="3"/>
    <n v="506"/>
    <x v="26"/>
    <x v="12"/>
    <s v="75-100% authoritative"/>
    <m/>
    <m/>
    <n v="6"/>
    <n v="6"/>
    <m/>
    <n v="6"/>
    <n v="6"/>
    <n v="6"/>
    <m/>
    <m/>
    <m/>
    <m/>
    <m/>
    <n v="6"/>
    <n v="6"/>
    <m/>
    <m/>
    <n v="6"/>
    <n v="6"/>
    <n v="6"/>
    <m/>
    <n v="6"/>
    <n v="6"/>
    <n v="6"/>
    <m/>
    <m/>
    <m/>
    <m/>
    <n v="6"/>
    <m/>
    <n v="6"/>
    <n v="6"/>
    <n v="6"/>
    <n v="6"/>
    <n v="6"/>
    <n v="6"/>
    <n v="6"/>
    <n v="6"/>
    <m/>
    <m/>
    <m/>
  </r>
  <r>
    <x v="1"/>
    <x v="3"/>
    <n v="511"/>
    <x v="27"/>
    <x v="28"/>
    <s v="Data standard is desired, but is not planned"/>
    <m/>
    <n v="1"/>
    <n v="1"/>
    <n v="1"/>
    <n v="1"/>
    <n v="1"/>
    <n v="1"/>
    <m/>
    <n v="1"/>
    <m/>
    <n v="1"/>
    <n v="1"/>
    <n v="1"/>
    <m/>
    <n v="1"/>
    <n v="1"/>
    <n v="1"/>
    <m/>
    <n v="1"/>
    <n v="1"/>
    <m/>
    <m/>
    <m/>
    <m/>
    <m/>
    <m/>
    <m/>
    <m/>
    <m/>
    <m/>
    <m/>
    <m/>
    <m/>
    <m/>
    <m/>
    <m/>
    <m/>
    <m/>
    <n v="1"/>
    <n v="1"/>
    <n v="6"/>
  </r>
  <r>
    <x v="1"/>
    <x v="3"/>
    <n v="512"/>
    <x v="27"/>
    <x v="12"/>
    <s v="Planned but with no resources available to achieve the capability"/>
    <m/>
    <m/>
    <m/>
    <m/>
    <m/>
    <m/>
    <m/>
    <m/>
    <m/>
    <m/>
    <m/>
    <m/>
    <m/>
    <n v="2"/>
    <m/>
    <m/>
    <m/>
    <m/>
    <m/>
    <m/>
    <m/>
    <m/>
    <m/>
    <m/>
    <m/>
    <n v="2"/>
    <m/>
    <m/>
    <m/>
    <m/>
    <m/>
    <m/>
    <m/>
    <m/>
    <m/>
    <m/>
    <m/>
    <m/>
    <m/>
    <m/>
    <m/>
  </r>
  <r>
    <x v="1"/>
    <x v="3"/>
    <n v="513"/>
    <x v="27"/>
    <x v="12"/>
    <s v="Planned and with resources available to achieve the capability"/>
    <m/>
    <m/>
    <m/>
    <m/>
    <m/>
    <m/>
    <m/>
    <m/>
    <m/>
    <m/>
    <m/>
    <m/>
    <m/>
    <m/>
    <m/>
    <m/>
    <m/>
    <m/>
    <m/>
    <m/>
    <m/>
    <m/>
    <m/>
    <m/>
    <m/>
    <m/>
    <m/>
    <m/>
    <m/>
    <m/>
    <m/>
    <m/>
    <m/>
    <m/>
    <m/>
    <m/>
    <m/>
    <m/>
    <m/>
    <m/>
    <m/>
  </r>
  <r>
    <x v="1"/>
    <x v="3"/>
    <n v="514"/>
    <x v="27"/>
    <x v="12"/>
    <s v="In progress but with only partial resources available to achieve the capability"/>
    <m/>
    <m/>
    <m/>
    <m/>
    <m/>
    <m/>
    <m/>
    <m/>
    <m/>
    <m/>
    <m/>
    <m/>
    <m/>
    <m/>
    <m/>
    <m/>
    <m/>
    <m/>
    <m/>
    <m/>
    <n v="4"/>
    <m/>
    <m/>
    <m/>
    <m/>
    <m/>
    <m/>
    <m/>
    <m/>
    <m/>
    <m/>
    <m/>
    <m/>
    <m/>
    <m/>
    <m/>
    <m/>
    <m/>
    <m/>
    <m/>
    <m/>
  </r>
  <r>
    <x v="1"/>
    <x v="3"/>
    <n v="515"/>
    <x v="27"/>
    <x v="12"/>
    <s v="In progress with full resources available to achieve the capability"/>
    <m/>
    <m/>
    <m/>
    <m/>
    <m/>
    <m/>
    <m/>
    <m/>
    <m/>
    <m/>
    <m/>
    <m/>
    <m/>
    <m/>
    <m/>
    <m/>
    <m/>
    <m/>
    <m/>
    <m/>
    <m/>
    <m/>
    <m/>
    <m/>
    <m/>
    <m/>
    <m/>
    <m/>
    <m/>
    <n v="5"/>
    <m/>
    <m/>
    <m/>
    <m/>
    <m/>
    <m/>
    <m/>
    <m/>
    <m/>
    <m/>
    <m/>
  </r>
  <r>
    <x v="1"/>
    <x v="3"/>
    <n v="516"/>
    <x v="27"/>
    <x v="12"/>
    <s v="Fully implemented"/>
    <m/>
    <m/>
    <m/>
    <m/>
    <m/>
    <m/>
    <m/>
    <m/>
    <m/>
    <m/>
    <m/>
    <m/>
    <m/>
    <m/>
    <m/>
    <m/>
    <m/>
    <n v="6"/>
    <m/>
    <m/>
    <m/>
    <n v="6"/>
    <n v="6"/>
    <m/>
    <m/>
    <m/>
    <n v="6"/>
    <m/>
    <n v="6"/>
    <m/>
    <n v="6"/>
    <n v="6"/>
    <m/>
    <n v="6"/>
    <n v="6"/>
    <n v="6"/>
    <n v="6"/>
    <n v="6"/>
    <m/>
    <m/>
    <m/>
  </r>
  <r>
    <x v="1"/>
    <x v="3"/>
    <n v="517"/>
    <x v="27"/>
    <x v="12"/>
    <s v="Not Applicable (please select this response if the data uses a standard that is not endorsed by Oregon Geographic Information Council)"/>
    <m/>
    <m/>
    <m/>
    <m/>
    <m/>
    <m/>
    <m/>
    <n v="7"/>
    <m/>
    <m/>
    <m/>
    <m/>
    <m/>
    <m/>
    <m/>
    <m/>
    <m/>
    <m/>
    <m/>
    <m/>
    <m/>
    <m/>
    <m/>
    <n v="7"/>
    <n v="7"/>
    <m/>
    <m/>
    <m/>
    <m/>
    <m/>
    <m/>
    <m/>
    <n v="7"/>
    <m/>
    <m/>
    <m/>
    <m/>
    <m/>
    <m/>
    <m/>
    <m/>
  </r>
  <r>
    <x v="0"/>
    <x v="3"/>
    <n v="521"/>
    <x v="28"/>
    <x v="29"/>
    <s v="FGDC-endorsed"/>
    <m/>
    <m/>
    <m/>
    <m/>
    <m/>
    <m/>
    <m/>
    <m/>
    <m/>
    <m/>
    <m/>
    <m/>
    <m/>
    <m/>
    <m/>
    <m/>
    <m/>
    <m/>
    <m/>
    <m/>
    <m/>
    <m/>
    <m/>
    <m/>
    <m/>
    <m/>
    <m/>
    <m/>
    <m/>
    <m/>
    <m/>
    <m/>
    <m/>
    <m/>
    <m/>
    <m/>
    <m/>
    <m/>
    <m/>
    <m/>
    <m/>
  </r>
  <r>
    <x v="0"/>
    <x v="3"/>
    <n v="522"/>
    <x v="28"/>
    <x v="12"/>
    <s v="Other (please specify)"/>
    <m/>
    <m/>
    <m/>
    <m/>
    <m/>
    <m/>
    <m/>
    <m/>
    <m/>
    <m/>
    <m/>
    <m/>
    <m/>
    <m/>
    <m/>
    <m/>
    <m/>
    <m/>
    <m/>
    <m/>
    <m/>
    <m/>
    <m/>
    <m/>
    <m/>
    <m/>
    <m/>
    <m/>
    <m/>
    <m/>
    <m/>
    <m/>
    <m/>
    <m/>
    <m/>
    <m/>
    <m/>
    <m/>
    <m/>
    <m/>
    <m/>
  </r>
  <r>
    <x v="0"/>
    <x v="3"/>
    <n v="523"/>
    <x v="29"/>
    <x v="29"/>
    <s v="FGDC-endorsed"/>
    <m/>
    <m/>
    <m/>
    <m/>
    <m/>
    <m/>
    <m/>
    <m/>
    <m/>
    <m/>
    <m/>
    <m/>
    <m/>
    <m/>
    <m/>
    <m/>
    <m/>
    <m/>
    <m/>
    <m/>
    <m/>
    <m/>
    <m/>
    <n v="1"/>
    <m/>
    <m/>
    <m/>
    <m/>
    <m/>
    <m/>
    <m/>
    <m/>
    <n v="1"/>
    <m/>
    <m/>
    <m/>
    <m/>
    <m/>
    <m/>
    <m/>
    <m/>
  </r>
  <r>
    <x v="0"/>
    <x v="3"/>
    <n v="524"/>
    <x v="29"/>
    <x v="12"/>
    <s v="Other (please specify)"/>
    <m/>
    <m/>
    <m/>
    <m/>
    <m/>
    <m/>
    <m/>
    <s v="Data source is USGS.  Presume data are to FGDC standard, but do not know for sure."/>
    <m/>
    <m/>
    <m/>
    <m/>
    <m/>
    <m/>
    <m/>
    <m/>
    <m/>
    <m/>
    <m/>
    <m/>
    <m/>
    <m/>
    <m/>
    <m/>
    <s v="County records"/>
    <m/>
    <m/>
    <m/>
    <m/>
    <m/>
    <m/>
    <m/>
    <m/>
    <m/>
    <m/>
    <m/>
    <m/>
    <m/>
    <m/>
    <m/>
    <m/>
  </r>
  <r>
    <x v="1"/>
    <x v="3"/>
    <n v="531"/>
    <x v="30"/>
    <x v="30"/>
    <s v="No process is in place"/>
    <m/>
    <m/>
    <m/>
    <m/>
    <m/>
    <m/>
    <m/>
    <m/>
    <m/>
    <m/>
    <m/>
    <m/>
    <m/>
    <m/>
    <m/>
    <m/>
    <m/>
    <m/>
    <m/>
    <m/>
    <m/>
    <m/>
    <m/>
    <m/>
    <n v="1"/>
    <n v="1"/>
    <n v="1"/>
    <m/>
    <n v="1"/>
    <m/>
    <m/>
    <n v="1"/>
    <m/>
    <m/>
    <m/>
    <m/>
    <m/>
    <m/>
    <n v="1"/>
    <n v="1"/>
    <n v="6"/>
  </r>
  <r>
    <x v="1"/>
    <x v="3"/>
    <n v="532"/>
    <x v="30"/>
    <x v="12"/>
    <s v="Under development"/>
    <m/>
    <m/>
    <m/>
    <m/>
    <m/>
    <m/>
    <m/>
    <m/>
    <m/>
    <m/>
    <m/>
    <m/>
    <m/>
    <m/>
    <m/>
    <m/>
    <m/>
    <m/>
    <m/>
    <m/>
    <n v="2"/>
    <m/>
    <n v="2"/>
    <n v="2"/>
    <m/>
    <m/>
    <m/>
    <m/>
    <m/>
    <n v="2"/>
    <m/>
    <m/>
    <m/>
    <m/>
    <m/>
    <m/>
    <m/>
    <m/>
    <m/>
    <m/>
    <m/>
  </r>
  <r>
    <x v="1"/>
    <x v="3"/>
    <n v="533"/>
    <x v="30"/>
    <x v="12"/>
    <s v="Developed, documented, and implementation started"/>
    <m/>
    <m/>
    <m/>
    <m/>
    <m/>
    <m/>
    <m/>
    <m/>
    <m/>
    <m/>
    <m/>
    <m/>
    <m/>
    <n v="3"/>
    <m/>
    <m/>
    <m/>
    <m/>
    <m/>
    <m/>
    <m/>
    <m/>
    <m/>
    <m/>
    <m/>
    <m/>
    <m/>
    <m/>
    <m/>
    <m/>
    <m/>
    <m/>
    <m/>
    <m/>
    <m/>
    <m/>
    <m/>
    <m/>
    <m/>
    <m/>
    <m/>
  </r>
  <r>
    <x v="1"/>
    <x v="3"/>
    <n v="534"/>
    <x v="30"/>
    <x v="12"/>
    <s v="Implementation progressing"/>
    <m/>
    <m/>
    <m/>
    <m/>
    <m/>
    <m/>
    <m/>
    <m/>
    <m/>
    <m/>
    <m/>
    <m/>
    <m/>
    <m/>
    <m/>
    <m/>
    <m/>
    <n v="4"/>
    <m/>
    <m/>
    <m/>
    <m/>
    <m/>
    <m/>
    <m/>
    <m/>
    <m/>
    <m/>
    <m/>
    <m/>
    <m/>
    <m/>
    <n v="4"/>
    <m/>
    <m/>
    <m/>
    <m/>
    <m/>
    <m/>
    <m/>
    <m/>
  </r>
  <r>
    <x v="1"/>
    <x v="3"/>
    <n v="535"/>
    <x v="30"/>
    <x v="12"/>
    <s v="Implementation well established"/>
    <m/>
    <m/>
    <m/>
    <m/>
    <m/>
    <m/>
    <m/>
    <m/>
    <m/>
    <m/>
    <m/>
    <m/>
    <m/>
    <m/>
    <m/>
    <m/>
    <m/>
    <m/>
    <m/>
    <m/>
    <m/>
    <n v="5"/>
    <m/>
    <m/>
    <m/>
    <m/>
    <m/>
    <m/>
    <m/>
    <m/>
    <m/>
    <m/>
    <m/>
    <m/>
    <n v="5"/>
    <n v="5"/>
    <n v="5"/>
    <m/>
    <m/>
    <m/>
    <m/>
  </r>
  <r>
    <x v="1"/>
    <x v="3"/>
    <n v="536"/>
    <x v="30"/>
    <x v="12"/>
    <s v="Fully implemented including recurring assessments"/>
    <m/>
    <m/>
    <m/>
    <m/>
    <m/>
    <m/>
    <m/>
    <n v="6"/>
    <m/>
    <m/>
    <m/>
    <m/>
    <m/>
    <m/>
    <m/>
    <m/>
    <m/>
    <m/>
    <m/>
    <m/>
    <m/>
    <m/>
    <m/>
    <m/>
    <m/>
    <m/>
    <m/>
    <m/>
    <m/>
    <m/>
    <n v="6"/>
    <m/>
    <m/>
    <n v="6"/>
    <m/>
    <m/>
    <m/>
    <n v="6"/>
    <m/>
    <m/>
    <m/>
  </r>
  <r>
    <x v="0"/>
    <x v="3"/>
    <n v="541"/>
    <x v="31"/>
    <x v="31"/>
    <s v="Internal quality assurance assessment: A defined review process is undertaken by agency personnel through quality evaluation, testing, or other manual or automated methods."/>
    <m/>
    <m/>
    <m/>
    <m/>
    <m/>
    <m/>
    <m/>
    <m/>
    <m/>
    <m/>
    <m/>
    <m/>
    <m/>
    <n v="1"/>
    <m/>
    <m/>
    <m/>
    <n v="1"/>
    <m/>
    <m/>
    <n v="1"/>
    <m/>
    <m/>
    <n v="1"/>
    <m/>
    <m/>
    <m/>
    <m/>
    <m/>
    <m/>
    <n v="1"/>
    <m/>
    <m/>
    <m/>
    <n v="1"/>
    <n v="1"/>
    <m/>
    <n v="1"/>
    <m/>
    <m/>
    <m/>
  </r>
  <r>
    <x v="0"/>
    <x v="3"/>
    <n v="542"/>
    <x v="31"/>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m/>
    <m/>
    <m/>
  </r>
  <r>
    <x v="0"/>
    <x v="3"/>
    <n v="543"/>
    <x v="3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m/>
    <m/>
    <m/>
  </r>
  <r>
    <x v="1"/>
    <x v="3"/>
    <n v="541"/>
    <x v="32"/>
    <x v="32"/>
    <s v="No assessment has been done (Please explain)"/>
    <m/>
    <n v="1"/>
    <m/>
    <m/>
    <m/>
    <m/>
    <m/>
    <n v="1"/>
    <n v="1"/>
    <m/>
    <n v="1"/>
    <n v="1"/>
    <n v="1"/>
    <m/>
    <n v="1"/>
    <n v="1"/>
    <n v="1"/>
    <n v="1"/>
    <m/>
    <n v="1"/>
    <n v="1"/>
    <n v="1"/>
    <n v="1"/>
    <m/>
    <n v="1"/>
    <n v="1"/>
    <n v="1"/>
    <m/>
    <n v="1"/>
    <n v="1"/>
    <m/>
    <n v="1"/>
    <m/>
    <m/>
    <m/>
    <n v="1"/>
    <m/>
    <n v="1"/>
    <n v="1"/>
    <n v="1"/>
    <n v="6"/>
  </r>
  <r>
    <x v="1"/>
    <x v="3"/>
    <n v="542"/>
    <x v="32"/>
    <x v="12"/>
    <s v="Under development (Please explain)"/>
    <m/>
    <m/>
    <m/>
    <m/>
    <m/>
    <m/>
    <m/>
    <m/>
    <m/>
    <m/>
    <m/>
    <m/>
    <m/>
    <m/>
    <m/>
    <m/>
    <m/>
    <m/>
    <m/>
    <m/>
    <m/>
    <m/>
    <m/>
    <m/>
    <m/>
    <m/>
    <m/>
    <m/>
    <m/>
    <m/>
    <m/>
    <m/>
    <m/>
    <m/>
    <m/>
    <m/>
    <m/>
    <m/>
    <m/>
    <m/>
    <m/>
  </r>
  <r>
    <x v="1"/>
    <x v="3"/>
    <n v="543"/>
    <x v="32"/>
    <x v="12"/>
    <s v="Developed, documented, and implementation started"/>
    <m/>
    <m/>
    <n v="3"/>
    <n v="3"/>
    <n v="3"/>
    <n v="3"/>
    <m/>
    <m/>
    <m/>
    <m/>
    <m/>
    <m/>
    <m/>
    <m/>
    <m/>
    <m/>
    <m/>
    <m/>
    <m/>
    <m/>
    <m/>
    <m/>
    <m/>
    <n v="3"/>
    <m/>
    <m/>
    <m/>
    <m/>
    <m/>
    <m/>
    <m/>
    <m/>
    <m/>
    <m/>
    <m/>
    <m/>
    <m/>
    <m/>
    <m/>
    <m/>
    <m/>
  </r>
  <r>
    <x v="1"/>
    <x v="3"/>
    <n v="544"/>
    <x v="32"/>
    <x v="12"/>
    <s v="Implementation progressing"/>
    <m/>
    <m/>
    <m/>
    <m/>
    <m/>
    <m/>
    <m/>
    <m/>
    <m/>
    <m/>
    <m/>
    <m/>
    <m/>
    <m/>
    <m/>
    <m/>
    <m/>
    <m/>
    <m/>
    <m/>
    <m/>
    <m/>
    <m/>
    <m/>
    <m/>
    <m/>
    <m/>
    <m/>
    <m/>
    <m/>
    <m/>
    <m/>
    <m/>
    <m/>
    <m/>
    <m/>
    <m/>
    <m/>
    <m/>
    <m/>
    <m/>
  </r>
  <r>
    <x v="1"/>
    <x v="3"/>
    <n v="545"/>
    <x v="32"/>
    <x v="12"/>
    <s v="Implementation well established"/>
    <m/>
    <m/>
    <m/>
    <m/>
    <m/>
    <m/>
    <m/>
    <m/>
    <m/>
    <m/>
    <m/>
    <m/>
    <m/>
    <m/>
    <m/>
    <m/>
    <m/>
    <m/>
    <n v="5"/>
    <m/>
    <m/>
    <m/>
    <m/>
    <m/>
    <m/>
    <m/>
    <m/>
    <m/>
    <m/>
    <m/>
    <m/>
    <m/>
    <m/>
    <m/>
    <n v="5"/>
    <m/>
    <n v="5"/>
    <m/>
    <m/>
    <m/>
    <m/>
  </r>
  <r>
    <x v="1"/>
    <x v="3"/>
    <n v="546"/>
    <x v="32"/>
    <x v="12"/>
    <s v="Fully implemented including recurring assessments"/>
    <m/>
    <m/>
    <m/>
    <m/>
    <m/>
    <m/>
    <n v="6"/>
    <m/>
    <m/>
    <m/>
    <m/>
    <m/>
    <m/>
    <n v="6"/>
    <m/>
    <m/>
    <m/>
    <m/>
    <m/>
    <m/>
    <m/>
    <m/>
    <m/>
    <m/>
    <m/>
    <m/>
    <m/>
    <m/>
    <m/>
    <m/>
    <n v="6"/>
    <m/>
    <m/>
    <n v="6"/>
    <m/>
    <m/>
    <m/>
    <m/>
    <m/>
    <m/>
    <m/>
  </r>
  <r>
    <x v="1"/>
    <x v="3"/>
    <n v="547"/>
    <x v="32"/>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m/>
    <m/>
    <m/>
  </r>
  <r>
    <x v="1"/>
    <x v="3"/>
    <n v="551"/>
    <x v="33"/>
    <x v="33"/>
    <s v="Documentation is desired, but is not planned"/>
    <m/>
    <n v="1"/>
    <n v="1"/>
    <n v="1"/>
    <n v="1"/>
    <n v="1"/>
    <n v="1"/>
    <m/>
    <n v="1"/>
    <m/>
    <n v="1"/>
    <n v="1"/>
    <n v="1"/>
    <m/>
    <m/>
    <n v="1"/>
    <n v="1"/>
    <m/>
    <m/>
    <n v="1"/>
    <n v="1"/>
    <m/>
    <m/>
    <m/>
    <m/>
    <m/>
    <n v="1"/>
    <m/>
    <m/>
    <m/>
    <m/>
    <m/>
    <m/>
    <n v="1"/>
    <m/>
    <m/>
    <m/>
    <n v="1"/>
    <n v="1"/>
    <n v="1"/>
    <n v="6"/>
  </r>
  <r>
    <x v="1"/>
    <x v="3"/>
    <n v="552"/>
    <x v="33"/>
    <x v="12"/>
    <s v="Planned but with no resources available to achieve the capability"/>
    <m/>
    <m/>
    <m/>
    <m/>
    <m/>
    <m/>
    <m/>
    <m/>
    <m/>
    <m/>
    <m/>
    <m/>
    <m/>
    <n v="2"/>
    <m/>
    <m/>
    <m/>
    <m/>
    <m/>
    <m/>
    <m/>
    <m/>
    <m/>
    <m/>
    <n v="2"/>
    <m/>
    <m/>
    <m/>
    <m/>
    <m/>
    <m/>
    <m/>
    <m/>
    <m/>
    <m/>
    <m/>
    <m/>
    <m/>
    <m/>
    <m/>
    <m/>
  </r>
  <r>
    <x v="1"/>
    <x v="3"/>
    <n v="553"/>
    <x v="33"/>
    <x v="12"/>
    <s v="Planned and with resources available to achieve the capability"/>
    <m/>
    <m/>
    <m/>
    <m/>
    <m/>
    <m/>
    <m/>
    <m/>
    <m/>
    <m/>
    <m/>
    <m/>
    <m/>
    <m/>
    <m/>
    <m/>
    <m/>
    <m/>
    <m/>
    <m/>
    <m/>
    <m/>
    <m/>
    <m/>
    <m/>
    <m/>
    <m/>
    <m/>
    <m/>
    <m/>
    <m/>
    <m/>
    <m/>
    <m/>
    <m/>
    <m/>
    <m/>
    <m/>
    <m/>
    <m/>
    <m/>
  </r>
  <r>
    <x v="1"/>
    <x v="3"/>
    <n v="554"/>
    <x v="33"/>
    <x v="12"/>
    <s v="In progress but with only partial resources available to achieve the capability"/>
    <m/>
    <m/>
    <m/>
    <m/>
    <m/>
    <m/>
    <m/>
    <m/>
    <m/>
    <m/>
    <m/>
    <m/>
    <m/>
    <m/>
    <m/>
    <m/>
    <m/>
    <n v="4"/>
    <m/>
    <m/>
    <m/>
    <m/>
    <m/>
    <m/>
    <m/>
    <n v="4"/>
    <m/>
    <m/>
    <m/>
    <m/>
    <m/>
    <m/>
    <m/>
    <m/>
    <m/>
    <m/>
    <m/>
    <m/>
    <m/>
    <m/>
    <m/>
  </r>
  <r>
    <x v="1"/>
    <x v="3"/>
    <n v="555"/>
    <x v="33"/>
    <x v="12"/>
    <s v="In progress with full resources available to achieve the capability"/>
    <m/>
    <m/>
    <m/>
    <m/>
    <m/>
    <m/>
    <m/>
    <m/>
    <m/>
    <m/>
    <m/>
    <m/>
    <m/>
    <m/>
    <m/>
    <m/>
    <m/>
    <m/>
    <m/>
    <m/>
    <m/>
    <m/>
    <m/>
    <m/>
    <m/>
    <m/>
    <m/>
    <m/>
    <m/>
    <m/>
    <m/>
    <m/>
    <m/>
    <m/>
    <m/>
    <m/>
    <m/>
    <m/>
    <m/>
    <m/>
    <m/>
  </r>
  <r>
    <x v="1"/>
    <x v="3"/>
    <n v="556"/>
    <x v="33"/>
    <x v="12"/>
    <s v="Fully implemented"/>
    <m/>
    <m/>
    <m/>
    <m/>
    <m/>
    <m/>
    <m/>
    <n v="6"/>
    <m/>
    <m/>
    <m/>
    <m/>
    <m/>
    <m/>
    <n v="6"/>
    <m/>
    <m/>
    <m/>
    <n v="6"/>
    <m/>
    <m/>
    <n v="6"/>
    <n v="6"/>
    <n v="6"/>
    <m/>
    <m/>
    <m/>
    <m/>
    <n v="6"/>
    <n v="6"/>
    <n v="6"/>
    <n v="6"/>
    <m/>
    <m/>
    <n v="6"/>
    <n v="6"/>
    <n v="6"/>
    <m/>
    <m/>
    <m/>
    <m/>
  </r>
  <r>
    <x v="1"/>
    <x v="4"/>
    <n v="601"/>
    <x v="34"/>
    <x v="34"/>
    <s v="No assessment has been done"/>
    <m/>
    <n v="1"/>
    <n v="1"/>
    <m/>
    <m/>
    <m/>
    <n v="1"/>
    <m/>
    <n v="1"/>
    <m/>
    <n v="1"/>
    <n v="1"/>
    <n v="1"/>
    <m/>
    <m/>
    <n v="1"/>
    <n v="1"/>
    <m/>
    <n v="1"/>
    <n v="1"/>
    <n v="1"/>
    <n v="1"/>
    <m/>
    <m/>
    <n v="1"/>
    <m/>
    <n v="1"/>
    <m/>
    <n v="1"/>
    <m/>
    <m/>
    <n v="1"/>
    <m/>
    <m/>
    <m/>
    <m/>
    <m/>
    <n v="1"/>
    <n v="1"/>
    <n v="1"/>
    <n v="6"/>
  </r>
  <r>
    <x v="1"/>
    <x v="4"/>
    <n v="602"/>
    <x v="34"/>
    <x v="12"/>
    <s v="Under development"/>
    <m/>
    <m/>
    <m/>
    <m/>
    <m/>
    <m/>
    <m/>
    <m/>
    <m/>
    <m/>
    <m/>
    <m/>
    <m/>
    <m/>
    <m/>
    <m/>
    <m/>
    <m/>
    <m/>
    <m/>
    <m/>
    <m/>
    <m/>
    <m/>
    <m/>
    <n v="2"/>
    <m/>
    <m/>
    <m/>
    <m/>
    <m/>
    <m/>
    <m/>
    <m/>
    <m/>
    <m/>
    <m/>
    <m/>
    <m/>
    <m/>
    <m/>
  </r>
  <r>
    <x v="1"/>
    <x v="4"/>
    <n v="603"/>
    <x v="34"/>
    <x v="12"/>
    <s v="Developed, documented, and implementation started"/>
    <m/>
    <m/>
    <m/>
    <n v="3"/>
    <n v="3"/>
    <n v="3"/>
    <m/>
    <m/>
    <m/>
    <m/>
    <m/>
    <m/>
    <m/>
    <m/>
    <m/>
    <m/>
    <m/>
    <m/>
    <m/>
    <m/>
    <m/>
    <m/>
    <m/>
    <m/>
    <m/>
    <m/>
    <m/>
    <m/>
    <m/>
    <m/>
    <m/>
    <m/>
    <m/>
    <m/>
    <m/>
    <m/>
    <m/>
    <m/>
    <m/>
    <m/>
    <m/>
  </r>
  <r>
    <x v="1"/>
    <x v="4"/>
    <n v="604"/>
    <x v="34"/>
    <x v="12"/>
    <s v="Implementation progressing"/>
    <m/>
    <m/>
    <m/>
    <m/>
    <m/>
    <m/>
    <m/>
    <m/>
    <m/>
    <m/>
    <m/>
    <m/>
    <m/>
    <m/>
    <m/>
    <m/>
    <m/>
    <m/>
    <m/>
    <m/>
    <m/>
    <m/>
    <m/>
    <n v="4"/>
    <m/>
    <m/>
    <m/>
    <m/>
    <m/>
    <m/>
    <m/>
    <m/>
    <m/>
    <m/>
    <m/>
    <m/>
    <m/>
    <m/>
    <m/>
    <m/>
    <m/>
  </r>
  <r>
    <x v="1"/>
    <x v="4"/>
    <n v="605"/>
    <x v="34"/>
    <x v="12"/>
    <s v="Implementation well established"/>
    <m/>
    <m/>
    <m/>
    <m/>
    <m/>
    <m/>
    <m/>
    <m/>
    <m/>
    <m/>
    <m/>
    <m/>
    <m/>
    <n v="5"/>
    <m/>
    <m/>
    <m/>
    <n v="5"/>
    <m/>
    <m/>
    <m/>
    <m/>
    <m/>
    <m/>
    <m/>
    <m/>
    <m/>
    <m/>
    <m/>
    <m/>
    <m/>
    <m/>
    <m/>
    <m/>
    <n v="5"/>
    <m/>
    <m/>
    <m/>
    <m/>
    <m/>
    <m/>
  </r>
  <r>
    <x v="1"/>
    <x v="4"/>
    <n v="606"/>
    <x v="34"/>
    <x v="12"/>
    <s v="Fully implemented including recurring assessments"/>
    <m/>
    <m/>
    <m/>
    <m/>
    <m/>
    <m/>
    <m/>
    <n v="6"/>
    <m/>
    <m/>
    <m/>
    <m/>
    <m/>
    <m/>
    <n v="6"/>
    <m/>
    <m/>
    <m/>
    <m/>
    <m/>
    <m/>
    <m/>
    <n v="6"/>
    <m/>
    <m/>
    <m/>
    <m/>
    <m/>
    <m/>
    <n v="6"/>
    <n v="6"/>
    <m/>
    <m/>
    <n v="6"/>
    <m/>
    <n v="6"/>
    <n v="6"/>
    <m/>
    <m/>
    <m/>
    <m/>
  </r>
  <r>
    <x v="0"/>
    <x v="4"/>
    <n v="611"/>
    <x v="35"/>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m/>
    <m/>
    <m/>
  </r>
  <r>
    <x v="0"/>
    <x v="4"/>
    <n v="612"/>
    <x v="35"/>
    <x v="12"/>
    <s v="External research and evaluation: External stakeholders and partners conduct research to identify whether other potential sources and datasets exist."/>
    <m/>
    <m/>
    <m/>
    <m/>
    <m/>
    <m/>
    <m/>
    <m/>
    <m/>
    <m/>
    <m/>
    <m/>
    <m/>
    <m/>
    <m/>
    <m/>
    <m/>
    <m/>
    <m/>
    <m/>
    <m/>
    <m/>
    <n v="2"/>
    <m/>
    <m/>
    <n v="2"/>
    <m/>
    <m/>
    <m/>
    <m/>
    <n v="2"/>
    <m/>
    <m/>
    <m/>
    <m/>
    <n v="2"/>
    <m/>
    <m/>
    <m/>
    <m/>
    <m/>
  </r>
  <r>
    <x v="0"/>
    <x v="4"/>
    <n v="613"/>
    <x v="35"/>
    <x v="12"/>
    <s v="Suitability review of datasets: Datasets identified that may meet mission requirements undergo suitability review or testing."/>
    <m/>
    <m/>
    <m/>
    <m/>
    <m/>
    <m/>
    <m/>
    <m/>
    <m/>
    <m/>
    <m/>
    <m/>
    <m/>
    <m/>
    <m/>
    <m/>
    <m/>
    <n v="3"/>
    <m/>
    <m/>
    <m/>
    <m/>
    <m/>
    <m/>
    <m/>
    <m/>
    <m/>
    <m/>
    <m/>
    <m/>
    <m/>
    <m/>
    <m/>
    <m/>
    <m/>
    <m/>
    <m/>
    <m/>
    <m/>
    <m/>
    <m/>
  </r>
  <r>
    <x v="0"/>
    <x v="4"/>
    <n v="614"/>
    <x v="35"/>
    <x v="12"/>
    <s v="Data accuracy review: Datasets identified that may meet mission requirements undergo more extensive accuracy review or testing."/>
    <m/>
    <m/>
    <m/>
    <m/>
    <m/>
    <m/>
    <m/>
    <m/>
    <m/>
    <m/>
    <m/>
    <m/>
    <m/>
    <m/>
    <m/>
    <m/>
    <m/>
    <m/>
    <m/>
    <m/>
    <m/>
    <m/>
    <m/>
    <m/>
    <m/>
    <m/>
    <m/>
    <m/>
    <m/>
    <m/>
    <m/>
    <m/>
    <m/>
    <m/>
    <m/>
    <m/>
    <m/>
    <m/>
    <m/>
    <m/>
    <m/>
  </r>
  <r>
    <x v="0"/>
    <x v="4"/>
    <n v="615"/>
    <x v="35"/>
    <x v="12"/>
    <s v="Use limitations/ restrictions review: Datasets identified that may meet mission requirements undergo use limitations or restrictions review."/>
    <m/>
    <m/>
    <m/>
    <m/>
    <m/>
    <m/>
    <m/>
    <m/>
    <m/>
    <m/>
    <m/>
    <m/>
    <m/>
    <m/>
    <m/>
    <m/>
    <m/>
    <m/>
    <m/>
    <m/>
    <m/>
    <m/>
    <m/>
    <m/>
    <m/>
    <m/>
    <m/>
    <m/>
    <m/>
    <m/>
    <m/>
    <m/>
    <m/>
    <m/>
    <m/>
    <m/>
    <m/>
    <m/>
    <m/>
    <m/>
    <m/>
  </r>
  <r>
    <x v="0"/>
    <x v="4"/>
    <n v="616"/>
    <x v="35"/>
    <x v="12"/>
    <s v="Financial cost/impacts evaluation: Datasets identified that may meet mission requirements undergo review for potential financial costs or savings."/>
    <m/>
    <m/>
    <m/>
    <m/>
    <m/>
    <m/>
    <m/>
    <m/>
    <m/>
    <m/>
    <m/>
    <m/>
    <m/>
    <m/>
    <m/>
    <m/>
    <m/>
    <m/>
    <m/>
    <m/>
    <m/>
    <m/>
    <m/>
    <n v="6"/>
    <m/>
    <m/>
    <m/>
    <m/>
    <m/>
    <m/>
    <m/>
    <m/>
    <m/>
    <m/>
    <m/>
    <m/>
    <m/>
    <m/>
    <m/>
    <m/>
    <m/>
  </r>
  <r>
    <x v="0"/>
    <x v="4"/>
    <n v="617"/>
    <x v="35"/>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m/>
    <m/>
    <m/>
  </r>
  <r>
    <x v="1"/>
    <x v="5"/>
    <n v="701"/>
    <x v="36"/>
    <x v="36"/>
    <s v="No process is in place"/>
    <m/>
    <n v="1"/>
    <n v="1"/>
    <m/>
    <n v="1"/>
    <n v="1"/>
    <n v="1"/>
    <n v="1"/>
    <n v="1"/>
    <m/>
    <n v="1"/>
    <n v="1"/>
    <n v="1"/>
    <m/>
    <m/>
    <n v="1"/>
    <n v="1"/>
    <m/>
    <m/>
    <m/>
    <m/>
    <m/>
    <m/>
    <n v="1"/>
    <n v="1"/>
    <m/>
    <n v="1"/>
    <m/>
    <m/>
    <m/>
    <m/>
    <m/>
    <m/>
    <m/>
    <m/>
    <m/>
    <m/>
    <m/>
    <n v="1"/>
    <n v="1"/>
    <n v="6"/>
  </r>
  <r>
    <x v="1"/>
    <x v="5"/>
    <n v="702"/>
    <x v="36"/>
    <x v="12"/>
    <s v="Under development"/>
    <m/>
    <m/>
    <m/>
    <n v="2"/>
    <m/>
    <m/>
    <m/>
    <m/>
    <m/>
    <m/>
    <m/>
    <m/>
    <m/>
    <m/>
    <m/>
    <m/>
    <m/>
    <m/>
    <m/>
    <m/>
    <n v="2"/>
    <m/>
    <m/>
    <m/>
    <m/>
    <n v="2"/>
    <m/>
    <m/>
    <n v="2"/>
    <n v="2"/>
    <m/>
    <m/>
    <m/>
    <m/>
    <m/>
    <m/>
    <m/>
    <m/>
    <m/>
    <m/>
    <m/>
  </r>
  <r>
    <x v="1"/>
    <x v="5"/>
    <n v="703"/>
    <x v="36"/>
    <x v="12"/>
    <s v="Developed, documented, and implementation started"/>
    <m/>
    <m/>
    <m/>
    <m/>
    <m/>
    <m/>
    <m/>
    <m/>
    <m/>
    <m/>
    <m/>
    <m/>
    <m/>
    <n v="3"/>
    <m/>
    <m/>
    <m/>
    <m/>
    <m/>
    <m/>
    <m/>
    <m/>
    <m/>
    <m/>
    <m/>
    <m/>
    <m/>
    <m/>
    <m/>
    <m/>
    <m/>
    <m/>
    <m/>
    <m/>
    <m/>
    <m/>
    <m/>
    <m/>
    <m/>
    <m/>
    <m/>
  </r>
  <r>
    <x v="1"/>
    <x v="5"/>
    <n v="704"/>
    <x v="36"/>
    <x v="12"/>
    <s v="Implementation progressing"/>
    <m/>
    <m/>
    <m/>
    <m/>
    <m/>
    <m/>
    <m/>
    <m/>
    <m/>
    <m/>
    <m/>
    <m/>
    <m/>
    <m/>
    <m/>
    <m/>
    <m/>
    <n v="4"/>
    <m/>
    <m/>
    <m/>
    <m/>
    <m/>
    <m/>
    <m/>
    <m/>
    <m/>
    <m/>
    <m/>
    <m/>
    <m/>
    <n v="4"/>
    <m/>
    <m/>
    <m/>
    <m/>
    <m/>
    <m/>
    <m/>
    <m/>
    <m/>
  </r>
  <r>
    <x v="1"/>
    <x v="5"/>
    <n v="705"/>
    <x v="36"/>
    <x v="12"/>
    <s v="Implementation well established"/>
    <m/>
    <m/>
    <m/>
    <m/>
    <m/>
    <m/>
    <m/>
    <m/>
    <m/>
    <m/>
    <m/>
    <m/>
    <m/>
    <m/>
    <m/>
    <m/>
    <m/>
    <m/>
    <n v="5"/>
    <n v="5"/>
    <m/>
    <n v="5"/>
    <m/>
    <m/>
    <m/>
    <m/>
    <m/>
    <m/>
    <m/>
    <m/>
    <m/>
    <m/>
    <m/>
    <m/>
    <n v="5"/>
    <m/>
    <m/>
    <m/>
    <m/>
    <m/>
    <m/>
  </r>
  <r>
    <x v="1"/>
    <x v="5"/>
    <n v="706"/>
    <x v="36"/>
    <x v="12"/>
    <s v="Fully implemented including recurring assessments"/>
    <m/>
    <m/>
    <m/>
    <m/>
    <m/>
    <m/>
    <m/>
    <m/>
    <m/>
    <m/>
    <m/>
    <m/>
    <m/>
    <m/>
    <n v="6"/>
    <m/>
    <m/>
    <m/>
    <m/>
    <m/>
    <m/>
    <m/>
    <n v="6"/>
    <m/>
    <m/>
    <m/>
    <m/>
    <m/>
    <m/>
    <m/>
    <n v="6"/>
    <m/>
    <m/>
    <n v="6"/>
    <m/>
    <n v="6"/>
    <n v="6"/>
    <n v="6"/>
    <m/>
    <m/>
    <m/>
  </r>
  <r>
    <x v="0"/>
    <x v="5"/>
    <n v="711"/>
    <x v="37"/>
    <x v="37"/>
    <s v="Obtain data by purchasing"/>
    <m/>
    <m/>
    <m/>
    <m/>
    <m/>
    <m/>
    <m/>
    <m/>
    <m/>
    <m/>
    <m/>
    <m/>
    <m/>
    <m/>
    <m/>
    <m/>
    <m/>
    <m/>
    <m/>
    <m/>
    <m/>
    <m/>
    <m/>
    <m/>
    <m/>
    <m/>
    <m/>
    <m/>
    <m/>
    <m/>
    <m/>
    <m/>
    <m/>
    <m/>
    <m/>
    <m/>
    <m/>
    <m/>
    <m/>
    <m/>
    <m/>
  </r>
  <r>
    <x v="0"/>
    <x v="5"/>
    <n v="712"/>
    <x v="37"/>
    <x v="12"/>
    <s v="Obtain data by modifying, converting, or transforming data"/>
    <m/>
    <m/>
    <m/>
    <m/>
    <m/>
    <m/>
    <m/>
    <m/>
    <m/>
    <m/>
    <m/>
    <m/>
    <m/>
    <m/>
    <m/>
    <m/>
    <m/>
    <n v="2"/>
    <m/>
    <m/>
    <m/>
    <m/>
    <m/>
    <m/>
    <m/>
    <m/>
    <m/>
    <m/>
    <m/>
    <m/>
    <n v="2"/>
    <m/>
    <m/>
    <m/>
    <n v="2"/>
    <m/>
    <m/>
    <m/>
    <m/>
    <m/>
    <m/>
  </r>
  <r>
    <x v="0"/>
    <x v="5"/>
    <n v="713"/>
    <x v="37"/>
    <x v="12"/>
    <s v="Obtain data by sharing, exchanging, or aggregating existing data"/>
    <m/>
    <m/>
    <m/>
    <m/>
    <m/>
    <m/>
    <m/>
    <m/>
    <m/>
    <m/>
    <m/>
    <m/>
    <m/>
    <m/>
    <n v="3"/>
    <m/>
    <m/>
    <m/>
    <m/>
    <m/>
    <m/>
    <m/>
    <m/>
    <m/>
    <m/>
    <n v="3"/>
    <m/>
    <m/>
    <m/>
    <n v="3"/>
    <m/>
    <m/>
    <m/>
    <m/>
    <m/>
    <m/>
    <m/>
    <n v="3"/>
    <m/>
    <m/>
    <m/>
  </r>
  <r>
    <x v="0"/>
    <x v="5"/>
    <n v="714"/>
    <x v="37"/>
    <x v="12"/>
    <s v="Obtain data by creating and/or collecting the data"/>
    <m/>
    <m/>
    <m/>
    <n v="4"/>
    <m/>
    <m/>
    <m/>
    <m/>
    <m/>
    <m/>
    <m/>
    <m/>
    <m/>
    <n v="4"/>
    <m/>
    <m/>
    <m/>
    <m/>
    <n v="4"/>
    <n v="4"/>
    <n v="4"/>
    <n v="4"/>
    <m/>
    <m/>
    <m/>
    <m/>
    <m/>
    <m/>
    <m/>
    <m/>
    <m/>
    <m/>
    <m/>
    <n v="4"/>
    <m/>
    <n v="4"/>
    <n v="4"/>
    <m/>
    <m/>
    <m/>
    <m/>
  </r>
  <r>
    <x v="0"/>
    <x v="5"/>
    <n v="715"/>
    <x v="37"/>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m/>
    <m/>
    <m/>
  </r>
  <r>
    <x v="1"/>
    <x v="5"/>
    <n v="721"/>
    <x v="38"/>
    <x v="38"/>
    <s v="No metadata or is not in an OGIC-endorsed standard"/>
    <m/>
    <n v="1"/>
    <m/>
    <m/>
    <m/>
    <m/>
    <m/>
    <n v="1"/>
    <m/>
    <m/>
    <n v="1"/>
    <n v="1"/>
    <n v="1"/>
    <n v="1"/>
    <n v="1"/>
    <n v="1"/>
    <n v="1"/>
    <m/>
    <n v="1"/>
    <n v="1"/>
    <n v="1"/>
    <m/>
    <m/>
    <m/>
    <n v="1"/>
    <n v="1"/>
    <m/>
    <m/>
    <m/>
    <m/>
    <m/>
    <m/>
    <m/>
    <m/>
    <m/>
    <m/>
    <m/>
    <m/>
    <n v="3"/>
    <n v="1"/>
    <n v="3"/>
  </r>
  <r>
    <x v="1"/>
    <x v="5"/>
    <n v="722"/>
    <x v="38"/>
    <x v="12"/>
    <s v="OGIC-endorsed metadata is under development"/>
    <m/>
    <m/>
    <m/>
    <m/>
    <m/>
    <m/>
    <n v="2"/>
    <m/>
    <n v="2"/>
    <m/>
    <m/>
    <m/>
    <m/>
    <m/>
    <m/>
    <m/>
    <m/>
    <m/>
    <m/>
    <m/>
    <m/>
    <m/>
    <n v="2"/>
    <m/>
    <m/>
    <m/>
    <m/>
    <m/>
    <m/>
    <n v="2"/>
    <m/>
    <m/>
    <m/>
    <m/>
    <m/>
    <m/>
    <n v="2"/>
    <m/>
    <m/>
    <m/>
    <m/>
  </r>
  <r>
    <x v="1"/>
    <x v="5"/>
    <n v="723"/>
    <x v="38"/>
    <x v="12"/>
    <s v="OGIC-endorsed metadata is developed, associated with the data as an XML or similar file format, and available via the Oregon Spatial Data Library"/>
    <m/>
    <m/>
    <n v="3"/>
    <n v="3"/>
    <n v="3"/>
    <n v="3"/>
    <m/>
    <m/>
    <m/>
    <m/>
    <m/>
    <m/>
    <m/>
    <m/>
    <m/>
    <m/>
    <m/>
    <n v="3"/>
    <m/>
    <m/>
    <m/>
    <n v="3"/>
    <m/>
    <n v="3"/>
    <m/>
    <m/>
    <n v="3"/>
    <m/>
    <n v="3"/>
    <m/>
    <n v="3"/>
    <n v="3"/>
    <m/>
    <n v="3"/>
    <n v="3"/>
    <n v="3"/>
    <m/>
    <n v="3"/>
    <m/>
    <m/>
    <m/>
  </r>
  <r>
    <x v="1"/>
    <x v="5"/>
    <n v="731"/>
    <x v="39"/>
    <x v="39"/>
    <s v="Geographic extent is 0% complete and/or business requirements have not been defined"/>
    <m/>
    <n v="1"/>
    <m/>
    <m/>
    <m/>
    <m/>
    <m/>
    <m/>
    <m/>
    <m/>
    <n v="1"/>
    <m/>
    <m/>
    <m/>
    <m/>
    <m/>
    <n v="1"/>
    <m/>
    <m/>
    <m/>
    <m/>
    <m/>
    <m/>
    <m/>
    <n v="1"/>
    <n v="1"/>
    <m/>
    <m/>
    <m/>
    <m/>
    <m/>
    <m/>
    <m/>
    <m/>
    <m/>
    <m/>
    <m/>
    <m/>
    <n v="6"/>
    <n v="1"/>
    <n v="6"/>
  </r>
  <r>
    <x v="1"/>
    <x v="5"/>
    <n v="732"/>
    <x v="39"/>
    <x v="12"/>
    <s v="Geographic extent is between 1-25% complete based on business requirements"/>
    <m/>
    <m/>
    <m/>
    <m/>
    <m/>
    <m/>
    <m/>
    <m/>
    <m/>
    <m/>
    <m/>
    <m/>
    <m/>
    <m/>
    <m/>
    <m/>
    <m/>
    <m/>
    <m/>
    <m/>
    <m/>
    <m/>
    <m/>
    <m/>
    <m/>
    <m/>
    <m/>
    <m/>
    <m/>
    <m/>
    <m/>
    <m/>
    <m/>
    <m/>
    <m/>
    <m/>
    <m/>
    <m/>
    <m/>
    <m/>
    <m/>
  </r>
  <r>
    <x v="1"/>
    <x v="5"/>
    <n v="733"/>
    <x v="39"/>
    <x v="12"/>
    <s v="Geographic extent is more than 25% but less than 50% complete based on business requirements"/>
    <m/>
    <m/>
    <m/>
    <m/>
    <m/>
    <m/>
    <m/>
    <m/>
    <m/>
    <m/>
    <m/>
    <m/>
    <m/>
    <m/>
    <n v="3"/>
    <m/>
    <m/>
    <m/>
    <m/>
    <m/>
    <m/>
    <m/>
    <n v="3"/>
    <n v="3"/>
    <m/>
    <m/>
    <m/>
    <m/>
    <m/>
    <m/>
    <m/>
    <m/>
    <m/>
    <m/>
    <m/>
    <m/>
    <m/>
    <m/>
    <m/>
    <m/>
    <m/>
  </r>
  <r>
    <x v="1"/>
    <x v="5"/>
    <n v="734"/>
    <x v="39"/>
    <x v="12"/>
    <s v="Geographic extent is more than 50% but less than 75% complete based on business requirements"/>
    <m/>
    <m/>
    <m/>
    <m/>
    <n v="4"/>
    <m/>
    <m/>
    <m/>
    <m/>
    <m/>
    <m/>
    <m/>
    <m/>
    <m/>
    <m/>
    <n v="4"/>
    <m/>
    <n v="4"/>
    <m/>
    <m/>
    <m/>
    <m/>
    <m/>
    <m/>
    <m/>
    <m/>
    <m/>
    <m/>
    <m/>
    <m/>
    <m/>
    <m/>
    <m/>
    <m/>
    <m/>
    <m/>
    <m/>
    <m/>
    <m/>
    <m/>
    <m/>
  </r>
  <r>
    <x v="1"/>
    <x v="5"/>
    <n v="735"/>
    <x v="39"/>
    <x v="12"/>
    <s v="Geographic extent is more than 75% but less than 100% complete based on business requirements"/>
    <m/>
    <m/>
    <m/>
    <m/>
    <m/>
    <n v="5"/>
    <n v="5"/>
    <n v="5"/>
    <n v="5"/>
    <m/>
    <m/>
    <n v="5"/>
    <n v="5"/>
    <m/>
    <m/>
    <m/>
    <m/>
    <m/>
    <m/>
    <m/>
    <m/>
    <m/>
    <m/>
    <m/>
    <m/>
    <m/>
    <m/>
    <m/>
    <m/>
    <m/>
    <m/>
    <m/>
    <m/>
    <m/>
    <m/>
    <m/>
    <n v="5"/>
    <m/>
    <m/>
    <m/>
    <m/>
  </r>
  <r>
    <x v="1"/>
    <x v="5"/>
    <n v="736"/>
    <x v="39"/>
    <x v="12"/>
    <s v="Geographic extent is fully complete (100%) based on business requirements"/>
    <m/>
    <m/>
    <n v="6"/>
    <n v="6"/>
    <m/>
    <m/>
    <m/>
    <m/>
    <m/>
    <m/>
    <m/>
    <m/>
    <m/>
    <n v="6"/>
    <m/>
    <m/>
    <m/>
    <m/>
    <n v="6"/>
    <n v="6"/>
    <n v="6"/>
    <n v="6"/>
    <m/>
    <m/>
    <m/>
    <m/>
    <n v="6"/>
    <m/>
    <n v="6"/>
    <n v="6"/>
    <n v="6"/>
    <n v="6"/>
    <m/>
    <n v="6"/>
    <n v="6"/>
    <n v="6"/>
    <m/>
    <n v="6"/>
    <m/>
    <m/>
    <m/>
  </r>
  <r>
    <x v="0"/>
    <x v="5"/>
    <n v="741"/>
    <x v="40"/>
    <x v="40"/>
    <s v="Global extent"/>
    <m/>
    <m/>
    <m/>
    <m/>
    <m/>
    <m/>
    <m/>
    <m/>
    <m/>
    <m/>
    <m/>
    <m/>
    <m/>
    <m/>
    <m/>
    <m/>
    <m/>
    <m/>
    <m/>
    <m/>
    <m/>
    <m/>
    <m/>
    <m/>
    <m/>
    <m/>
    <m/>
    <m/>
    <m/>
    <m/>
    <m/>
    <m/>
    <m/>
    <m/>
    <m/>
    <m/>
    <m/>
    <m/>
    <m/>
    <m/>
    <m/>
  </r>
  <r>
    <x v="0"/>
    <x v="5"/>
    <n v="742"/>
    <x v="40"/>
    <x v="12"/>
    <s v="US 50 States"/>
    <m/>
    <m/>
    <m/>
    <m/>
    <m/>
    <m/>
    <m/>
    <n v="2"/>
    <m/>
    <m/>
    <m/>
    <m/>
    <m/>
    <m/>
    <n v="2"/>
    <m/>
    <m/>
    <m/>
    <m/>
    <m/>
    <m/>
    <n v="2"/>
    <n v="2"/>
    <m/>
    <m/>
    <m/>
    <n v="2"/>
    <m/>
    <n v="2"/>
    <m/>
    <m/>
    <n v="2"/>
    <m/>
    <m/>
    <m/>
    <n v="2"/>
    <m/>
    <m/>
    <m/>
    <m/>
    <m/>
  </r>
  <r>
    <x v="0"/>
    <x v="5"/>
    <n v="743"/>
    <x v="40"/>
    <x v="12"/>
    <s v="Oregon (all) – the entire state surface"/>
    <m/>
    <n v="3"/>
    <n v="3"/>
    <n v="3"/>
    <n v="3"/>
    <n v="3"/>
    <n v="3"/>
    <m/>
    <n v="3"/>
    <m/>
    <n v="3"/>
    <n v="3"/>
    <n v="3"/>
    <n v="3"/>
    <m/>
    <n v="3"/>
    <m/>
    <m/>
    <n v="3"/>
    <n v="3"/>
    <n v="3"/>
    <m/>
    <m/>
    <m/>
    <m/>
    <n v="3"/>
    <m/>
    <m/>
    <m/>
    <n v="3"/>
    <n v="3"/>
    <m/>
    <m/>
    <m/>
    <m/>
    <m/>
    <n v="3"/>
    <n v="3"/>
    <m/>
    <m/>
    <m/>
  </r>
  <r>
    <x v="0"/>
    <x v="5"/>
    <n v="744"/>
    <x v="40"/>
    <x v="12"/>
    <s v="Oregon (specific geographic extents) – specific areas within Oregon’s boundary"/>
    <m/>
    <m/>
    <m/>
    <m/>
    <m/>
    <m/>
    <m/>
    <m/>
    <m/>
    <m/>
    <m/>
    <m/>
    <m/>
    <m/>
    <m/>
    <m/>
    <n v="4"/>
    <n v="4"/>
    <m/>
    <m/>
    <m/>
    <m/>
    <m/>
    <n v="4"/>
    <m/>
    <m/>
    <m/>
    <m/>
    <m/>
    <m/>
    <m/>
    <m/>
    <m/>
    <m/>
    <n v="4"/>
    <m/>
    <m/>
    <m/>
    <m/>
    <m/>
    <m/>
  </r>
  <r>
    <x v="0"/>
    <x v="5"/>
    <n v="745"/>
    <x v="40"/>
    <x v="12"/>
    <s v="Ocean and coastal areas – near- and offshore areas"/>
    <m/>
    <m/>
    <m/>
    <m/>
    <m/>
    <m/>
    <m/>
    <m/>
    <m/>
    <m/>
    <m/>
    <m/>
    <m/>
    <m/>
    <m/>
    <m/>
    <m/>
    <m/>
    <m/>
    <m/>
    <m/>
    <m/>
    <m/>
    <m/>
    <m/>
    <m/>
    <m/>
    <m/>
    <m/>
    <m/>
    <m/>
    <m/>
    <m/>
    <m/>
    <m/>
    <m/>
    <m/>
    <m/>
    <m/>
    <m/>
    <m/>
  </r>
  <r>
    <x v="0"/>
    <x v="5"/>
    <n v="746"/>
    <x v="40"/>
    <x v="12"/>
    <s v="Oregon waterbodies – excludes ocean"/>
    <m/>
    <m/>
    <m/>
    <m/>
    <m/>
    <m/>
    <m/>
    <m/>
    <m/>
    <m/>
    <m/>
    <m/>
    <m/>
    <m/>
    <m/>
    <m/>
    <m/>
    <m/>
    <m/>
    <m/>
    <m/>
    <m/>
    <m/>
    <m/>
    <m/>
    <m/>
    <m/>
    <m/>
    <m/>
    <m/>
    <m/>
    <m/>
    <m/>
    <m/>
    <m/>
    <m/>
    <m/>
    <m/>
    <m/>
    <m/>
    <m/>
  </r>
  <r>
    <x v="0"/>
    <x v="5"/>
    <n v="747"/>
    <x v="40"/>
    <x v="12"/>
    <s v="Other (please specify)"/>
    <m/>
    <m/>
    <m/>
    <m/>
    <m/>
    <m/>
    <m/>
    <m/>
    <m/>
    <m/>
    <m/>
    <m/>
    <m/>
    <m/>
    <m/>
    <m/>
    <m/>
    <m/>
    <m/>
    <m/>
    <m/>
    <m/>
    <m/>
    <m/>
    <s v="I have  no basis to answer this question!"/>
    <m/>
    <m/>
    <m/>
    <m/>
    <m/>
    <m/>
    <m/>
    <m/>
    <s v="Lower 48 states"/>
    <m/>
    <m/>
    <m/>
    <m/>
    <m/>
    <m/>
    <m/>
  </r>
  <r>
    <x v="1"/>
    <x v="5"/>
    <n v="751"/>
    <x v="41"/>
    <x v="41"/>
    <s v="Data element’s resolution is 0% complete and/or business requirements have not been defined"/>
    <m/>
    <n v="1"/>
    <m/>
    <m/>
    <m/>
    <m/>
    <m/>
    <m/>
    <m/>
    <m/>
    <n v="1"/>
    <m/>
    <m/>
    <m/>
    <m/>
    <m/>
    <m/>
    <m/>
    <m/>
    <m/>
    <m/>
    <m/>
    <m/>
    <m/>
    <n v="1"/>
    <n v="1"/>
    <m/>
    <m/>
    <m/>
    <m/>
    <m/>
    <m/>
    <m/>
    <m/>
    <m/>
    <m/>
    <m/>
    <m/>
    <n v="5"/>
    <n v="1"/>
    <n v="6"/>
  </r>
  <r>
    <x v="1"/>
    <x v="5"/>
    <n v="752"/>
    <x v="41"/>
    <x v="12"/>
    <s v="Data element’s resolution is between 1-25% complete based on business requirements"/>
    <m/>
    <m/>
    <m/>
    <m/>
    <m/>
    <m/>
    <m/>
    <m/>
    <m/>
    <m/>
    <m/>
    <m/>
    <m/>
    <m/>
    <m/>
    <m/>
    <m/>
    <m/>
    <m/>
    <m/>
    <n v="2"/>
    <m/>
    <m/>
    <m/>
    <m/>
    <m/>
    <m/>
    <m/>
    <m/>
    <m/>
    <m/>
    <m/>
    <m/>
    <m/>
    <m/>
    <m/>
    <m/>
    <m/>
    <m/>
    <m/>
    <m/>
  </r>
  <r>
    <x v="1"/>
    <x v="5"/>
    <n v="753"/>
    <x v="41"/>
    <x v="12"/>
    <s v="Data element’s resolution is more than 25% but less than 50% complete based on business requirements"/>
    <m/>
    <m/>
    <m/>
    <m/>
    <m/>
    <m/>
    <m/>
    <m/>
    <m/>
    <m/>
    <m/>
    <m/>
    <m/>
    <m/>
    <n v="3"/>
    <n v="3"/>
    <n v="3"/>
    <m/>
    <m/>
    <m/>
    <m/>
    <m/>
    <n v="3"/>
    <m/>
    <m/>
    <m/>
    <n v="3"/>
    <m/>
    <m/>
    <m/>
    <m/>
    <m/>
    <m/>
    <m/>
    <m/>
    <m/>
    <m/>
    <m/>
    <m/>
    <m/>
    <m/>
  </r>
  <r>
    <x v="1"/>
    <x v="5"/>
    <n v="754"/>
    <x v="41"/>
    <x v="12"/>
    <s v="Data element’s resolution is more than 50% but less than 75% complete based on business requirements"/>
    <m/>
    <m/>
    <m/>
    <m/>
    <m/>
    <m/>
    <m/>
    <m/>
    <m/>
    <m/>
    <m/>
    <m/>
    <m/>
    <m/>
    <m/>
    <m/>
    <m/>
    <n v="4"/>
    <m/>
    <m/>
    <m/>
    <m/>
    <m/>
    <n v="4"/>
    <m/>
    <m/>
    <m/>
    <m/>
    <m/>
    <n v="4"/>
    <m/>
    <m/>
    <m/>
    <m/>
    <m/>
    <m/>
    <m/>
    <m/>
    <m/>
    <m/>
    <m/>
  </r>
  <r>
    <x v="1"/>
    <x v="5"/>
    <n v="755"/>
    <x v="41"/>
    <x v="12"/>
    <s v="Data element’s resolution is more than 75% but less than 100% complete based on business requirements"/>
    <m/>
    <m/>
    <m/>
    <n v="5"/>
    <n v="5"/>
    <n v="5"/>
    <n v="5"/>
    <n v="5"/>
    <n v="5"/>
    <m/>
    <m/>
    <n v="5"/>
    <n v="5"/>
    <n v="5"/>
    <m/>
    <m/>
    <m/>
    <m/>
    <m/>
    <m/>
    <m/>
    <m/>
    <m/>
    <m/>
    <m/>
    <m/>
    <m/>
    <m/>
    <n v="5"/>
    <m/>
    <n v="5"/>
    <m/>
    <m/>
    <m/>
    <n v="5"/>
    <m/>
    <m/>
    <m/>
    <m/>
    <m/>
    <m/>
  </r>
  <r>
    <x v="1"/>
    <x v="5"/>
    <n v="756"/>
    <x v="41"/>
    <x v="12"/>
    <s v="Data element’s resolution is fully complete (100%) based on business requirements"/>
    <m/>
    <m/>
    <n v="6"/>
    <m/>
    <m/>
    <m/>
    <m/>
    <m/>
    <m/>
    <m/>
    <m/>
    <m/>
    <m/>
    <m/>
    <m/>
    <m/>
    <m/>
    <m/>
    <n v="6"/>
    <n v="6"/>
    <m/>
    <n v="6"/>
    <m/>
    <m/>
    <m/>
    <m/>
    <m/>
    <m/>
    <m/>
    <m/>
    <m/>
    <n v="6"/>
    <m/>
    <n v="6"/>
    <m/>
    <n v="6"/>
    <n v="6"/>
    <n v="6"/>
    <m/>
    <m/>
    <m/>
  </r>
  <r>
    <x v="0"/>
    <x v="6"/>
    <n v="801"/>
    <x v="42"/>
    <x v="42"/>
    <s v="Data cannot be shared publicly at this time."/>
    <m/>
    <m/>
    <m/>
    <m/>
    <n v="1"/>
    <m/>
    <m/>
    <m/>
    <m/>
    <m/>
    <n v="1"/>
    <m/>
    <m/>
    <m/>
    <m/>
    <m/>
    <n v="1"/>
    <m/>
    <m/>
    <m/>
    <m/>
    <m/>
    <m/>
    <n v="1"/>
    <m/>
    <m/>
    <m/>
    <m/>
    <m/>
    <m/>
    <m/>
    <m/>
    <m/>
    <m/>
    <m/>
    <m/>
    <m/>
    <m/>
    <m/>
    <m/>
    <m/>
  </r>
  <r>
    <x v="0"/>
    <x v="6"/>
    <n v="802"/>
    <x v="42"/>
    <x v="12"/>
    <s v="Data are secured or similar."/>
    <m/>
    <m/>
    <m/>
    <m/>
    <m/>
    <m/>
    <m/>
    <m/>
    <m/>
    <m/>
    <m/>
    <m/>
    <m/>
    <m/>
    <m/>
    <m/>
    <m/>
    <m/>
    <m/>
    <m/>
    <m/>
    <m/>
    <m/>
    <m/>
    <m/>
    <m/>
    <m/>
    <m/>
    <m/>
    <m/>
    <m/>
    <m/>
    <m/>
    <m/>
    <m/>
    <m/>
    <n v="2"/>
    <m/>
    <m/>
    <m/>
    <m/>
  </r>
  <r>
    <x v="0"/>
    <x v="6"/>
    <n v="803"/>
    <x v="42"/>
    <x v="12"/>
    <s v="Data can be shared publicly."/>
    <m/>
    <n v="3"/>
    <n v="3"/>
    <n v="3"/>
    <m/>
    <n v="3"/>
    <n v="3"/>
    <n v="3"/>
    <n v="3"/>
    <m/>
    <m/>
    <n v="3"/>
    <n v="3"/>
    <n v="3"/>
    <n v="3"/>
    <n v="3"/>
    <m/>
    <n v="3"/>
    <n v="3"/>
    <n v="3"/>
    <n v="3"/>
    <n v="3"/>
    <n v="3"/>
    <m/>
    <n v="3"/>
    <n v="3"/>
    <n v="3"/>
    <m/>
    <n v="3"/>
    <n v="3"/>
    <n v="3"/>
    <n v="3"/>
    <m/>
    <n v="3"/>
    <n v="3"/>
    <n v="3"/>
    <m/>
    <n v="3"/>
    <m/>
    <m/>
    <m/>
  </r>
  <r>
    <x v="1"/>
    <x v="6"/>
    <n v="811"/>
    <x v="43"/>
    <x v="43"/>
    <s v="Access is desired, but is not planned"/>
    <m/>
    <n v="1"/>
    <m/>
    <m/>
    <m/>
    <m/>
    <m/>
    <m/>
    <m/>
    <m/>
    <m/>
    <m/>
    <m/>
    <m/>
    <n v="1"/>
    <n v="1"/>
    <m/>
    <m/>
    <m/>
    <n v="1"/>
    <n v="1"/>
    <m/>
    <m/>
    <m/>
    <m/>
    <m/>
    <m/>
    <m/>
    <m/>
    <m/>
    <m/>
    <m/>
    <m/>
    <m/>
    <m/>
    <m/>
    <m/>
    <m/>
    <n v="6"/>
    <n v="1"/>
    <n v="6"/>
  </r>
  <r>
    <x v="1"/>
    <x v="6"/>
    <n v="812"/>
    <x v="43"/>
    <x v="12"/>
    <s v="Planned but with no resources available to achieve the capability"/>
    <m/>
    <m/>
    <m/>
    <m/>
    <m/>
    <m/>
    <m/>
    <m/>
    <m/>
    <m/>
    <m/>
    <m/>
    <m/>
    <m/>
    <m/>
    <m/>
    <m/>
    <m/>
    <m/>
    <m/>
    <m/>
    <m/>
    <m/>
    <m/>
    <n v="2"/>
    <m/>
    <m/>
    <m/>
    <m/>
    <m/>
    <m/>
    <m/>
    <m/>
    <m/>
    <m/>
    <m/>
    <m/>
    <m/>
    <m/>
    <m/>
    <m/>
  </r>
  <r>
    <x v="1"/>
    <x v="6"/>
    <n v="813"/>
    <x v="43"/>
    <x v="12"/>
    <s v="Planned and with resources available to achieve the capability"/>
    <m/>
    <m/>
    <m/>
    <m/>
    <m/>
    <m/>
    <m/>
    <m/>
    <m/>
    <m/>
    <m/>
    <m/>
    <m/>
    <n v="3"/>
    <m/>
    <m/>
    <m/>
    <m/>
    <m/>
    <m/>
    <m/>
    <m/>
    <m/>
    <m/>
    <m/>
    <m/>
    <m/>
    <m/>
    <m/>
    <m/>
    <m/>
    <m/>
    <m/>
    <m/>
    <m/>
    <m/>
    <m/>
    <m/>
    <m/>
    <m/>
    <m/>
  </r>
  <r>
    <x v="1"/>
    <x v="6"/>
    <n v="814"/>
    <x v="43"/>
    <x v="12"/>
    <s v="In progress but with only partial resources available to achieve the capability"/>
    <m/>
    <m/>
    <n v="4"/>
    <m/>
    <m/>
    <m/>
    <m/>
    <m/>
    <m/>
    <m/>
    <m/>
    <m/>
    <m/>
    <m/>
    <m/>
    <m/>
    <m/>
    <m/>
    <m/>
    <m/>
    <m/>
    <m/>
    <m/>
    <m/>
    <m/>
    <m/>
    <m/>
    <m/>
    <m/>
    <m/>
    <m/>
    <m/>
    <m/>
    <m/>
    <m/>
    <m/>
    <m/>
    <m/>
    <m/>
    <m/>
    <m/>
  </r>
  <r>
    <x v="1"/>
    <x v="6"/>
    <n v="815"/>
    <x v="43"/>
    <x v="12"/>
    <s v="In progress with full resources available to achieve the capability"/>
    <m/>
    <m/>
    <m/>
    <m/>
    <m/>
    <m/>
    <m/>
    <m/>
    <m/>
    <m/>
    <m/>
    <m/>
    <m/>
    <m/>
    <m/>
    <m/>
    <m/>
    <m/>
    <m/>
    <m/>
    <m/>
    <m/>
    <m/>
    <m/>
    <m/>
    <m/>
    <m/>
    <m/>
    <m/>
    <m/>
    <m/>
    <m/>
    <m/>
    <m/>
    <m/>
    <m/>
    <m/>
    <m/>
    <m/>
    <m/>
    <m/>
  </r>
  <r>
    <x v="1"/>
    <x v="6"/>
    <n v="816"/>
    <x v="43"/>
    <x v="12"/>
    <s v="Fully implemented"/>
    <m/>
    <m/>
    <m/>
    <n v="6"/>
    <m/>
    <n v="6"/>
    <n v="6"/>
    <n v="6"/>
    <n v="6"/>
    <m/>
    <m/>
    <n v="6"/>
    <n v="6"/>
    <m/>
    <m/>
    <m/>
    <m/>
    <n v="6"/>
    <n v="6"/>
    <m/>
    <m/>
    <n v="6"/>
    <n v="6"/>
    <m/>
    <m/>
    <m/>
    <n v="6"/>
    <m/>
    <n v="6"/>
    <m/>
    <n v="6"/>
    <n v="6"/>
    <m/>
    <n v="6"/>
    <n v="6"/>
    <n v="6"/>
    <m/>
    <n v="6"/>
    <m/>
    <m/>
    <m/>
  </r>
  <r>
    <x v="1"/>
    <x v="6"/>
    <n v="817"/>
    <x v="43"/>
    <x v="12"/>
    <s v="Not applicable (please explain)"/>
    <m/>
    <m/>
    <m/>
    <m/>
    <m/>
    <m/>
    <m/>
    <m/>
    <m/>
    <m/>
    <m/>
    <m/>
    <m/>
    <m/>
    <m/>
    <m/>
    <m/>
    <m/>
    <m/>
    <m/>
    <m/>
    <m/>
    <m/>
    <m/>
    <m/>
    <n v="7"/>
    <m/>
    <m/>
    <m/>
    <m/>
    <m/>
    <m/>
    <m/>
    <m/>
    <m/>
    <m/>
    <m/>
    <m/>
    <m/>
    <m/>
    <m/>
  </r>
  <r>
    <x v="1"/>
    <x v="6"/>
    <n v="821"/>
    <x v="44"/>
    <x v="44"/>
    <s v="Yes"/>
    <m/>
    <m/>
    <n v="1"/>
    <n v="1"/>
    <m/>
    <n v="1"/>
    <n v="1"/>
    <n v="1"/>
    <n v="1"/>
    <m/>
    <m/>
    <n v="1"/>
    <n v="1"/>
    <m/>
    <m/>
    <m/>
    <m/>
    <m/>
    <n v="1"/>
    <m/>
    <m/>
    <n v="1"/>
    <n v="1"/>
    <m/>
    <n v="1"/>
    <m/>
    <n v="1"/>
    <m/>
    <n v="1"/>
    <m/>
    <n v="1"/>
    <n v="1"/>
    <m/>
    <m/>
    <n v="1"/>
    <n v="1"/>
    <m/>
    <n v="1"/>
    <n v="1"/>
    <n v="1"/>
    <n v="1"/>
  </r>
  <r>
    <x v="1"/>
    <x v="6"/>
    <n v="822"/>
    <x v="44"/>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m/>
    <m/>
    <m/>
  </r>
  <r>
    <x v="1"/>
    <x v="6"/>
    <n v="831"/>
    <x v="45"/>
    <x v="45"/>
    <s v="No processes are in place"/>
    <m/>
    <m/>
    <m/>
    <m/>
    <m/>
    <m/>
    <m/>
    <m/>
    <m/>
    <m/>
    <n v="1"/>
    <m/>
    <m/>
    <m/>
    <m/>
    <m/>
    <n v="1"/>
    <m/>
    <m/>
    <m/>
    <m/>
    <m/>
    <m/>
    <m/>
    <m/>
    <m/>
    <m/>
    <m/>
    <m/>
    <m/>
    <m/>
    <m/>
    <m/>
    <m/>
    <m/>
    <m/>
    <m/>
    <m/>
    <n v="1"/>
    <n v="1"/>
    <n v="4"/>
  </r>
  <r>
    <x v="1"/>
    <x v="6"/>
    <n v="832"/>
    <x v="45"/>
    <x v="12"/>
    <s v="Ad-hoc processes"/>
    <m/>
    <m/>
    <m/>
    <m/>
    <n v="2"/>
    <m/>
    <m/>
    <m/>
    <m/>
    <m/>
    <m/>
    <m/>
    <m/>
    <m/>
    <m/>
    <m/>
    <m/>
    <m/>
    <m/>
    <m/>
    <m/>
    <m/>
    <m/>
    <m/>
    <m/>
    <m/>
    <m/>
    <m/>
    <m/>
    <m/>
    <m/>
    <m/>
    <m/>
    <m/>
    <m/>
    <m/>
    <m/>
    <m/>
    <m/>
    <m/>
    <m/>
  </r>
  <r>
    <x v="1"/>
    <x v="6"/>
    <n v="833"/>
    <x v="45"/>
    <x v="12"/>
    <s v="Repeatable processes"/>
    <m/>
    <m/>
    <m/>
    <m/>
    <m/>
    <m/>
    <m/>
    <m/>
    <m/>
    <m/>
    <m/>
    <m/>
    <m/>
    <m/>
    <m/>
    <m/>
    <m/>
    <m/>
    <m/>
    <m/>
    <m/>
    <m/>
    <m/>
    <m/>
    <m/>
    <m/>
    <m/>
    <m/>
    <m/>
    <m/>
    <m/>
    <m/>
    <m/>
    <m/>
    <m/>
    <m/>
    <m/>
    <m/>
    <m/>
    <m/>
    <m/>
  </r>
  <r>
    <x v="1"/>
    <x v="6"/>
    <n v="834"/>
    <x v="45"/>
    <x v="12"/>
    <s v="Defined processes"/>
    <m/>
    <m/>
    <m/>
    <m/>
    <m/>
    <m/>
    <m/>
    <m/>
    <m/>
    <m/>
    <m/>
    <m/>
    <m/>
    <m/>
    <m/>
    <m/>
    <m/>
    <m/>
    <m/>
    <m/>
    <m/>
    <m/>
    <m/>
    <m/>
    <m/>
    <m/>
    <m/>
    <m/>
    <m/>
    <m/>
    <m/>
    <m/>
    <m/>
    <m/>
    <m/>
    <m/>
    <n v="4"/>
    <m/>
    <m/>
    <m/>
    <m/>
  </r>
  <r>
    <x v="1"/>
    <x v="6"/>
    <n v="835"/>
    <x v="45"/>
    <x v="12"/>
    <s v="Managed and measured processes"/>
    <m/>
    <m/>
    <m/>
    <m/>
    <m/>
    <m/>
    <m/>
    <m/>
    <m/>
    <m/>
    <m/>
    <m/>
    <m/>
    <m/>
    <m/>
    <m/>
    <m/>
    <m/>
    <m/>
    <m/>
    <m/>
    <m/>
    <m/>
    <m/>
    <m/>
    <m/>
    <m/>
    <m/>
    <m/>
    <m/>
    <m/>
    <m/>
    <m/>
    <m/>
    <m/>
    <m/>
    <m/>
    <m/>
    <m/>
    <m/>
    <m/>
  </r>
  <r>
    <x v="1"/>
    <x v="6"/>
    <n v="836"/>
    <x v="45"/>
    <x v="12"/>
    <s v="Optimized processes"/>
    <m/>
    <m/>
    <m/>
    <m/>
    <m/>
    <m/>
    <m/>
    <m/>
    <m/>
    <m/>
    <m/>
    <m/>
    <m/>
    <m/>
    <m/>
    <m/>
    <m/>
    <m/>
    <m/>
    <m/>
    <m/>
    <m/>
    <m/>
    <m/>
    <m/>
    <m/>
    <m/>
    <m/>
    <m/>
    <m/>
    <m/>
    <m/>
    <m/>
    <m/>
    <m/>
    <m/>
    <m/>
    <m/>
    <m/>
    <m/>
    <m/>
  </r>
  <r>
    <x v="1"/>
    <x v="6"/>
    <n v="837"/>
    <x v="45"/>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m/>
    <m/>
    <m/>
  </r>
  <r>
    <x v="1"/>
    <x v="7"/>
    <n v="901"/>
    <x v="46"/>
    <x v="46"/>
    <s v="Stewardship process is desired, but is not planned"/>
    <m/>
    <n v="1"/>
    <m/>
    <n v="1"/>
    <n v="1"/>
    <n v="1"/>
    <m/>
    <m/>
    <n v="1"/>
    <m/>
    <n v="1"/>
    <n v="1"/>
    <n v="1"/>
    <m/>
    <n v="1"/>
    <n v="1"/>
    <n v="1"/>
    <m/>
    <m/>
    <n v="1"/>
    <m/>
    <m/>
    <m/>
    <m/>
    <m/>
    <m/>
    <m/>
    <m/>
    <m/>
    <m/>
    <m/>
    <m/>
    <m/>
    <n v="1"/>
    <m/>
    <m/>
    <m/>
    <m/>
    <n v="1"/>
    <n v="1"/>
    <n v="5"/>
  </r>
  <r>
    <x v="1"/>
    <x v="7"/>
    <n v="902"/>
    <x v="46"/>
    <x v="12"/>
    <s v="Planned but with no resources available to achieve the capability"/>
    <m/>
    <m/>
    <m/>
    <m/>
    <m/>
    <m/>
    <m/>
    <m/>
    <m/>
    <m/>
    <m/>
    <m/>
    <m/>
    <m/>
    <m/>
    <m/>
    <m/>
    <n v="2"/>
    <m/>
    <m/>
    <n v="2"/>
    <m/>
    <m/>
    <m/>
    <m/>
    <n v="2"/>
    <m/>
    <m/>
    <m/>
    <m/>
    <m/>
    <m/>
    <m/>
    <m/>
    <m/>
    <m/>
    <m/>
    <m/>
    <m/>
    <m/>
    <m/>
  </r>
  <r>
    <x v="1"/>
    <x v="7"/>
    <n v="903"/>
    <x v="46"/>
    <x v="12"/>
    <s v="Planned and with resources available to achieve the capability"/>
    <m/>
    <m/>
    <m/>
    <m/>
    <m/>
    <m/>
    <m/>
    <m/>
    <m/>
    <m/>
    <m/>
    <m/>
    <m/>
    <n v="3"/>
    <m/>
    <m/>
    <m/>
    <m/>
    <m/>
    <m/>
    <m/>
    <m/>
    <m/>
    <m/>
    <n v="3"/>
    <m/>
    <m/>
    <m/>
    <m/>
    <m/>
    <m/>
    <m/>
    <m/>
    <m/>
    <m/>
    <m/>
    <n v="3"/>
    <m/>
    <m/>
    <m/>
    <m/>
  </r>
  <r>
    <x v="1"/>
    <x v="7"/>
    <n v="904"/>
    <x v="46"/>
    <x v="12"/>
    <s v="In progress but with only partial resources available to achieve the capability"/>
    <m/>
    <m/>
    <m/>
    <m/>
    <m/>
    <m/>
    <n v="4"/>
    <m/>
    <m/>
    <m/>
    <m/>
    <m/>
    <m/>
    <m/>
    <m/>
    <m/>
    <m/>
    <m/>
    <m/>
    <m/>
    <m/>
    <m/>
    <n v="4"/>
    <m/>
    <m/>
    <m/>
    <m/>
    <m/>
    <m/>
    <m/>
    <m/>
    <m/>
    <m/>
    <m/>
    <m/>
    <m/>
    <m/>
    <m/>
    <m/>
    <m/>
    <m/>
  </r>
  <r>
    <x v="1"/>
    <x v="7"/>
    <n v="905"/>
    <x v="46"/>
    <x v="12"/>
    <s v="In progress with full resources available to achieve the capability"/>
    <m/>
    <m/>
    <m/>
    <m/>
    <m/>
    <m/>
    <m/>
    <m/>
    <m/>
    <m/>
    <m/>
    <m/>
    <m/>
    <m/>
    <m/>
    <m/>
    <m/>
    <m/>
    <n v="5"/>
    <m/>
    <m/>
    <m/>
    <m/>
    <m/>
    <m/>
    <m/>
    <m/>
    <m/>
    <m/>
    <m/>
    <n v="5"/>
    <m/>
    <m/>
    <m/>
    <n v="5"/>
    <m/>
    <m/>
    <n v="5"/>
    <m/>
    <m/>
    <m/>
  </r>
  <r>
    <x v="1"/>
    <x v="7"/>
    <n v="906"/>
    <x v="46"/>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m/>
    <m/>
    <m/>
  </r>
  <r>
    <x v="1"/>
    <x v="7"/>
    <n v="911"/>
    <x v="47"/>
    <x v="47"/>
    <s v="ad hoc"/>
    <m/>
    <m/>
    <m/>
    <m/>
    <m/>
    <m/>
    <m/>
    <m/>
    <m/>
    <m/>
    <m/>
    <m/>
    <m/>
    <m/>
    <m/>
    <m/>
    <m/>
    <m/>
    <m/>
    <m/>
    <m/>
    <m/>
    <m/>
    <m/>
    <m/>
    <m/>
    <n v="1"/>
    <m/>
    <m/>
    <m/>
    <m/>
    <m/>
    <m/>
    <m/>
    <m/>
    <m/>
    <m/>
    <m/>
    <n v="2"/>
    <n v="1"/>
    <n v="6"/>
  </r>
  <r>
    <x v="1"/>
    <x v="7"/>
    <n v="912"/>
    <x v="47"/>
    <x v="12"/>
    <s v="single organization acting as steward"/>
    <m/>
    <m/>
    <m/>
    <m/>
    <m/>
    <m/>
    <n v="2"/>
    <m/>
    <m/>
    <m/>
    <m/>
    <m/>
    <m/>
    <n v="2"/>
    <m/>
    <m/>
    <m/>
    <n v="2"/>
    <n v="2"/>
    <m/>
    <n v="2"/>
    <m/>
    <m/>
    <m/>
    <n v="2"/>
    <m/>
    <m/>
    <m/>
    <m/>
    <m/>
    <n v="2"/>
    <m/>
    <m/>
    <m/>
    <m/>
    <m/>
    <m/>
    <n v="2"/>
    <m/>
    <m/>
    <m/>
  </r>
  <r>
    <x v="1"/>
    <x v="7"/>
    <n v="913"/>
    <x v="47"/>
    <x v="12"/>
    <s v="two acting stewards"/>
    <m/>
    <m/>
    <m/>
    <m/>
    <m/>
    <m/>
    <m/>
    <m/>
    <m/>
    <m/>
    <m/>
    <m/>
    <m/>
    <m/>
    <m/>
    <m/>
    <m/>
    <m/>
    <m/>
    <m/>
    <m/>
    <m/>
    <m/>
    <m/>
    <m/>
    <m/>
    <m/>
    <m/>
    <m/>
    <m/>
    <m/>
    <m/>
    <m/>
    <m/>
    <m/>
    <m/>
    <m/>
    <m/>
    <m/>
    <m/>
    <m/>
  </r>
  <r>
    <x v="1"/>
    <x v="7"/>
    <n v="914"/>
    <x v="47"/>
    <x v="12"/>
    <s v="more than two acting stewards"/>
    <m/>
    <m/>
    <m/>
    <m/>
    <m/>
    <m/>
    <m/>
    <m/>
    <m/>
    <m/>
    <m/>
    <m/>
    <m/>
    <m/>
    <m/>
    <m/>
    <m/>
    <m/>
    <m/>
    <m/>
    <m/>
    <m/>
    <m/>
    <m/>
    <m/>
    <m/>
    <m/>
    <m/>
    <m/>
    <m/>
    <m/>
    <m/>
    <m/>
    <m/>
    <m/>
    <m/>
    <m/>
    <m/>
    <m/>
    <m/>
    <m/>
  </r>
  <r>
    <x v="1"/>
    <x v="7"/>
    <n v="915"/>
    <x v="47"/>
    <x v="12"/>
    <s v="informal stewardship arrangement"/>
    <m/>
    <m/>
    <m/>
    <m/>
    <m/>
    <m/>
    <m/>
    <m/>
    <m/>
    <m/>
    <m/>
    <m/>
    <m/>
    <m/>
    <m/>
    <m/>
    <m/>
    <m/>
    <m/>
    <m/>
    <m/>
    <m/>
    <n v="5"/>
    <m/>
    <m/>
    <m/>
    <m/>
    <m/>
    <m/>
    <m/>
    <m/>
    <m/>
    <m/>
    <m/>
    <n v="5"/>
    <m/>
    <m/>
    <m/>
    <m/>
    <m/>
    <m/>
  </r>
  <r>
    <x v="1"/>
    <x v="7"/>
    <n v="916"/>
    <x v="47"/>
    <x v="12"/>
    <s v="formal stewardship plan"/>
    <m/>
    <m/>
    <m/>
    <m/>
    <m/>
    <m/>
    <m/>
    <m/>
    <m/>
    <m/>
    <m/>
    <m/>
    <m/>
    <m/>
    <m/>
    <m/>
    <m/>
    <m/>
    <m/>
    <m/>
    <m/>
    <m/>
    <m/>
    <m/>
    <m/>
    <m/>
    <m/>
    <m/>
    <m/>
    <m/>
    <m/>
    <n v="6"/>
    <m/>
    <m/>
    <m/>
    <m/>
    <m/>
    <m/>
    <m/>
    <m/>
    <m/>
  </r>
  <r>
    <x v="1"/>
    <x v="7"/>
    <n v="917"/>
    <x v="47"/>
    <x v="12"/>
    <s v="Other"/>
    <m/>
    <m/>
    <m/>
    <m/>
    <m/>
    <m/>
    <m/>
    <m/>
    <m/>
    <m/>
    <m/>
    <m/>
    <m/>
    <m/>
    <m/>
    <m/>
    <m/>
    <m/>
    <m/>
    <m/>
    <m/>
    <m/>
    <m/>
    <m/>
    <m/>
    <n v="7"/>
    <m/>
    <m/>
    <m/>
    <m/>
    <m/>
    <m/>
    <m/>
    <m/>
    <m/>
    <m/>
    <n v="7"/>
    <m/>
    <m/>
    <m/>
    <m/>
  </r>
  <r>
    <x v="1"/>
    <x v="7"/>
    <n v="921"/>
    <x v="48"/>
    <x v="48"/>
    <s v="No process is in place (Please explain)"/>
    <m/>
    <n v="1"/>
    <n v="1"/>
    <m/>
    <n v="1"/>
    <n v="1"/>
    <m/>
    <m/>
    <n v="1"/>
    <m/>
    <n v="1"/>
    <n v="1"/>
    <n v="1"/>
    <m/>
    <m/>
    <n v="1"/>
    <n v="1"/>
    <m/>
    <n v="1"/>
    <m/>
    <n v="1"/>
    <m/>
    <m/>
    <m/>
    <m/>
    <n v="1"/>
    <m/>
    <m/>
    <n v="1"/>
    <m/>
    <m/>
    <n v="1"/>
    <m/>
    <m/>
    <m/>
    <m/>
    <m/>
    <m/>
    <n v="1"/>
    <n v="1"/>
    <n v="6"/>
  </r>
  <r>
    <x v="1"/>
    <x v="7"/>
    <n v="922"/>
    <x v="48"/>
    <x v="12"/>
    <s v="Under development"/>
    <m/>
    <m/>
    <m/>
    <n v="2"/>
    <m/>
    <m/>
    <m/>
    <m/>
    <m/>
    <m/>
    <m/>
    <m/>
    <m/>
    <m/>
    <n v="2"/>
    <m/>
    <m/>
    <m/>
    <m/>
    <m/>
    <m/>
    <m/>
    <n v="2"/>
    <m/>
    <n v="2"/>
    <m/>
    <n v="2"/>
    <m/>
    <m/>
    <m/>
    <m/>
    <m/>
    <m/>
    <m/>
    <m/>
    <m/>
    <m/>
    <m/>
    <m/>
    <m/>
    <m/>
  </r>
  <r>
    <x v="1"/>
    <x v="7"/>
    <n v="923"/>
    <x v="48"/>
    <x v="12"/>
    <s v="Developed, documented, and implementation started"/>
    <m/>
    <m/>
    <m/>
    <m/>
    <m/>
    <m/>
    <m/>
    <m/>
    <m/>
    <m/>
    <m/>
    <m/>
    <m/>
    <n v="3"/>
    <m/>
    <m/>
    <m/>
    <m/>
    <m/>
    <m/>
    <m/>
    <m/>
    <m/>
    <m/>
    <m/>
    <m/>
    <m/>
    <m/>
    <m/>
    <m/>
    <m/>
    <m/>
    <m/>
    <m/>
    <m/>
    <m/>
    <m/>
    <m/>
    <m/>
    <m/>
    <m/>
  </r>
  <r>
    <x v="1"/>
    <x v="7"/>
    <n v="924"/>
    <x v="48"/>
    <x v="12"/>
    <s v="Implementation progressing"/>
    <m/>
    <m/>
    <m/>
    <m/>
    <m/>
    <m/>
    <m/>
    <m/>
    <m/>
    <m/>
    <m/>
    <m/>
    <m/>
    <m/>
    <m/>
    <m/>
    <m/>
    <n v="4"/>
    <m/>
    <m/>
    <m/>
    <m/>
    <m/>
    <m/>
    <m/>
    <m/>
    <m/>
    <m/>
    <m/>
    <m/>
    <m/>
    <m/>
    <m/>
    <m/>
    <m/>
    <m/>
    <m/>
    <m/>
    <m/>
    <m/>
    <m/>
  </r>
  <r>
    <x v="1"/>
    <x v="7"/>
    <n v="925"/>
    <x v="48"/>
    <x v="12"/>
    <s v="Implementation well established"/>
    <m/>
    <m/>
    <m/>
    <m/>
    <m/>
    <m/>
    <m/>
    <m/>
    <m/>
    <m/>
    <m/>
    <m/>
    <m/>
    <m/>
    <m/>
    <m/>
    <m/>
    <m/>
    <m/>
    <n v="5"/>
    <m/>
    <n v="5"/>
    <m/>
    <m/>
    <m/>
    <m/>
    <m/>
    <m/>
    <m/>
    <m/>
    <m/>
    <m/>
    <m/>
    <m/>
    <n v="5"/>
    <n v="5"/>
    <n v="5"/>
    <m/>
    <m/>
    <m/>
    <m/>
  </r>
  <r>
    <x v="1"/>
    <x v="7"/>
    <n v="926"/>
    <x v="48"/>
    <x v="12"/>
    <s v="Fully implemented including recurring assessments"/>
    <m/>
    <m/>
    <m/>
    <m/>
    <m/>
    <m/>
    <n v="6"/>
    <n v="6"/>
    <m/>
    <m/>
    <m/>
    <m/>
    <m/>
    <m/>
    <m/>
    <m/>
    <m/>
    <m/>
    <m/>
    <m/>
    <m/>
    <m/>
    <m/>
    <m/>
    <m/>
    <m/>
    <m/>
    <m/>
    <m/>
    <m/>
    <n v="6"/>
    <m/>
    <m/>
    <n v="6"/>
    <m/>
    <m/>
    <m/>
    <n v="6"/>
    <m/>
    <m/>
    <m/>
  </r>
  <r>
    <x v="1"/>
    <x v="7"/>
    <n v="931"/>
    <x v="49"/>
    <x v="49"/>
    <s v="No procedures are in place"/>
    <m/>
    <n v="1"/>
    <m/>
    <n v="1"/>
    <n v="1"/>
    <n v="1"/>
    <m/>
    <m/>
    <n v="1"/>
    <m/>
    <n v="1"/>
    <n v="1"/>
    <n v="1"/>
    <m/>
    <m/>
    <n v="1"/>
    <n v="1"/>
    <m/>
    <m/>
    <m/>
    <m/>
    <m/>
    <m/>
    <m/>
    <m/>
    <n v="1"/>
    <m/>
    <m/>
    <m/>
    <m/>
    <m/>
    <m/>
    <m/>
    <m/>
    <m/>
    <m/>
    <m/>
    <m/>
    <n v="1"/>
    <n v="1"/>
    <n v="6"/>
  </r>
  <r>
    <x v="1"/>
    <x v="7"/>
    <n v="932"/>
    <x v="49"/>
    <x v="12"/>
    <s v="Ad-hoc procedures"/>
    <m/>
    <m/>
    <m/>
    <m/>
    <m/>
    <m/>
    <n v="2"/>
    <m/>
    <m/>
    <m/>
    <m/>
    <m/>
    <m/>
    <m/>
    <m/>
    <m/>
    <m/>
    <m/>
    <n v="2"/>
    <n v="2"/>
    <n v="2"/>
    <m/>
    <m/>
    <m/>
    <n v="2"/>
    <m/>
    <m/>
    <m/>
    <m/>
    <m/>
    <m/>
    <m/>
    <m/>
    <n v="2"/>
    <m/>
    <m/>
    <m/>
    <m/>
    <m/>
    <m/>
    <m/>
  </r>
  <r>
    <x v="1"/>
    <x v="7"/>
    <n v="933"/>
    <x v="49"/>
    <x v="12"/>
    <s v="Repeatable procedures"/>
    <m/>
    <m/>
    <n v="3"/>
    <m/>
    <m/>
    <m/>
    <m/>
    <m/>
    <m/>
    <m/>
    <m/>
    <m/>
    <m/>
    <m/>
    <m/>
    <m/>
    <m/>
    <m/>
    <m/>
    <m/>
    <m/>
    <m/>
    <m/>
    <m/>
    <m/>
    <m/>
    <m/>
    <m/>
    <m/>
    <m/>
    <m/>
    <m/>
    <m/>
    <m/>
    <m/>
    <m/>
    <m/>
    <m/>
    <m/>
    <m/>
    <m/>
  </r>
  <r>
    <x v="1"/>
    <x v="7"/>
    <n v="934"/>
    <x v="49"/>
    <x v="12"/>
    <s v="Defined procedures"/>
    <m/>
    <m/>
    <m/>
    <m/>
    <m/>
    <m/>
    <m/>
    <m/>
    <m/>
    <m/>
    <m/>
    <m/>
    <m/>
    <n v="4"/>
    <m/>
    <m/>
    <m/>
    <n v="4"/>
    <m/>
    <m/>
    <m/>
    <n v="4"/>
    <m/>
    <m/>
    <m/>
    <m/>
    <n v="4"/>
    <m/>
    <n v="4"/>
    <m/>
    <m/>
    <n v="4"/>
    <m/>
    <m/>
    <n v="4"/>
    <m/>
    <m/>
    <m/>
    <m/>
    <m/>
    <m/>
  </r>
  <r>
    <x v="1"/>
    <x v="7"/>
    <n v="935"/>
    <x v="49"/>
    <x v="12"/>
    <s v="Managed and measured procedures"/>
    <m/>
    <m/>
    <m/>
    <m/>
    <m/>
    <m/>
    <m/>
    <m/>
    <m/>
    <m/>
    <m/>
    <m/>
    <m/>
    <m/>
    <m/>
    <m/>
    <m/>
    <m/>
    <m/>
    <m/>
    <m/>
    <m/>
    <m/>
    <m/>
    <m/>
    <m/>
    <m/>
    <m/>
    <m/>
    <m/>
    <m/>
    <m/>
    <m/>
    <m/>
    <m/>
    <n v="5"/>
    <n v="5"/>
    <n v="5"/>
    <m/>
    <m/>
    <m/>
  </r>
  <r>
    <x v="1"/>
    <x v="7"/>
    <n v="936"/>
    <x v="49"/>
    <x v="12"/>
    <s v="Optimized procedures"/>
    <m/>
    <m/>
    <m/>
    <m/>
    <m/>
    <m/>
    <m/>
    <n v="6"/>
    <m/>
    <m/>
    <m/>
    <m/>
    <m/>
    <m/>
    <n v="6"/>
    <m/>
    <m/>
    <m/>
    <m/>
    <m/>
    <m/>
    <m/>
    <n v="6"/>
    <m/>
    <m/>
    <m/>
    <m/>
    <m/>
    <m/>
    <m/>
    <n v="6"/>
    <m/>
    <m/>
    <m/>
    <m/>
    <m/>
    <m/>
    <m/>
    <m/>
    <m/>
    <m/>
  </r>
  <r>
    <x v="1"/>
    <x v="7"/>
    <n v="937"/>
    <x v="49"/>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m/>
    <m/>
    <m/>
  </r>
  <r>
    <x v="1"/>
    <x v="7"/>
    <n v="941"/>
    <x v="50"/>
    <x v="50"/>
    <s v="No procedures are in place"/>
    <m/>
    <n v="1"/>
    <m/>
    <n v="1"/>
    <n v="1"/>
    <n v="1"/>
    <m/>
    <m/>
    <n v="1"/>
    <m/>
    <n v="1"/>
    <n v="1"/>
    <n v="1"/>
    <m/>
    <m/>
    <n v="1"/>
    <n v="1"/>
    <m/>
    <m/>
    <m/>
    <m/>
    <m/>
    <m/>
    <m/>
    <m/>
    <n v="1"/>
    <m/>
    <m/>
    <m/>
    <m/>
    <n v="1"/>
    <m/>
    <m/>
    <m/>
    <m/>
    <m/>
    <m/>
    <n v="1"/>
    <n v="1"/>
    <n v="1"/>
    <n v="6"/>
  </r>
  <r>
    <x v="1"/>
    <x v="7"/>
    <n v="942"/>
    <x v="50"/>
    <x v="12"/>
    <s v="Ad-hoc procedures"/>
    <m/>
    <m/>
    <m/>
    <m/>
    <m/>
    <m/>
    <n v="2"/>
    <m/>
    <m/>
    <m/>
    <m/>
    <m/>
    <m/>
    <m/>
    <m/>
    <m/>
    <m/>
    <n v="2"/>
    <n v="2"/>
    <n v="2"/>
    <n v="2"/>
    <m/>
    <m/>
    <m/>
    <n v="2"/>
    <m/>
    <n v="2"/>
    <m/>
    <n v="2"/>
    <m/>
    <m/>
    <n v="2"/>
    <m/>
    <n v="2"/>
    <m/>
    <m/>
    <m/>
    <m/>
    <m/>
    <m/>
    <m/>
  </r>
  <r>
    <x v="1"/>
    <x v="7"/>
    <n v="943"/>
    <x v="50"/>
    <x v="12"/>
    <s v="Repeatable procedures"/>
    <m/>
    <m/>
    <n v="3"/>
    <m/>
    <m/>
    <m/>
    <m/>
    <m/>
    <m/>
    <m/>
    <m/>
    <m/>
    <m/>
    <m/>
    <m/>
    <m/>
    <m/>
    <m/>
    <m/>
    <m/>
    <m/>
    <m/>
    <m/>
    <m/>
    <m/>
    <m/>
    <m/>
    <m/>
    <m/>
    <m/>
    <m/>
    <m/>
    <m/>
    <m/>
    <m/>
    <m/>
    <m/>
    <m/>
    <m/>
    <m/>
    <m/>
  </r>
  <r>
    <x v="1"/>
    <x v="7"/>
    <n v="944"/>
    <x v="50"/>
    <x v="12"/>
    <s v="Defined procedures"/>
    <m/>
    <m/>
    <m/>
    <m/>
    <m/>
    <m/>
    <m/>
    <n v="4"/>
    <m/>
    <m/>
    <m/>
    <m/>
    <m/>
    <n v="4"/>
    <m/>
    <m/>
    <m/>
    <m/>
    <m/>
    <m/>
    <m/>
    <n v="4"/>
    <m/>
    <m/>
    <m/>
    <m/>
    <m/>
    <m/>
    <m/>
    <m/>
    <m/>
    <m/>
    <m/>
    <m/>
    <m/>
    <m/>
    <m/>
    <m/>
    <m/>
    <m/>
    <m/>
  </r>
  <r>
    <x v="1"/>
    <x v="7"/>
    <n v="945"/>
    <x v="50"/>
    <x v="12"/>
    <s v="Managed and measured procedures"/>
    <m/>
    <m/>
    <m/>
    <m/>
    <m/>
    <m/>
    <m/>
    <m/>
    <m/>
    <m/>
    <m/>
    <m/>
    <m/>
    <m/>
    <m/>
    <m/>
    <m/>
    <m/>
    <m/>
    <m/>
    <m/>
    <m/>
    <m/>
    <m/>
    <m/>
    <m/>
    <m/>
    <m/>
    <m/>
    <m/>
    <m/>
    <m/>
    <m/>
    <m/>
    <n v="5"/>
    <n v="5"/>
    <n v="5"/>
    <m/>
    <m/>
    <m/>
    <m/>
  </r>
  <r>
    <x v="1"/>
    <x v="7"/>
    <n v="946"/>
    <x v="50"/>
    <x v="12"/>
    <s v="Optimized procedures"/>
    <m/>
    <m/>
    <m/>
    <m/>
    <m/>
    <m/>
    <m/>
    <m/>
    <m/>
    <m/>
    <m/>
    <m/>
    <m/>
    <m/>
    <n v="6"/>
    <m/>
    <m/>
    <m/>
    <m/>
    <m/>
    <m/>
    <m/>
    <n v="6"/>
    <m/>
    <m/>
    <m/>
    <m/>
    <m/>
    <m/>
    <m/>
    <m/>
    <m/>
    <m/>
    <m/>
    <m/>
    <m/>
    <m/>
    <m/>
    <m/>
    <m/>
    <m/>
  </r>
  <r>
    <x v="1"/>
    <x v="7"/>
    <n v="947"/>
    <x v="50"/>
    <x v="12"/>
    <s v="(optional: Please explain the procedure(s) for integrating this data element.)"/>
    <m/>
    <m/>
    <m/>
    <m/>
    <m/>
    <m/>
    <m/>
    <m/>
    <m/>
    <m/>
    <m/>
    <m/>
    <m/>
    <m/>
    <m/>
    <m/>
    <m/>
    <m/>
    <m/>
    <m/>
    <m/>
    <m/>
    <m/>
    <m/>
    <m/>
    <m/>
    <m/>
    <m/>
    <m/>
    <m/>
    <m/>
    <m/>
    <m/>
    <m/>
    <m/>
    <m/>
    <m/>
    <m/>
    <m/>
    <m/>
    <m/>
  </r>
  <r>
    <x v="1"/>
    <x v="7"/>
    <n v="948"/>
    <x v="5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m/>
    <m/>
    <m/>
  </r>
  <r>
    <x v="1"/>
    <x v="8"/>
    <n v="1001"/>
    <x v="51"/>
    <x v="51"/>
    <s v="No process is in place (Please explain)"/>
    <m/>
    <n v="1"/>
    <m/>
    <n v="1"/>
    <n v="1"/>
    <n v="1"/>
    <m/>
    <m/>
    <n v="1"/>
    <m/>
    <n v="1"/>
    <n v="1"/>
    <n v="1"/>
    <m/>
    <m/>
    <n v="1"/>
    <n v="1"/>
    <n v="1"/>
    <m/>
    <m/>
    <n v="1"/>
    <n v="1"/>
    <m/>
    <m/>
    <m/>
    <n v="1"/>
    <n v="1"/>
    <m/>
    <n v="1"/>
    <m/>
    <n v="1"/>
    <n v="1"/>
    <m/>
    <m/>
    <n v="1"/>
    <n v="1"/>
    <n v="1"/>
    <n v="1"/>
    <n v="1"/>
    <n v="1"/>
    <n v="6"/>
  </r>
  <r>
    <x v="1"/>
    <x v="8"/>
    <n v="1002"/>
    <x v="51"/>
    <x v="12"/>
    <s v="Under development"/>
    <m/>
    <m/>
    <m/>
    <m/>
    <m/>
    <m/>
    <m/>
    <m/>
    <m/>
    <m/>
    <m/>
    <m/>
    <m/>
    <n v="2"/>
    <m/>
    <m/>
    <m/>
    <m/>
    <m/>
    <m/>
    <m/>
    <m/>
    <m/>
    <m/>
    <m/>
    <m/>
    <m/>
    <m/>
    <m/>
    <m/>
    <m/>
    <m/>
    <m/>
    <m/>
    <m/>
    <m/>
    <m/>
    <m/>
    <m/>
    <m/>
    <m/>
  </r>
  <r>
    <x v="1"/>
    <x v="8"/>
    <n v="1003"/>
    <x v="51"/>
    <x v="12"/>
    <s v="Developed, documented, and implementation started"/>
    <m/>
    <m/>
    <m/>
    <m/>
    <m/>
    <m/>
    <m/>
    <m/>
    <m/>
    <m/>
    <m/>
    <m/>
    <m/>
    <m/>
    <m/>
    <m/>
    <m/>
    <m/>
    <m/>
    <m/>
    <m/>
    <m/>
    <m/>
    <m/>
    <n v="3"/>
    <m/>
    <m/>
    <m/>
    <m/>
    <m/>
    <m/>
    <m/>
    <m/>
    <m/>
    <m/>
    <m/>
    <m/>
    <m/>
    <m/>
    <m/>
    <m/>
  </r>
  <r>
    <x v="1"/>
    <x v="8"/>
    <n v="1004"/>
    <x v="51"/>
    <x v="12"/>
    <s v="Implementation progressing"/>
    <m/>
    <m/>
    <m/>
    <m/>
    <m/>
    <m/>
    <m/>
    <m/>
    <m/>
    <m/>
    <m/>
    <m/>
    <m/>
    <m/>
    <m/>
    <m/>
    <m/>
    <m/>
    <m/>
    <m/>
    <m/>
    <m/>
    <m/>
    <m/>
    <m/>
    <m/>
    <m/>
    <m/>
    <m/>
    <m/>
    <m/>
    <m/>
    <m/>
    <m/>
    <m/>
    <m/>
    <m/>
    <m/>
    <m/>
    <m/>
    <m/>
  </r>
  <r>
    <x v="1"/>
    <x v="8"/>
    <n v="1005"/>
    <x v="51"/>
    <x v="12"/>
    <s v="Implementation well established"/>
    <m/>
    <m/>
    <n v="5"/>
    <m/>
    <m/>
    <m/>
    <n v="5"/>
    <m/>
    <m/>
    <m/>
    <m/>
    <m/>
    <m/>
    <m/>
    <m/>
    <m/>
    <m/>
    <m/>
    <n v="5"/>
    <n v="5"/>
    <m/>
    <m/>
    <m/>
    <m/>
    <m/>
    <m/>
    <m/>
    <m/>
    <m/>
    <m/>
    <m/>
    <m/>
    <m/>
    <m/>
    <m/>
    <m/>
    <m/>
    <m/>
    <m/>
    <m/>
    <m/>
  </r>
  <r>
    <x v="1"/>
    <x v="8"/>
    <n v="1006"/>
    <x v="51"/>
    <x v="12"/>
    <s v="Fully implemented including recurring assessments"/>
    <m/>
    <m/>
    <m/>
    <m/>
    <m/>
    <m/>
    <m/>
    <n v="6"/>
    <m/>
    <m/>
    <m/>
    <m/>
    <m/>
    <m/>
    <n v="6"/>
    <m/>
    <m/>
    <m/>
    <m/>
    <m/>
    <m/>
    <m/>
    <n v="6"/>
    <m/>
    <m/>
    <m/>
    <m/>
    <m/>
    <m/>
    <m/>
    <m/>
    <m/>
    <m/>
    <n v="6"/>
    <m/>
    <m/>
    <m/>
    <m/>
    <m/>
    <m/>
    <m/>
  </r>
  <r>
    <x v="1"/>
    <x v="8"/>
    <n v="1007"/>
    <x v="51"/>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m/>
    <m/>
    <m/>
  </r>
  <r>
    <x v="1"/>
    <x v="8"/>
    <n v="1011"/>
    <x v="52"/>
    <x v="52"/>
    <s v="No process is in place (Please explain)"/>
    <m/>
    <n v="1"/>
    <n v="1"/>
    <n v="1"/>
    <n v="1"/>
    <n v="1"/>
    <m/>
    <m/>
    <n v="1"/>
    <m/>
    <n v="1"/>
    <n v="1"/>
    <n v="1"/>
    <m/>
    <m/>
    <n v="1"/>
    <n v="1"/>
    <m/>
    <n v="1"/>
    <m/>
    <n v="1"/>
    <n v="1"/>
    <m/>
    <m/>
    <m/>
    <n v="1"/>
    <n v="1"/>
    <m/>
    <n v="1"/>
    <m/>
    <m/>
    <n v="1"/>
    <m/>
    <m/>
    <n v="1"/>
    <n v="1"/>
    <n v="1"/>
    <m/>
    <n v="1"/>
    <n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AG7" firstHeaderRow="1" firstDataRow="3" firstDataCol="1" rowPageCount="2" colPageCount="1"/>
  <pivotFields count="47">
    <pivotField axis="axisPage" multipleItemSelectionAllowed="1" showAll="0">
      <items count="3">
        <item h="1" x="0"/>
        <item x="1"/>
        <item t="default"/>
      </items>
    </pivotField>
    <pivotField axis="axisCol" showAll="0">
      <items count="10">
        <item x="0"/>
        <item x="1"/>
        <item x="2"/>
        <item x="3"/>
        <item x="4"/>
        <item x="5"/>
        <item x="6"/>
        <item x="7"/>
        <item x="8"/>
        <item t="default"/>
      </items>
    </pivotField>
    <pivotField showAll="0"/>
    <pivotField axis="axisCol"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Page" multipleItemSelectionAllowed="1" showAll="0">
      <items count="54">
        <item h="1" x="24"/>
        <item h="1" x="1"/>
        <item h="1" x="11"/>
        <item h="1" x="8"/>
        <item h="1" x="5"/>
        <item h="1" x="3"/>
        <item h="1" x="6"/>
        <item h="1" x="10"/>
        <item h="1" x="4"/>
        <item h="1" x="7"/>
        <item x="42"/>
        <item x="16"/>
        <item x="22"/>
        <item x="23"/>
        <item x="26"/>
        <item x="30"/>
        <item x="31"/>
        <item x="32"/>
        <item x="28"/>
        <item x="29"/>
        <item x="34"/>
        <item x="35"/>
        <item x="36"/>
        <item x="37"/>
        <item x="38"/>
        <item x="39"/>
        <item x="40"/>
        <item x="41"/>
        <item x="43"/>
        <item x="45"/>
        <item x="44"/>
        <item x="46"/>
        <item x="47"/>
        <item x="48"/>
        <item x="51"/>
        <item x="52"/>
        <item x="33"/>
        <item x="27"/>
        <item x="49"/>
        <item x="50"/>
        <item x="17"/>
        <item x="18"/>
        <item x="19"/>
        <item x="20"/>
        <item x="21"/>
        <item x="13"/>
        <item x="14"/>
        <item x="15"/>
        <item h="1" x="0"/>
        <item h="1" x="25"/>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2">
    <field x="1"/>
    <field x="3"/>
  </colFields>
  <colItems count="32">
    <i>
      <x/>
      <x v="14"/>
    </i>
    <i t="default">
      <x/>
    </i>
    <i>
      <x v="2"/>
      <x v="21"/>
    </i>
    <i r="1">
      <x v="25"/>
    </i>
    <i t="default">
      <x v="2"/>
    </i>
    <i>
      <x v="3"/>
      <x v="26"/>
    </i>
    <i r="1">
      <x v="27"/>
    </i>
    <i r="1">
      <x v="30"/>
    </i>
    <i r="1">
      <x v="32"/>
    </i>
    <i r="1">
      <x v="33"/>
    </i>
    <i t="default">
      <x v="3"/>
    </i>
    <i>
      <x v="4"/>
      <x v="34"/>
    </i>
    <i t="default">
      <x v="4"/>
    </i>
    <i>
      <x v="5"/>
      <x v="36"/>
    </i>
    <i r="1">
      <x v="38"/>
    </i>
    <i r="1">
      <x v="39"/>
    </i>
    <i r="1">
      <x v="41"/>
    </i>
    <i t="default">
      <x v="5"/>
    </i>
    <i>
      <x v="6"/>
      <x v="43"/>
    </i>
    <i r="1">
      <x v="44"/>
    </i>
    <i r="1">
      <x v="45"/>
    </i>
    <i t="default">
      <x v="6"/>
    </i>
    <i>
      <x v="7"/>
      <x v="46"/>
    </i>
    <i r="1">
      <x v="47"/>
    </i>
    <i r="1">
      <x v="48"/>
    </i>
    <i r="1">
      <x v="49"/>
    </i>
    <i r="1">
      <x v="50"/>
    </i>
    <i t="default">
      <x v="7"/>
    </i>
    <i>
      <x v="8"/>
      <x v="51"/>
    </i>
    <i r="1">
      <x v="52"/>
    </i>
    <i t="default">
      <x v="8"/>
    </i>
    <i t="grand">
      <x/>
    </i>
  </colItems>
  <pageFields count="2">
    <pageField fld="0" hier="-1"/>
    <pageField fld="4" hier="-1"/>
  </pageFields>
  <dataFields count="1">
    <dataField name="Max of MODE" fld="44" subtotal="max" baseField="3" baseItem="47"/>
  </dataFields>
  <chartFormats count="3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3">
          <reference field="4294967294" count="1" selected="0">
            <x v="0"/>
          </reference>
          <reference field="1" count="1" selected="0">
            <x v="2"/>
          </reference>
          <reference field="3" count="1" selected="0">
            <x v="21"/>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25"/>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26"/>
          </reference>
        </references>
      </pivotArea>
    </chartFormat>
    <chartFormat chart="0" format="20" series="1">
      <pivotArea type="data" outline="0" fieldPosition="0">
        <references count="3">
          <reference field="4294967294" count="1" selected="0">
            <x v="0"/>
          </reference>
          <reference field="1" count="1" selected="0">
            <x v="3"/>
          </reference>
          <reference field="3" count="1" selected="0">
            <x v="27"/>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30"/>
          </reference>
        </references>
      </pivotArea>
    </chartFormat>
    <chartFormat chart="0" format="22" series="1">
      <pivotArea type="data" outline="0" fieldPosition="0">
        <references count="3">
          <reference field="4294967294" count="1" selected="0">
            <x v="0"/>
          </reference>
          <reference field="1" count="1" selected="0">
            <x v="3"/>
          </reference>
          <reference field="3" count="1" selected="0">
            <x v="32"/>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33"/>
          </reference>
        </references>
      </pivotArea>
    </chartFormat>
    <chartFormat chart="0" format="24" series="1">
      <pivotArea type="data" outline="0" fieldPosition="0">
        <references count="3">
          <reference field="4294967294" count="1" selected="0">
            <x v="0"/>
          </reference>
          <reference field="1" count="1" selected="0">
            <x v="4"/>
          </reference>
          <reference field="3" count="1" selected="0">
            <x v="34"/>
          </reference>
        </references>
      </pivotArea>
    </chartFormat>
    <chartFormat chart="0" format="25" series="1">
      <pivotArea type="data" outline="0" fieldPosition="0">
        <references count="3">
          <reference field="4294967294" count="1" selected="0">
            <x v="0"/>
          </reference>
          <reference field="1" count="1" selected="0">
            <x v="5"/>
          </reference>
          <reference field="3" count="1" selected="0">
            <x v="36"/>
          </reference>
        </references>
      </pivotArea>
    </chartFormat>
    <chartFormat chart="0" format="26" series="1">
      <pivotArea type="data" outline="0" fieldPosition="0">
        <references count="3">
          <reference field="4294967294" count="1" selected="0">
            <x v="0"/>
          </reference>
          <reference field="1" count="1" selected="0">
            <x v="5"/>
          </reference>
          <reference field="3" count="1" selected="0">
            <x v="38"/>
          </reference>
        </references>
      </pivotArea>
    </chartFormat>
    <chartFormat chart="0" format="27" series="1">
      <pivotArea type="data" outline="0" fieldPosition="0">
        <references count="3">
          <reference field="4294967294" count="1" selected="0">
            <x v="0"/>
          </reference>
          <reference field="1" count="1" selected="0">
            <x v="5"/>
          </reference>
          <reference field="3" count="1" selected="0">
            <x v="39"/>
          </reference>
        </references>
      </pivotArea>
    </chartFormat>
    <chartFormat chart="0" format="28" series="1">
      <pivotArea type="data" outline="0" fieldPosition="0">
        <references count="3">
          <reference field="4294967294" count="1" selected="0">
            <x v="0"/>
          </reference>
          <reference field="1" count="1" selected="0">
            <x v="5"/>
          </reference>
          <reference field="3" count="1" selected="0">
            <x v="41"/>
          </reference>
        </references>
      </pivotArea>
    </chartFormat>
    <chartFormat chart="0" format="29" series="1">
      <pivotArea type="data" outline="0" fieldPosition="0">
        <references count="3">
          <reference field="4294967294" count="1" selected="0">
            <x v="0"/>
          </reference>
          <reference field="1" count="1" selected="0">
            <x v="6"/>
          </reference>
          <reference field="3" count="1" selected="0">
            <x v="43"/>
          </reference>
        </references>
      </pivotArea>
    </chartFormat>
    <chartFormat chart="0" format="30" series="1">
      <pivotArea type="data" outline="0" fieldPosition="0">
        <references count="3">
          <reference field="4294967294" count="1" selected="0">
            <x v="0"/>
          </reference>
          <reference field="1" count="1" selected="0">
            <x v="6"/>
          </reference>
          <reference field="3" count="1" selected="0">
            <x v="44"/>
          </reference>
        </references>
      </pivotArea>
    </chartFormat>
    <chartFormat chart="0" format="31" series="1">
      <pivotArea type="data" outline="0" fieldPosition="0">
        <references count="3">
          <reference field="4294967294" count="1" selected="0">
            <x v="0"/>
          </reference>
          <reference field="1" count="1" selected="0">
            <x v="6"/>
          </reference>
          <reference field="3" count="1" selected="0">
            <x v="45"/>
          </reference>
        </references>
      </pivotArea>
    </chartFormat>
    <chartFormat chart="0" format="32" series="1">
      <pivotArea type="data" outline="0" fieldPosition="0">
        <references count="3">
          <reference field="4294967294" count="1" selected="0">
            <x v="0"/>
          </reference>
          <reference field="1" count="1" selected="0">
            <x v="7"/>
          </reference>
          <reference field="3" count="1" selected="0">
            <x v="46"/>
          </reference>
        </references>
      </pivotArea>
    </chartFormat>
    <chartFormat chart="0" format="33" series="1">
      <pivotArea type="data" outline="0" fieldPosition="0">
        <references count="3">
          <reference field="4294967294" count="1" selected="0">
            <x v="0"/>
          </reference>
          <reference field="1" count="1" selected="0">
            <x v="7"/>
          </reference>
          <reference field="3" count="1" selected="0">
            <x v="47"/>
          </reference>
        </references>
      </pivotArea>
    </chartFormat>
    <chartFormat chart="0" format="34" series="1">
      <pivotArea type="data" outline="0" fieldPosition="0">
        <references count="3">
          <reference field="4294967294" count="1" selected="0">
            <x v="0"/>
          </reference>
          <reference field="1" count="1" selected="0">
            <x v="7"/>
          </reference>
          <reference field="3" count="1" selected="0">
            <x v="48"/>
          </reference>
        </references>
      </pivotArea>
    </chartFormat>
    <chartFormat chart="0" format="35" series="1">
      <pivotArea type="data" outline="0" fieldPosition="0">
        <references count="3">
          <reference field="4294967294" count="1" selected="0">
            <x v="0"/>
          </reference>
          <reference field="1" count="1" selected="0">
            <x v="7"/>
          </reference>
          <reference field="3" count="1" selected="0">
            <x v="49"/>
          </reference>
        </references>
      </pivotArea>
    </chartFormat>
    <chartFormat chart="0" format="36" series="1">
      <pivotArea type="data" outline="0" fieldPosition="0">
        <references count="3">
          <reference field="4294967294" count="1" selected="0">
            <x v="0"/>
          </reference>
          <reference field="1" count="1" selected="0">
            <x v="7"/>
          </reference>
          <reference field="3" count="1" selected="0">
            <x v="50"/>
          </reference>
        </references>
      </pivotArea>
    </chartFormat>
    <chartFormat chart="0" format="37" series="1">
      <pivotArea type="data" outline="0" fieldPosition="0">
        <references count="3">
          <reference field="4294967294" count="1" selected="0">
            <x v="0"/>
          </reference>
          <reference field="1" count="1" selected="0">
            <x v="8"/>
          </reference>
          <reference field="3" count="1" selected="0">
            <x v="51"/>
          </reference>
        </references>
      </pivotArea>
    </chartFormat>
    <chartFormat chart="0" format="38" series="1">
      <pivotArea type="data" outline="0" fieldPosition="0">
        <references count="3">
          <reference field="4294967294" count="1" selected="0">
            <x v="0"/>
          </reference>
          <reference field="1" count="1" selected="0">
            <x v="8"/>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T31" firstHeaderRow="1" firstDataRow="3" firstDataCol="1" rowPageCount="1" colPageCount="1"/>
  <pivotFields count="43">
    <pivotField axis="axisPage" multipleItemSelectionAllowed="1" showAll="0">
      <items count="3">
        <item h="1" x="0"/>
        <item x="1"/>
        <item t="default"/>
      </items>
    </pivotField>
    <pivotField axis="axisCol" showAll="0">
      <items count="13">
        <item x="0"/>
        <item x="1"/>
        <item x="2"/>
        <item x="3"/>
        <item x="4"/>
        <item x="5"/>
        <item x="6"/>
        <item x="7"/>
        <item x="8"/>
        <item x="9"/>
        <item x="10"/>
        <item x="11"/>
        <item t="default"/>
      </items>
    </pivotField>
    <pivotField axis="axisCol"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59">
        <item x="24"/>
        <item x="1"/>
        <item x="11"/>
        <item x="55"/>
        <item x="8"/>
        <item x="5"/>
        <item x="3"/>
        <item x="6"/>
        <item x="10"/>
        <item x="57"/>
        <item x="4"/>
        <item x="7"/>
        <item x="42"/>
        <item x="16"/>
        <item x="22"/>
        <item x="23"/>
        <item x="26"/>
        <item x="30"/>
        <item x="31"/>
        <item x="32"/>
        <item x="28"/>
        <item x="29"/>
        <item x="34"/>
        <item x="35"/>
        <item x="36"/>
        <item x="37"/>
        <item x="38"/>
        <item x="39"/>
        <item x="40"/>
        <item x="41"/>
        <item x="43"/>
        <item x="45"/>
        <item x="44"/>
        <item x="46"/>
        <item x="47"/>
        <item x="48"/>
        <item x="51"/>
        <item x="52"/>
        <item x="53"/>
        <item x="54"/>
        <item x="33"/>
        <item x="27"/>
        <item x="49"/>
        <item x="50"/>
        <item x="17"/>
        <item x="18"/>
        <item x="19"/>
        <item x="20"/>
        <item x="21"/>
        <item x="13"/>
        <item x="14"/>
        <item x="15"/>
        <item x="0"/>
        <item x="25"/>
        <item x="2"/>
        <item x="9"/>
        <item x="56"/>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6">
    <i>
      <x v="12"/>
    </i>
    <i>
      <x v="13"/>
    </i>
    <i>
      <x v="15"/>
    </i>
    <i>
      <x v="18"/>
    </i>
    <i>
      <x v="20"/>
    </i>
    <i>
      <x v="21"/>
    </i>
    <i>
      <x v="22"/>
    </i>
    <i>
      <x v="23"/>
    </i>
    <i>
      <x v="25"/>
    </i>
    <i>
      <x v="27"/>
    </i>
    <i>
      <x v="28"/>
    </i>
    <i>
      <x v="31"/>
    </i>
    <i>
      <x v="32"/>
    </i>
    <i>
      <x v="33"/>
    </i>
    <i>
      <x v="34"/>
    </i>
    <i>
      <x v="35"/>
    </i>
    <i>
      <x v="36"/>
    </i>
    <i>
      <x v="37"/>
    </i>
    <i>
      <x v="38"/>
    </i>
    <i>
      <x v="40"/>
    </i>
    <i>
      <x v="41"/>
    </i>
    <i>
      <x v="42"/>
    </i>
    <i>
      <x v="43"/>
    </i>
    <i>
      <x v="51"/>
    </i>
    <i>
      <x v="57"/>
    </i>
    <i t="grand">
      <x/>
    </i>
  </rowItems>
  <colFields count="2">
    <field x="1"/>
    <field x="2"/>
  </colFields>
  <colItems count="149">
    <i>
      <x/>
      <x v="25"/>
    </i>
    <i r="1">
      <x v="26"/>
    </i>
    <i r="1">
      <x v="27"/>
    </i>
    <i t="default">
      <x/>
    </i>
    <i>
      <x v="2"/>
      <x v="45"/>
    </i>
    <i r="1">
      <x v="46"/>
    </i>
    <i r="1">
      <x v="47"/>
    </i>
    <i r="1">
      <x v="48"/>
    </i>
    <i r="1">
      <x v="49"/>
    </i>
    <i r="1">
      <x v="50"/>
    </i>
    <i r="1">
      <x v="51"/>
    </i>
    <i t="default">
      <x v="2"/>
    </i>
    <i>
      <x v="3"/>
      <x v="82"/>
    </i>
    <i r="1">
      <x v="83"/>
    </i>
    <i r="1">
      <x v="84"/>
    </i>
    <i r="1">
      <x v="85"/>
    </i>
    <i r="1">
      <x v="86"/>
    </i>
    <i r="1">
      <x v="87"/>
    </i>
    <i t="default">
      <x v="3"/>
    </i>
    <i>
      <x v="4"/>
      <x v="88"/>
    </i>
    <i r="1">
      <x v="89"/>
    </i>
    <i r="1">
      <x v="90"/>
    </i>
    <i r="1">
      <x v="91"/>
    </i>
    <i r="1">
      <x v="92"/>
    </i>
    <i r="1">
      <x v="93"/>
    </i>
    <i r="1">
      <x v="94"/>
    </i>
    <i r="1">
      <x v="95"/>
    </i>
    <i r="1">
      <x v="96"/>
    </i>
    <i r="1">
      <x v="97"/>
    </i>
    <i r="1">
      <x v="98"/>
    </i>
    <i r="1">
      <x v="99"/>
    </i>
    <i r="1">
      <x v="100"/>
    </i>
    <i r="1">
      <x v="105"/>
    </i>
    <i r="1">
      <x v="106"/>
    </i>
    <i r="1">
      <x v="107"/>
    </i>
    <i r="1">
      <x v="108"/>
    </i>
    <i r="1">
      <x v="109"/>
    </i>
    <i r="1">
      <x v="110"/>
    </i>
    <i r="1">
      <x v="111"/>
    </i>
    <i r="1">
      <x v="112"/>
    </i>
    <i r="1">
      <x v="113"/>
    </i>
    <i r="1">
      <x v="114"/>
    </i>
    <i r="1">
      <x v="115"/>
    </i>
    <i r="1">
      <x v="116"/>
    </i>
    <i r="1">
      <x v="117"/>
    </i>
    <i r="1">
      <x v="118"/>
    </i>
    <i r="1">
      <x v="119"/>
    </i>
    <i r="1">
      <x v="120"/>
    </i>
    <i r="1">
      <x v="121"/>
    </i>
    <i r="1">
      <x v="122"/>
    </i>
    <i r="1">
      <x v="123"/>
    </i>
    <i t="default">
      <x v="4"/>
    </i>
    <i>
      <x v="5"/>
      <x v="124"/>
    </i>
    <i r="1">
      <x v="125"/>
    </i>
    <i r="1">
      <x v="126"/>
    </i>
    <i r="1">
      <x v="127"/>
    </i>
    <i r="1">
      <x v="128"/>
    </i>
    <i r="1">
      <x v="129"/>
    </i>
    <i t="default">
      <x v="5"/>
    </i>
    <i>
      <x v="6"/>
      <x v="137"/>
    </i>
    <i r="1">
      <x v="138"/>
    </i>
    <i r="1">
      <x v="139"/>
    </i>
    <i r="1">
      <x v="140"/>
    </i>
    <i r="1">
      <x v="141"/>
    </i>
    <i r="1">
      <x v="142"/>
    </i>
    <i r="1">
      <x v="148"/>
    </i>
    <i r="1">
      <x v="149"/>
    </i>
    <i r="1">
      <x v="150"/>
    </i>
    <i r="1">
      <x v="151"/>
    </i>
    <i r="1">
      <x v="152"/>
    </i>
    <i r="1">
      <x v="153"/>
    </i>
    <i r="1">
      <x v="154"/>
    </i>
    <i r="1">
      <x v="155"/>
    </i>
    <i r="1">
      <x v="156"/>
    </i>
    <i r="1">
      <x v="164"/>
    </i>
    <i r="1">
      <x v="165"/>
    </i>
    <i r="1">
      <x v="166"/>
    </i>
    <i r="1">
      <x v="167"/>
    </i>
    <i r="1">
      <x v="168"/>
    </i>
    <i r="1">
      <x v="169"/>
    </i>
    <i t="default">
      <x v="6"/>
    </i>
    <i>
      <x v="7"/>
      <x v="173"/>
    </i>
    <i r="1">
      <x v="174"/>
    </i>
    <i r="1">
      <x v="175"/>
    </i>
    <i r="1">
      <x v="176"/>
    </i>
    <i r="1">
      <x v="177"/>
    </i>
    <i r="1">
      <x v="178"/>
    </i>
    <i r="1">
      <x v="179"/>
    </i>
    <i r="1">
      <x v="180"/>
    </i>
    <i r="1">
      <x v="181"/>
    </i>
    <i r="1">
      <x v="182"/>
    </i>
    <i r="1">
      <x v="183"/>
    </i>
    <i r="1">
      <x v="184"/>
    </i>
    <i r="1">
      <x v="185"/>
    </i>
    <i r="1">
      <x v="186"/>
    </i>
    <i r="1">
      <x v="187"/>
    </i>
    <i r="1">
      <x v="188"/>
    </i>
    <i t="default">
      <x v="7"/>
    </i>
    <i>
      <x v="8"/>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t="default">
      <x v="8"/>
    </i>
    <i>
      <x v="9"/>
      <x v="223"/>
    </i>
    <i r="1">
      <x v="224"/>
    </i>
    <i r="1">
      <x v="225"/>
    </i>
    <i r="1">
      <x v="226"/>
    </i>
    <i r="1">
      <x v="227"/>
    </i>
    <i r="1">
      <x v="228"/>
    </i>
    <i r="1">
      <x v="229"/>
    </i>
    <i r="1">
      <x v="230"/>
    </i>
    <i r="1">
      <x v="231"/>
    </i>
    <i r="1">
      <x v="232"/>
    </i>
    <i r="1">
      <x v="233"/>
    </i>
    <i r="1">
      <x v="234"/>
    </i>
    <i r="1">
      <x v="235"/>
    </i>
    <i r="1">
      <x v="236"/>
    </i>
    <i t="default">
      <x v="9"/>
    </i>
    <i t="grand">
      <x/>
    </i>
  </colItems>
  <pageFields count="1">
    <pageField fld="0" hier="-1"/>
  </pageFields>
  <formats count="3">
    <format dxfId="2">
      <pivotArea field="0" type="button" dataOnly="0" labelOnly="1" outline="0" axis="axisPage" fieldPosition="0"/>
    </format>
    <format dxfId="1">
      <pivotArea dataOnly="0" labelOnly="1" fieldPosition="0">
        <references count="1">
          <reference field="3" count="25">
            <x v="12"/>
            <x v="13"/>
            <x v="15"/>
            <x v="18"/>
            <x v="20"/>
            <x v="21"/>
            <x v="22"/>
            <x v="23"/>
            <x v="25"/>
            <x v="27"/>
            <x v="28"/>
            <x v="31"/>
            <x v="32"/>
            <x v="33"/>
            <x v="34"/>
            <x v="35"/>
            <x v="36"/>
            <x v="37"/>
            <x v="38"/>
            <x v="40"/>
            <x v="41"/>
            <x v="42"/>
            <x v="43"/>
            <x v="51"/>
            <x v="57"/>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39" sqref="A2:A39"/>
    </sheetView>
  </sheetViews>
  <sheetFormatPr defaultColWidth="8.85546875" defaultRowHeight="15"/>
  <cols>
    <col min="1" max="1" width="40.28515625" bestFit="1" customWidth="1"/>
  </cols>
  <sheetData>
    <row r="1" spans="1:1">
      <c r="A1" t="s">
        <v>680</v>
      </c>
    </row>
    <row r="2" spans="1:1">
      <c r="A2" s="29" t="s">
        <v>427</v>
      </c>
    </row>
    <row r="3" spans="1:1">
      <c r="A3" s="29" t="s">
        <v>282</v>
      </c>
    </row>
    <row r="4" spans="1:1">
      <c r="A4" s="29" t="s">
        <v>289</v>
      </c>
    </row>
    <row r="5" spans="1:1">
      <c r="A5" s="29" t="s">
        <v>297</v>
      </c>
    </row>
    <row r="6" spans="1:1">
      <c r="A6" s="29" t="s">
        <v>304</v>
      </c>
    </row>
    <row r="7" spans="1:1">
      <c r="A7" s="29" t="s">
        <v>307</v>
      </c>
    </row>
    <row r="8" spans="1:1">
      <c r="A8" s="29" t="s">
        <v>311</v>
      </c>
    </row>
    <row r="9" spans="1:1">
      <c r="A9" s="29" t="s">
        <v>315</v>
      </c>
    </row>
    <row r="10" spans="1:1">
      <c r="A10" s="29" t="s">
        <v>323</v>
      </c>
    </row>
    <row r="11" spans="1:1">
      <c r="A11" s="29" t="s">
        <v>429</v>
      </c>
    </row>
    <row r="12" spans="1:1">
      <c r="A12" s="29" t="s">
        <v>325</v>
      </c>
    </row>
    <row r="13" spans="1:1">
      <c r="A13" s="29" t="s">
        <v>330</v>
      </c>
    </row>
    <row r="14" spans="1:1">
      <c r="A14" s="29" t="s">
        <v>338</v>
      </c>
    </row>
    <row r="15" spans="1:1">
      <c r="A15" s="29" t="s">
        <v>345</v>
      </c>
    </row>
    <row r="16" spans="1:1">
      <c r="A16" s="29" t="s">
        <v>355</v>
      </c>
    </row>
    <row r="17" spans="1:1">
      <c r="A17" s="29" t="s">
        <v>371</v>
      </c>
    </row>
    <row r="18" spans="1:1">
      <c r="A18" s="29" t="s">
        <v>380</v>
      </c>
    </row>
    <row r="19" spans="1:1">
      <c r="A19" s="29" t="s">
        <v>389</v>
      </c>
    </row>
    <row r="20" spans="1:1">
      <c r="A20" s="29" t="s">
        <v>407</v>
      </c>
    </row>
    <row r="21" spans="1:1">
      <c r="A21" s="29" t="s">
        <v>431</v>
      </c>
    </row>
    <row r="22" spans="1:1">
      <c r="A22" s="29" t="s">
        <v>436</v>
      </c>
    </row>
    <row r="23" spans="1:1">
      <c r="A23" s="29" t="s">
        <v>442</v>
      </c>
    </row>
    <row r="24" spans="1:1">
      <c r="A24" s="29" t="s">
        <v>457</v>
      </c>
    </row>
    <row r="25" spans="1:1">
      <c r="A25" s="29" t="s">
        <v>468</v>
      </c>
    </row>
    <row r="26" spans="1:1">
      <c r="A26" s="29" t="s">
        <v>472</v>
      </c>
    </row>
    <row r="27" spans="1:1">
      <c r="A27" s="29" t="s">
        <v>486</v>
      </c>
    </row>
    <row r="28" spans="1:1">
      <c r="A28" s="29" t="s">
        <v>496</v>
      </c>
    </row>
    <row r="29" spans="1:1">
      <c r="A29" s="29" t="s">
        <v>511</v>
      </c>
    </row>
    <row r="30" spans="1:1">
      <c r="A30" s="29" t="s">
        <v>513</v>
      </c>
    </row>
    <row r="31" spans="1:1">
      <c r="A31" s="29" t="s">
        <v>419</v>
      </c>
    </row>
    <row r="32" spans="1:1">
      <c r="A32" s="29" t="s">
        <v>519</v>
      </c>
    </row>
    <row r="33" spans="1:1">
      <c r="A33" s="29" t="s">
        <v>528</v>
      </c>
    </row>
    <row r="34" spans="1:1">
      <c r="A34" s="29" t="s">
        <v>535</v>
      </c>
    </row>
    <row r="35" spans="1:1">
      <c r="A35" s="29" t="s">
        <v>544</v>
      </c>
    </row>
    <row r="36" spans="1:1">
      <c r="A36" s="29" t="s">
        <v>560</v>
      </c>
    </row>
    <row r="37" spans="1:1">
      <c r="A37" s="29" t="s">
        <v>572</v>
      </c>
    </row>
    <row r="38" spans="1:1">
      <c r="A38" s="29" t="s">
        <v>587</v>
      </c>
    </row>
    <row r="39" spans="1:1">
      <c r="A39" s="29" t="s">
        <v>600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42"/>
  <sheetViews>
    <sheetView topLeftCell="J1" zoomScale="85" zoomScaleNormal="85" zoomScalePageLayoutView="85" workbookViewId="0">
      <pane xSplit="11" ySplit="1" topLeftCell="HA2" activePane="bottomRight" state="frozenSplit"/>
      <selection activeCell="J1" sqref="J1"/>
      <selection pane="topRight" activeCell="AH1" sqref="AH1"/>
      <selection pane="bottomLeft" activeCell="J18" sqref="J18"/>
      <selection pane="bottomRight" activeCell="HQ2" sqref="HQ2"/>
    </sheetView>
  </sheetViews>
  <sheetFormatPr defaultColWidth="8.85546875" defaultRowHeight="15"/>
  <cols>
    <col min="1" max="9" width="0" style="29" hidden="1" customWidth="1"/>
    <col min="10" max="10" width="17.42578125" style="29" customWidth="1"/>
    <col min="11" max="20" width="8.85546875" style="29" customWidth="1"/>
    <col min="21" max="21" width="15.42578125" style="29" customWidth="1"/>
    <col min="22" max="22" width="8.85546875" style="63" customWidth="1"/>
    <col min="23" max="23" width="8.85546875" style="29" customWidth="1"/>
    <col min="24" max="24" width="8.85546875" style="63" customWidth="1"/>
    <col min="25" max="25" width="8.85546875" style="29" customWidth="1"/>
    <col min="26" max="26" width="21.28515625" style="29" customWidth="1"/>
    <col min="27" max="27" width="9.85546875" style="63" customWidth="1"/>
    <col min="28" max="29" width="8.85546875" style="29" customWidth="1"/>
    <col min="30" max="30" width="8.85546875" style="63" customWidth="1"/>
    <col min="31" max="31" width="8.85546875" style="29" customWidth="1"/>
    <col min="32" max="32" width="8.85546875" style="63" customWidth="1"/>
    <col min="33" max="33" width="8.85546875" style="29" customWidth="1"/>
    <col min="34" max="34" width="8.85546875" style="63" customWidth="1"/>
    <col min="35" max="35" width="8.85546875" style="29" customWidth="1"/>
    <col min="36" max="36" width="8.85546875" style="63" customWidth="1"/>
    <col min="37" max="37" width="8.85546875" style="29" customWidth="1"/>
    <col min="38" max="38" width="8.85546875" style="63" customWidth="1"/>
    <col min="39" max="86" width="9.140625" style="29" customWidth="1"/>
    <col min="87" max="87" width="8.85546875" style="63" customWidth="1"/>
    <col min="88" max="180" width="8.85546875" style="29" customWidth="1"/>
    <col min="181" max="182" width="30.85546875" style="29" customWidth="1"/>
    <col min="183" max="184" width="8.85546875" style="29" customWidth="1"/>
    <col min="185" max="16384" width="8.85546875" style="29"/>
  </cols>
  <sheetData>
    <row r="1" spans="1:268" s="65" customFormat="1" ht="201.75" customHeight="1">
      <c r="A1" s="64" t="s">
        <v>199</v>
      </c>
      <c r="B1" s="64" t="s">
        <v>200</v>
      </c>
      <c r="C1" s="64" t="s">
        <v>201</v>
      </c>
      <c r="D1" s="64" t="s">
        <v>202</v>
      </c>
      <c r="E1" s="64" t="s">
        <v>203</v>
      </c>
      <c r="F1" s="64" t="s">
        <v>204</v>
      </c>
      <c r="G1" s="64" t="s">
        <v>205</v>
      </c>
      <c r="H1" s="64" t="s">
        <v>206</v>
      </c>
      <c r="I1" s="64" t="s">
        <v>207</v>
      </c>
      <c r="J1" s="64" t="s">
        <v>1</v>
      </c>
      <c r="K1" s="64" t="s">
        <v>208</v>
      </c>
      <c r="L1" s="64" t="s">
        <v>209</v>
      </c>
      <c r="M1" s="64"/>
      <c r="N1" s="64"/>
      <c r="O1" s="64"/>
      <c r="P1" s="64"/>
      <c r="Q1" s="64"/>
      <c r="R1" s="64"/>
      <c r="S1" s="64"/>
      <c r="T1" s="64"/>
      <c r="U1" s="64"/>
      <c r="V1" s="66" t="s">
        <v>210</v>
      </c>
      <c r="W1" s="64"/>
      <c r="X1" s="66" t="s">
        <v>6</v>
      </c>
      <c r="Y1" s="64"/>
      <c r="Z1" s="64" t="s">
        <v>211</v>
      </c>
      <c r="AA1" s="66" t="s">
        <v>8</v>
      </c>
      <c r="AB1" s="64"/>
      <c r="AC1" s="64"/>
      <c r="AD1" s="66" t="s">
        <v>12</v>
      </c>
      <c r="AE1" s="64"/>
      <c r="AF1" s="66" t="s">
        <v>13</v>
      </c>
      <c r="AG1" s="64"/>
      <c r="AH1" s="66" t="s">
        <v>14</v>
      </c>
      <c r="AI1" s="64"/>
      <c r="AJ1" s="66" t="s">
        <v>212</v>
      </c>
      <c r="AK1" s="64"/>
      <c r="AL1" s="66" t="s">
        <v>16</v>
      </c>
      <c r="AM1" s="64"/>
      <c r="AN1" s="64"/>
      <c r="AO1" s="64"/>
      <c r="AP1" s="64"/>
      <c r="AQ1" s="64"/>
      <c r="AR1" s="64" t="s">
        <v>23</v>
      </c>
      <c r="AS1" s="64"/>
      <c r="AT1" s="64"/>
      <c r="AU1" s="64"/>
      <c r="AV1" s="64"/>
      <c r="AW1" s="64"/>
      <c r="AX1" s="64"/>
      <c r="AY1" s="64" t="s">
        <v>30</v>
      </c>
      <c r="AZ1" s="64"/>
      <c r="BA1" s="64"/>
      <c r="BB1" s="64"/>
      <c r="BC1" s="64"/>
      <c r="BD1" s="64"/>
      <c r="BE1" s="64"/>
      <c r="BF1" s="64"/>
      <c r="BG1" s="64"/>
      <c r="BH1" s="64"/>
      <c r="BI1" s="64"/>
      <c r="BJ1" s="64"/>
      <c r="BK1" s="64"/>
      <c r="BL1" s="64"/>
      <c r="BM1" s="64" t="s">
        <v>213</v>
      </c>
      <c r="BN1" s="64"/>
      <c r="BO1" s="64" t="s">
        <v>214</v>
      </c>
      <c r="BP1" s="64"/>
      <c r="BQ1" s="64"/>
      <c r="BR1" s="64"/>
      <c r="BS1" s="64"/>
      <c r="BT1" s="64"/>
      <c r="BU1" s="64"/>
      <c r="BV1" s="64"/>
      <c r="BW1" s="64"/>
      <c r="BX1" s="64"/>
      <c r="BY1" s="64"/>
      <c r="BZ1" s="64"/>
      <c r="CA1" s="64"/>
      <c r="CB1" s="64"/>
      <c r="CC1" s="64" t="s">
        <v>48</v>
      </c>
      <c r="CD1" s="64"/>
      <c r="CE1" s="64"/>
      <c r="CF1" s="64"/>
      <c r="CG1" s="64"/>
      <c r="CH1" s="64"/>
      <c r="CI1" s="66" t="s">
        <v>56</v>
      </c>
      <c r="CJ1" s="64"/>
      <c r="CK1" s="64"/>
      <c r="CL1" s="64"/>
      <c r="CM1" s="64"/>
      <c r="CN1" s="64"/>
      <c r="CO1" s="64" t="s">
        <v>63</v>
      </c>
      <c r="CP1" s="64"/>
      <c r="CQ1" s="64"/>
      <c r="CR1" s="64"/>
      <c r="CS1" s="64"/>
      <c r="CT1" s="64"/>
      <c r="CU1" s="64"/>
      <c r="CV1" s="64" t="s">
        <v>71</v>
      </c>
      <c r="CW1" s="64"/>
      <c r="CX1" s="64" t="s">
        <v>71</v>
      </c>
      <c r="CY1" s="64"/>
      <c r="CZ1" s="64" t="s">
        <v>74</v>
      </c>
      <c r="DA1" s="64"/>
      <c r="DB1" s="64"/>
      <c r="DC1" s="64"/>
      <c r="DD1" s="64"/>
      <c r="DE1" s="64"/>
      <c r="DF1" s="64" t="s">
        <v>75</v>
      </c>
      <c r="DG1" s="64"/>
      <c r="DH1" s="64"/>
      <c r="DI1" s="64" t="s">
        <v>79</v>
      </c>
      <c r="DJ1" s="64"/>
      <c r="DK1" s="64"/>
      <c r="DL1" s="64"/>
      <c r="DM1" s="64"/>
      <c r="DN1" s="64"/>
      <c r="DO1" s="64"/>
      <c r="DP1" s="64" t="s">
        <v>82</v>
      </c>
      <c r="DQ1" s="64"/>
      <c r="DR1" s="64"/>
      <c r="DS1" s="64"/>
      <c r="DT1" s="64"/>
      <c r="DU1" s="64"/>
      <c r="DV1" s="64" t="s">
        <v>87</v>
      </c>
      <c r="DW1" s="64"/>
      <c r="DX1" s="64"/>
      <c r="DY1" s="64"/>
      <c r="DZ1" s="64"/>
      <c r="EA1" s="64"/>
      <c r="EB1" s="64" t="s">
        <v>88</v>
      </c>
      <c r="EC1" s="64"/>
      <c r="ED1" s="64"/>
      <c r="EE1" s="64"/>
      <c r="EF1" s="64"/>
      <c r="EG1" s="64"/>
      <c r="EH1" s="64"/>
      <c r="EI1" s="64" t="s">
        <v>215</v>
      </c>
      <c r="EJ1" s="64"/>
      <c r="EK1" s="64"/>
      <c r="EL1" s="64"/>
      <c r="EM1" s="64"/>
      <c r="EN1" s="64"/>
      <c r="EO1" s="64" t="s">
        <v>216</v>
      </c>
      <c r="EP1" s="64"/>
      <c r="EQ1" s="64"/>
      <c r="ER1" s="64"/>
      <c r="ES1" s="64"/>
      <c r="ET1" s="64" t="s">
        <v>103</v>
      </c>
      <c r="EU1" s="64"/>
      <c r="EV1" s="64"/>
      <c r="EW1" s="64" t="s">
        <v>107</v>
      </c>
      <c r="EX1" s="64"/>
      <c r="EY1" s="64"/>
      <c r="EZ1" s="64"/>
      <c r="FA1" s="64"/>
      <c r="FB1" s="64"/>
      <c r="FC1" s="64" t="s">
        <v>217</v>
      </c>
      <c r="FD1" s="64"/>
      <c r="FE1" s="64"/>
      <c r="FF1" s="64"/>
      <c r="FG1" s="64"/>
      <c r="FH1" s="64"/>
      <c r="FI1" s="64"/>
      <c r="FJ1" s="64" t="s">
        <v>122</v>
      </c>
      <c r="FK1" s="64"/>
      <c r="FL1" s="64"/>
      <c r="FM1" s="64"/>
      <c r="FN1" s="64"/>
      <c r="FO1" s="64"/>
      <c r="FP1" s="64" t="s">
        <v>130</v>
      </c>
      <c r="FQ1" s="64"/>
      <c r="FR1" s="64"/>
      <c r="FS1" s="64" t="s">
        <v>134</v>
      </c>
      <c r="FT1" s="64"/>
      <c r="FU1" s="64"/>
      <c r="FV1" s="64"/>
      <c r="FW1" s="64"/>
      <c r="FX1" s="64"/>
      <c r="FY1" s="64"/>
      <c r="FZ1" s="64"/>
      <c r="GA1" s="64" t="s">
        <v>218</v>
      </c>
      <c r="GB1" s="64"/>
      <c r="GC1" s="64" t="s">
        <v>139</v>
      </c>
      <c r="GD1" s="64"/>
      <c r="GE1" s="64"/>
      <c r="GF1" s="64"/>
      <c r="GG1" s="64"/>
      <c r="GH1" s="64"/>
      <c r="GI1" s="64"/>
      <c r="GJ1" s="64" t="s">
        <v>148</v>
      </c>
      <c r="GK1" s="64"/>
      <c r="GL1" s="64"/>
      <c r="GM1" s="64"/>
      <c r="GN1" s="64"/>
      <c r="GO1" s="64"/>
      <c r="GP1" s="64" t="s">
        <v>151</v>
      </c>
      <c r="GQ1" s="64"/>
      <c r="GR1" s="64"/>
      <c r="GS1" s="64"/>
      <c r="GT1" s="64"/>
      <c r="GU1" s="64"/>
      <c r="GV1" s="64"/>
      <c r="GW1" s="64" t="s">
        <v>159</v>
      </c>
      <c r="GX1" s="64"/>
      <c r="GY1" s="64"/>
      <c r="GZ1" s="64"/>
      <c r="HA1" s="64"/>
      <c r="HB1" s="64"/>
      <c r="HC1" s="64" t="s">
        <v>161</v>
      </c>
      <c r="HD1" s="64"/>
      <c r="HE1" s="64"/>
      <c r="HF1" s="64"/>
      <c r="HG1" s="64"/>
      <c r="HH1" s="64"/>
      <c r="HI1" s="64"/>
      <c r="HJ1" s="64" t="s">
        <v>169</v>
      </c>
      <c r="HK1" s="64"/>
      <c r="HL1" s="64"/>
      <c r="HM1" s="64"/>
      <c r="HN1" s="64"/>
      <c r="HO1" s="64"/>
      <c r="HP1" s="64"/>
      <c r="HQ1" s="64"/>
      <c r="HR1" s="64" t="s">
        <v>171</v>
      </c>
      <c r="HS1" s="64"/>
      <c r="HT1" s="64"/>
      <c r="HU1" s="64"/>
      <c r="HV1" s="64"/>
      <c r="HW1" s="64"/>
      <c r="HX1" s="64"/>
      <c r="HY1" s="64" t="s">
        <v>219</v>
      </c>
      <c r="HZ1" s="64"/>
      <c r="IA1" s="64"/>
      <c r="IB1" s="64"/>
      <c r="IC1" s="64"/>
      <c r="ID1" s="64"/>
      <c r="IE1" s="64"/>
      <c r="IF1" s="64" t="s">
        <v>220</v>
      </c>
      <c r="IG1" s="64"/>
      <c r="IH1" s="64"/>
      <c r="II1" s="64"/>
      <c r="IJ1" s="64"/>
      <c r="IK1" s="64"/>
      <c r="IL1" s="64"/>
      <c r="IM1" s="64" t="s">
        <v>221</v>
      </c>
      <c r="IN1" s="64"/>
      <c r="IO1" s="64"/>
      <c r="IP1" s="64"/>
      <c r="IQ1" s="64"/>
      <c r="IR1" s="64"/>
      <c r="IS1" s="64" t="s">
        <v>222</v>
      </c>
      <c r="IT1" s="64"/>
      <c r="IU1" s="64"/>
      <c r="IV1" s="64"/>
      <c r="IW1" s="64"/>
      <c r="IX1" s="64"/>
      <c r="IY1" s="64"/>
      <c r="IZ1" s="64"/>
      <c r="JA1" s="64"/>
      <c r="JB1" s="64"/>
      <c r="JC1" s="64" t="s">
        <v>182</v>
      </c>
      <c r="JD1" s="64"/>
      <c r="JE1" s="64" t="s">
        <v>223</v>
      </c>
      <c r="JF1" s="64"/>
      <c r="JG1" s="64"/>
      <c r="JH1" s="64"/>
    </row>
    <row r="2" spans="1:268">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67" t="s">
        <v>5</v>
      </c>
      <c r="W2" s="30" t="s">
        <v>234</v>
      </c>
      <c r="X2" s="67" t="s">
        <v>5</v>
      </c>
      <c r="Y2" s="30" t="s">
        <v>235</v>
      </c>
      <c r="Z2" s="30" t="s">
        <v>224</v>
      </c>
      <c r="AA2" s="67" t="s">
        <v>9</v>
      </c>
      <c r="AB2" s="30" t="s">
        <v>236</v>
      </c>
      <c r="AC2" s="30" t="s">
        <v>237</v>
      </c>
      <c r="AD2" s="67" t="s">
        <v>4</v>
      </c>
      <c r="AE2" s="30" t="s">
        <v>5</v>
      </c>
      <c r="AF2" s="67" t="s">
        <v>4</v>
      </c>
      <c r="AG2" s="30" t="s">
        <v>5</v>
      </c>
      <c r="AH2" s="67" t="s">
        <v>4</v>
      </c>
      <c r="AI2" s="30" t="s">
        <v>5</v>
      </c>
      <c r="AJ2" s="67" t="s">
        <v>4</v>
      </c>
      <c r="AK2" s="30" t="s">
        <v>5</v>
      </c>
      <c r="AL2" s="67"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67"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925</v>
      </c>
      <c r="GA2" s="30" t="s">
        <v>4</v>
      </c>
      <c r="GB2" s="30" t="s">
        <v>266</v>
      </c>
      <c r="GC2" s="30" t="s">
        <v>140</v>
      </c>
      <c r="GD2" s="30" t="s">
        <v>141</v>
      </c>
      <c r="GE2" s="30" t="s">
        <v>142</v>
      </c>
      <c r="GF2" s="30" t="s">
        <v>143</v>
      </c>
      <c r="GG2" s="30" t="s">
        <v>144</v>
      </c>
      <c r="GH2" s="30" t="s">
        <v>267</v>
      </c>
      <c r="GI2" s="30" t="s">
        <v>268</v>
      </c>
      <c r="GJ2" s="30" t="s">
        <v>149</v>
      </c>
      <c r="GK2" s="30" t="s">
        <v>65</v>
      </c>
      <c r="GL2" s="30" t="s">
        <v>66</v>
      </c>
      <c r="GM2" s="30" t="s">
        <v>247</v>
      </c>
      <c r="GN2" s="30" t="s">
        <v>68</v>
      </c>
      <c r="GO2" s="30" t="s">
        <v>269</v>
      </c>
      <c r="GP2" s="30" t="s">
        <v>152</v>
      </c>
      <c r="GQ2" s="30" t="s">
        <v>153</v>
      </c>
      <c r="GR2" s="30" t="s">
        <v>154</v>
      </c>
      <c r="GS2" s="30" t="s">
        <v>155</v>
      </c>
      <c r="GT2" s="30" t="s">
        <v>156</v>
      </c>
      <c r="GU2" s="30" t="s">
        <v>270</v>
      </c>
      <c r="GV2" s="30" t="s">
        <v>158</v>
      </c>
      <c r="GW2" s="30" t="s">
        <v>160</v>
      </c>
      <c r="GX2" s="30" t="s">
        <v>50</v>
      </c>
      <c r="GY2" s="30" t="s">
        <v>51</v>
      </c>
      <c r="GZ2" s="30" t="s">
        <v>52</v>
      </c>
      <c r="HA2" s="30" t="s">
        <v>53</v>
      </c>
      <c r="HB2" s="30" t="s">
        <v>54</v>
      </c>
      <c r="HC2" s="30" t="s">
        <v>162</v>
      </c>
      <c r="HD2" s="30" t="s">
        <v>271</v>
      </c>
      <c r="HE2" s="30" t="s">
        <v>272</v>
      </c>
      <c r="HF2" s="30" t="s">
        <v>273</v>
      </c>
      <c r="HG2" s="30" t="s">
        <v>274</v>
      </c>
      <c r="HH2" s="30" t="s">
        <v>275</v>
      </c>
      <c r="HI2" s="30" t="s">
        <v>276</v>
      </c>
      <c r="HJ2" s="30" t="s">
        <v>162</v>
      </c>
      <c r="HK2" s="30" t="s">
        <v>271</v>
      </c>
      <c r="HL2" s="30" t="s">
        <v>272</v>
      </c>
      <c r="HM2" s="30" t="s">
        <v>273</v>
      </c>
      <c r="HN2" s="30" t="s">
        <v>274</v>
      </c>
      <c r="HO2" s="30" t="s">
        <v>275</v>
      </c>
      <c r="HP2" s="30" t="s">
        <v>168</v>
      </c>
      <c r="HQ2" s="30" t="s">
        <v>277</v>
      </c>
      <c r="HR2" s="30" t="s">
        <v>160</v>
      </c>
      <c r="HS2" s="30" t="s">
        <v>50</v>
      </c>
      <c r="HT2" s="30" t="s">
        <v>51</v>
      </c>
      <c r="HU2" s="30" t="s">
        <v>52</v>
      </c>
      <c r="HV2" s="30" t="s">
        <v>53</v>
      </c>
      <c r="HW2" s="30" t="s">
        <v>54</v>
      </c>
      <c r="HX2" s="30" t="s">
        <v>250</v>
      </c>
      <c r="HY2" s="30" t="s">
        <v>160</v>
      </c>
      <c r="HZ2" s="30" t="s">
        <v>50</v>
      </c>
      <c r="IA2" s="30" t="s">
        <v>51</v>
      </c>
      <c r="IB2" s="30" t="s">
        <v>52</v>
      </c>
      <c r="IC2" s="30" t="s">
        <v>53</v>
      </c>
      <c r="ID2" s="30" t="s">
        <v>54</v>
      </c>
      <c r="IE2" s="30" t="s">
        <v>250</v>
      </c>
      <c r="IF2" s="30" t="s">
        <v>160</v>
      </c>
      <c r="IG2" s="30" t="s">
        <v>50</v>
      </c>
      <c r="IH2" s="30" t="s">
        <v>51</v>
      </c>
      <c r="II2" s="30" t="s">
        <v>52</v>
      </c>
      <c r="IJ2" s="30" t="s">
        <v>53</v>
      </c>
      <c r="IK2" s="30" t="s">
        <v>54</v>
      </c>
      <c r="IL2" s="30" t="s">
        <v>250</v>
      </c>
      <c r="IM2" s="30" t="s">
        <v>176</v>
      </c>
      <c r="IN2" s="30" t="s">
        <v>177</v>
      </c>
      <c r="IO2" s="30" t="s">
        <v>178</v>
      </c>
      <c r="IP2" s="30" t="s">
        <v>278</v>
      </c>
      <c r="IQ2" s="30" t="s">
        <v>279</v>
      </c>
      <c r="IR2" s="30" t="s">
        <v>250</v>
      </c>
      <c r="IS2" s="30" t="s">
        <v>225</v>
      </c>
      <c r="IT2" s="30" t="s">
        <v>280</v>
      </c>
      <c r="IU2" s="30" t="s">
        <v>227</v>
      </c>
      <c r="IV2" s="30" t="s">
        <v>228</v>
      </c>
      <c r="IW2" s="30" t="s">
        <v>229</v>
      </c>
      <c r="IX2" s="30" t="s">
        <v>230</v>
      </c>
      <c r="IY2" s="30" t="s">
        <v>231</v>
      </c>
      <c r="IZ2" s="30" t="s">
        <v>232</v>
      </c>
      <c r="JA2" s="30" t="s">
        <v>204</v>
      </c>
      <c r="JB2" s="30" t="s">
        <v>233</v>
      </c>
      <c r="JC2" s="30" t="s">
        <v>5</v>
      </c>
      <c r="JD2" s="30" t="s">
        <v>4</v>
      </c>
      <c r="JE2" s="30" t="s">
        <v>184</v>
      </c>
      <c r="JF2" s="30" t="s">
        <v>185</v>
      </c>
      <c r="JG2" s="30" t="s">
        <v>186</v>
      </c>
      <c r="JH2" s="30" t="s">
        <v>187</v>
      </c>
    </row>
    <row r="3" spans="1:268">
      <c r="A3" s="29">
        <v>6744886771</v>
      </c>
      <c r="B3" s="29">
        <v>170091133</v>
      </c>
      <c r="C3" s="31">
        <v>43167.647037037037</v>
      </c>
      <c r="D3" s="31">
        <v>43167.650370370371</v>
      </c>
      <c r="E3" s="29" t="s">
        <v>281</v>
      </c>
      <c r="J3" s="29" t="s">
        <v>427</v>
      </c>
      <c r="K3" s="29">
        <v>224</v>
      </c>
      <c r="L3" s="29" t="s">
        <v>283</v>
      </c>
      <c r="M3" s="29" t="s">
        <v>284</v>
      </c>
      <c r="R3" s="29">
        <v>97232</v>
      </c>
      <c r="T3" s="29" t="s">
        <v>285</v>
      </c>
      <c r="U3" s="29" t="s">
        <v>286</v>
      </c>
      <c r="W3" s="29" t="s">
        <v>428</v>
      </c>
    </row>
    <row r="4" spans="1:268">
      <c r="A4" s="29">
        <v>6744870887</v>
      </c>
      <c r="B4" s="29">
        <v>170091133</v>
      </c>
      <c r="C4" s="31">
        <v>43167.634745370371</v>
      </c>
      <c r="D4" s="31">
        <v>43167.646979166668</v>
      </c>
      <c r="E4" s="29" t="s">
        <v>281</v>
      </c>
      <c r="J4" s="29" t="s">
        <v>282</v>
      </c>
      <c r="K4" s="29">
        <v>90</v>
      </c>
      <c r="L4" s="29" t="s">
        <v>283</v>
      </c>
      <c r="M4" s="29" t="s">
        <v>284</v>
      </c>
      <c r="R4" s="29">
        <v>97232</v>
      </c>
      <c r="T4" s="29" t="s">
        <v>285</v>
      </c>
      <c r="U4" s="29" t="s">
        <v>286</v>
      </c>
      <c r="V4" s="63" t="s">
        <v>5</v>
      </c>
      <c r="X4" s="63" t="s">
        <v>5</v>
      </c>
      <c r="AA4" s="63" t="s">
        <v>9</v>
      </c>
      <c r="AD4" s="63" t="s">
        <v>4</v>
      </c>
      <c r="AF4" s="63" t="s">
        <v>4</v>
      </c>
      <c r="AI4" s="29" t="s">
        <v>5</v>
      </c>
      <c r="AJ4" s="63" t="s">
        <v>4</v>
      </c>
      <c r="AP4" s="29" t="s">
        <v>21</v>
      </c>
      <c r="AR4" s="29" t="s">
        <v>241</v>
      </c>
      <c r="AX4" s="29" t="s">
        <v>287</v>
      </c>
      <c r="CI4" s="63" t="s">
        <v>57</v>
      </c>
      <c r="CO4" s="29" t="s">
        <v>64</v>
      </c>
      <c r="DI4" s="29" t="s">
        <v>249</v>
      </c>
      <c r="DP4" s="29" t="s">
        <v>83</v>
      </c>
      <c r="DV4" s="29" t="s">
        <v>251</v>
      </c>
      <c r="EI4" s="29" t="s">
        <v>49</v>
      </c>
      <c r="ET4" s="29" t="s">
        <v>104</v>
      </c>
      <c r="EW4" s="29" t="s">
        <v>255</v>
      </c>
      <c r="FE4" s="29" t="s">
        <v>117</v>
      </c>
      <c r="FJ4" s="29" t="s">
        <v>260</v>
      </c>
      <c r="FR4" s="29" t="s">
        <v>132</v>
      </c>
      <c r="FS4" s="29" t="s">
        <v>135</v>
      </c>
      <c r="GB4" s="29" t="s">
        <v>288</v>
      </c>
      <c r="GJ4" s="29" t="s">
        <v>149</v>
      </c>
      <c r="GW4" s="29" t="s">
        <v>160</v>
      </c>
      <c r="HC4" s="29" t="s">
        <v>162</v>
      </c>
      <c r="HJ4" s="29" t="s">
        <v>162</v>
      </c>
      <c r="HR4" s="29" t="s">
        <v>160</v>
      </c>
      <c r="HY4" s="29" t="s">
        <v>160</v>
      </c>
      <c r="IF4" s="29" t="s">
        <v>160</v>
      </c>
      <c r="IM4" s="29" t="s">
        <v>176</v>
      </c>
      <c r="IS4" s="29" t="s">
        <v>283</v>
      </c>
      <c r="IT4" s="29" t="s">
        <v>284</v>
      </c>
      <c r="JA4" s="29" t="s">
        <v>285</v>
      </c>
      <c r="JB4" s="29" t="s">
        <v>286</v>
      </c>
      <c r="JD4" s="29" t="s">
        <v>4</v>
      </c>
      <c r="JG4" s="29" t="s">
        <v>186</v>
      </c>
    </row>
    <row r="5" spans="1:268">
      <c r="A5" s="29">
        <v>6744817223</v>
      </c>
      <c r="B5" s="29">
        <v>170091133</v>
      </c>
      <c r="C5" s="31">
        <v>43167.610694444447</v>
      </c>
      <c r="D5" s="31">
        <v>43167.634710648148</v>
      </c>
      <c r="E5" s="29" t="s">
        <v>281</v>
      </c>
      <c r="J5" s="29" t="s">
        <v>289</v>
      </c>
      <c r="K5" s="29">
        <v>207</v>
      </c>
      <c r="L5" s="29" t="s">
        <v>283</v>
      </c>
      <c r="M5" s="29" t="s">
        <v>284</v>
      </c>
      <c r="R5" s="29">
        <v>97232</v>
      </c>
      <c r="T5" s="29" t="s">
        <v>285</v>
      </c>
      <c r="U5" s="29" t="s">
        <v>286</v>
      </c>
      <c r="V5" s="63" t="s">
        <v>5</v>
      </c>
      <c r="X5" s="63" t="s">
        <v>5</v>
      </c>
      <c r="Z5" s="29" t="s">
        <v>290</v>
      </c>
      <c r="AA5" s="63" t="s">
        <v>9</v>
      </c>
      <c r="AD5" s="63" t="s">
        <v>4</v>
      </c>
      <c r="AF5" s="63" t="s">
        <v>4</v>
      </c>
      <c r="AI5" s="29" t="s">
        <v>5</v>
      </c>
      <c r="AJ5" s="63" t="s">
        <v>4</v>
      </c>
      <c r="AP5" s="29" t="s">
        <v>21</v>
      </c>
      <c r="AR5" s="29" t="s">
        <v>241</v>
      </c>
      <c r="AX5" s="29" t="s">
        <v>291</v>
      </c>
      <c r="CN5" s="29" t="s">
        <v>62</v>
      </c>
      <c r="CO5" s="29" t="s">
        <v>64</v>
      </c>
      <c r="DK5" s="29" t="s">
        <v>51</v>
      </c>
      <c r="DO5" s="29" t="s">
        <v>292</v>
      </c>
      <c r="DP5" s="29" t="s">
        <v>83</v>
      </c>
      <c r="DV5" s="29" t="s">
        <v>251</v>
      </c>
      <c r="EI5" s="29" t="s">
        <v>49</v>
      </c>
      <c r="EV5" s="29" t="s">
        <v>106</v>
      </c>
      <c r="FB5" s="29" t="s">
        <v>113</v>
      </c>
      <c r="FE5" s="29" t="s">
        <v>117</v>
      </c>
      <c r="FO5" s="29" t="s">
        <v>128</v>
      </c>
      <c r="FR5" s="29" t="s">
        <v>132</v>
      </c>
      <c r="FV5" s="29" t="s">
        <v>247</v>
      </c>
      <c r="GA5" s="29" t="s">
        <v>4</v>
      </c>
      <c r="GO5" s="29" t="s">
        <v>293</v>
      </c>
      <c r="GW5" s="29" t="s">
        <v>160</v>
      </c>
      <c r="HE5" s="29" t="s">
        <v>272</v>
      </c>
      <c r="HL5" s="29" t="s">
        <v>272</v>
      </c>
      <c r="HV5" s="29" t="s">
        <v>53</v>
      </c>
      <c r="HY5" s="29" t="s">
        <v>160</v>
      </c>
      <c r="IE5" s="29" t="s">
        <v>294</v>
      </c>
      <c r="IF5" s="29" t="s">
        <v>160</v>
      </c>
      <c r="IL5" s="29" t="s">
        <v>295</v>
      </c>
      <c r="IP5" s="29" t="s">
        <v>278</v>
      </c>
      <c r="IR5" s="29" t="s">
        <v>296</v>
      </c>
      <c r="IS5" s="29" t="s">
        <v>283</v>
      </c>
      <c r="IT5" s="29" t="s">
        <v>284</v>
      </c>
      <c r="JA5" s="29" t="s">
        <v>285</v>
      </c>
      <c r="JB5" s="29" t="s">
        <v>286</v>
      </c>
      <c r="JD5" s="29" t="s">
        <v>4</v>
      </c>
      <c r="JG5" s="29" t="s">
        <v>186</v>
      </c>
    </row>
    <row r="6" spans="1:268">
      <c r="A6" s="29">
        <v>6744749364</v>
      </c>
      <c r="B6" s="29">
        <v>170091133</v>
      </c>
      <c r="C6" s="31">
        <v>43167.58394675926</v>
      </c>
      <c r="D6" s="31">
        <v>43167.610671296286</v>
      </c>
      <c r="E6" s="29" t="s">
        <v>281</v>
      </c>
      <c r="J6" s="29" t="s">
        <v>297</v>
      </c>
      <c r="K6" s="29">
        <v>200</v>
      </c>
      <c r="L6" s="29" t="s">
        <v>283</v>
      </c>
      <c r="M6" s="29" t="s">
        <v>284</v>
      </c>
      <c r="R6" s="29">
        <v>97232</v>
      </c>
      <c r="T6" s="29" t="s">
        <v>285</v>
      </c>
      <c r="U6" s="29" t="s">
        <v>286</v>
      </c>
      <c r="V6" s="63" t="s">
        <v>5</v>
      </c>
      <c r="Y6" s="29" t="s">
        <v>298</v>
      </c>
      <c r="Z6" s="29" t="s">
        <v>299</v>
      </c>
      <c r="AA6" s="63" t="s">
        <v>9</v>
      </c>
      <c r="AD6" s="63" t="s">
        <v>4</v>
      </c>
      <c r="AF6" s="63" t="s">
        <v>4</v>
      </c>
      <c r="AI6" s="29" t="s">
        <v>5</v>
      </c>
      <c r="AJ6" s="63" t="s">
        <v>4</v>
      </c>
      <c r="AP6" s="29" t="s">
        <v>21</v>
      </c>
      <c r="AS6" s="29" t="s">
        <v>242</v>
      </c>
      <c r="BL6" s="29" t="s">
        <v>300</v>
      </c>
      <c r="BN6" s="29" t="s">
        <v>5</v>
      </c>
      <c r="CN6" s="29" t="s">
        <v>62</v>
      </c>
      <c r="CO6" s="29" t="s">
        <v>64</v>
      </c>
      <c r="DK6" s="29" t="s">
        <v>51</v>
      </c>
      <c r="DO6" s="29" t="s">
        <v>301</v>
      </c>
      <c r="DP6" s="29" t="s">
        <v>83</v>
      </c>
      <c r="DX6" s="29" t="s">
        <v>51</v>
      </c>
      <c r="EH6" s="29" t="s">
        <v>302</v>
      </c>
      <c r="EJ6" s="29" t="s">
        <v>50</v>
      </c>
      <c r="ER6" s="29" t="s">
        <v>254</v>
      </c>
      <c r="EV6" s="29" t="s">
        <v>106</v>
      </c>
      <c r="FB6" s="29" t="s">
        <v>113</v>
      </c>
      <c r="FE6" s="29" t="s">
        <v>117</v>
      </c>
      <c r="FN6" s="29" t="s">
        <v>264</v>
      </c>
      <c r="FR6" s="29" t="s">
        <v>132</v>
      </c>
      <c r="FX6" s="29" t="s">
        <v>84</v>
      </c>
      <c r="GA6" s="29" t="s">
        <v>4</v>
      </c>
      <c r="GJ6" s="29" t="s">
        <v>149</v>
      </c>
      <c r="GX6" s="29" t="s">
        <v>50</v>
      </c>
      <c r="HC6" s="29" t="s">
        <v>162</v>
      </c>
      <c r="HJ6" s="29" t="s">
        <v>162</v>
      </c>
      <c r="HR6" s="29" t="s">
        <v>160</v>
      </c>
      <c r="HY6" s="29" t="s">
        <v>160</v>
      </c>
      <c r="IG6" s="29" t="s">
        <v>50</v>
      </c>
      <c r="IP6" s="29" t="s">
        <v>278</v>
      </c>
      <c r="IR6" s="29" t="s">
        <v>303</v>
      </c>
      <c r="IS6" s="29" t="s">
        <v>283</v>
      </c>
      <c r="IT6" s="29" t="s">
        <v>284</v>
      </c>
      <c r="JA6" s="29" t="s">
        <v>285</v>
      </c>
      <c r="JB6" s="29" t="s">
        <v>286</v>
      </c>
      <c r="JD6" s="29" t="s">
        <v>4</v>
      </c>
      <c r="JG6" s="29" t="s">
        <v>186</v>
      </c>
    </row>
    <row r="7" spans="1:268">
      <c r="A7" s="29">
        <v>6744646314</v>
      </c>
      <c r="B7" s="29">
        <v>170091133</v>
      </c>
      <c r="C7" s="31">
        <v>43167.568576388891</v>
      </c>
      <c r="D7" s="31">
        <v>43167.583923611113</v>
      </c>
      <c r="E7" s="29" t="s">
        <v>281</v>
      </c>
      <c r="J7" s="29" t="s">
        <v>304</v>
      </c>
      <c r="K7" s="29">
        <v>108</v>
      </c>
      <c r="L7" s="29" t="s">
        <v>283</v>
      </c>
      <c r="M7" s="29" t="s">
        <v>284</v>
      </c>
      <c r="R7" s="29">
        <v>97232</v>
      </c>
      <c r="T7" s="29" t="s">
        <v>285</v>
      </c>
      <c r="U7" s="29" t="s">
        <v>286</v>
      </c>
      <c r="V7" s="63" t="s">
        <v>5</v>
      </c>
      <c r="X7" s="63" t="s">
        <v>5</v>
      </c>
      <c r="AA7" s="63" t="s">
        <v>9</v>
      </c>
      <c r="AD7" s="63" t="s">
        <v>4</v>
      </c>
      <c r="AF7" s="63" t="s">
        <v>4</v>
      </c>
      <c r="AI7" s="29" t="s">
        <v>5</v>
      </c>
      <c r="AJ7" s="63" t="s">
        <v>4</v>
      </c>
      <c r="AP7" s="29" t="s">
        <v>21</v>
      </c>
      <c r="AR7" s="29" t="s">
        <v>241</v>
      </c>
      <c r="CJ7" s="29" t="s">
        <v>58</v>
      </c>
      <c r="CO7" s="29" t="s">
        <v>64</v>
      </c>
      <c r="DK7" s="29" t="s">
        <v>51</v>
      </c>
      <c r="DO7" s="29" t="s">
        <v>305</v>
      </c>
      <c r="DP7" s="29" t="s">
        <v>83</v>
      </c>
      <c r="DX7" s="29" t="s">
        <v>51</v>
      </c>
      <c r="EB7" s="29" t="s">
        <v>89</v>
      </c>
      <c r="EI7" s="29" t="s">
        <v>49</v>
      </c>
      <c r="EV7" s="29" t="s">
        <v>106</v>
      </c>
      <c r="EZ7" s="29" t="s">
        <v>258</v>
      </c>
      <c r="FE7" s="29" t="s">
        <v>117</v>
      </c>
      <c r="FN7" s="29" t="s">
        <v>264</v>
      </c>
      <c r="FP7" s="29" t="s">
        <v>131</v>
      </c>
      <c r="GD7" s="29" t="s">
        <v>141</v>
      </c>
      <c r="GJ7" s="29" t="s">
        <v>149</v>
      </c>
      <c r="GW7" s="29" t="s">
        <v>160</v>
      </c>
      <c r="HC7" s="29" t="s">
        <v>162</v>
      </c>
      <c r="HJ7" s="29" t="s">
        <v>162</v>
      </c>
      <c r="HR7" s="29" t="s">
        <v>160</v>
      </c>
      <c r="HY7" s="29" t="s">
        <v>160</v>
      </c>
      <c r="IF7" s="29" t="s">
        <v>160</v>
      </c>
      <c r="IR7" s="29" t="s">
        <v>306</v>
      </c>
      <c r="IS7" s="29" t="s">
        <v>283</v>
      </c>
      <c r="IT7" s="29" t="s">
        <v>284</v>
      </c>
      <c r="JA7" s="29" t="s">
        <v>285</v>
      </c>
      <c r="JB7" s="29" t="s">
        <v>286</v>
      </c>
      <c r="JD7" s="29" t="s">
        <v>4</v>
      </c>
      <c r="JG7" s="29" t="s">
        <v>186</v>
      </c>
    </row>
    <row r="8" spans="1:268">
      <c r="A8" s="29">
        <v>6744618986</v>
      </c>
      <c r="B8" s="29">
        <v>170091133</v>
      </c>
      <c r="C8" s="31">
        <v>43167.561226851853</v>
      </c>
      <c r="D8" s="31">
        <v>43167.568553240737</v>
      </c>
      <c r="E8" s="29" t="s">
        <v>281</v>
      </c>
      <c r="J8" s="29" t="s">
        <v>307</v>
      </c>
      <c r="K8" s="29">
        <v>89</v>
      </c>
      <c r="L8" s="29" t="s">
        <v>283</v>
      </c>
      <c r="M8" s="29" t="s">
        <v>284</v>
      </c>
      <c r="R8" s="29">
        <v>97231</v>
      </c>
      <c r="T8" s="29" t="s">
        <v>285</v>
      </c>
      <c r="U8" s="29" t="s">
        <v>286</v>
      </c>
      <c r="V8" s="63" t="s">
        <v>5</v>
      </c>
      <c r="X8" s="63" t="s">
        <v>5</v>
      </c>
      <c r="AA8" s="63" t="s">
        <v>9</v>
      </c>
      <c r="AD8" s="63" t="s">
        <v>4</v>
      </c>
      <c r="AF8" s="63" t="s">
        <v>4</v>
      </c>
      <c r="AI8" s="29" t="s">
        <v>5</v>
      </c>
      <c r="AJ8" s="63" t="s">
        <v>4</v>
      </c>
      <c r="AP8" s="29" t="s">
        <v>21</v>
      </c>
      <c r="AT8" s="29" t="s">
        <v>243</v>
      </c>
      <c r="BC8" s="29" t="s">
        <v>35</v>
      </c>
      <c r="BN8" s="29" t="s">
        <v>5</v>
      </c>
      <c r="CN8" s="29" t="s">
        <v>62</v>
      </c>
      <c r="CO8" s="29" t="s">
        <v>64</v>
      </c>
      <c r="DK8" s="29" t="s">
        <v>51</v>
      </c>
      <c r="DO8" s="29" t="s">
        <v>308</v>
      </c>
      <c r="DP8" s="29" t="s">
        <v>83</v>
      </c>
      <c r="DX8" s="29" t="s">
        <v>51</v>
      </c>
      <c r="EH8" s="29" t="s">
        <v>309</v>
      </c>
      <c r="EI8" s="29" t="s">
        <v>49</v>
      </c>
      <c r="EV8" s="29" t="s">
        <v>106</v>
      </c>
      <c r="FA8" s="29" t="s">
        <v>259</v>
      </c>
      <c r="FE8" s="29" t="s">
        <v>117</v>
      </c>
      <c r="FN8" s="29" t="s">
        <v>264</v>
      </c>
      <c r="FR8" s="29" t="s">
        <v>132</v>
      </c>
      <c r="FX8" s="29" t="s">
        <v>84</v>
      </c>
      <c r="GA8" s="29" t="s">
        <v>4</v>
      </c>
      <c r="GJ8" s="29" t="s">
        <v>149</v>
      </c>
      <c r="GW8" s="29" t="s">
        <v>160</v>
      </c>
      <c r="HC8" s="29" t="s">
        <v>162</v>
      </c>
      <c r="HJ8" s="29" t="s">
        <v>162</v>
      </c>
      <c r="HR8" s="29" t="s">
        <v>160</v>
      </c>
      <c r="HY8" s="29" t="s">
        <v>160</v>
      </c>
      <c r="IF8" s="29" t="s">
        <v>160</v>
      </c>
      <c r="IR8" s="29" t="s">
        <v>310</v>
      </c>
      <c r="IS8" s="29" t="s">
        <v>283</v>
      </c>
      <c r="IT8" s="29" t="s">
        <v>284</v>
      </c>
      <c r="JA8" s="29" t="s">
        <v>285</v>
      </c>
      <c r="JB8" s="29" t="s">
        <v>286</v>
      </c>
      <c r="JD8" s="29" t="s">
        <v>4</v>
      </c>
      <c r="JG8" s="29" t="s">
        <v>186</v>
      </c>
    </row>
    <row r="9" spans="1:268">
      <c r="A9" s="29">
        <v>6744583390</v>
      </c>
      <c r="B9" s="29">
        <v>170091133</v>
      </c>
      <c r="C9" s="31">
        <v>43167.541620370372</v>
      </c>
      <c r="D9" s="31">
        <v>43167.560960648138</v>
      </c>
      <c r="E9" s="29" t="s">
        <v>281</v>
      </c>
      <c r="J9" s="29" t="s">
        <v>311</v>
      </c>
      <c r="K9" s="29">
        <v>172</v>
      </c>
      <c r="L9" s="29" t="s">
        <v>283</v>
      </c>
      <c r="M9" s="29" t="s">
        <v>284</v>
      </c>
      <c r="R9" s="29">
        <v>97232</v>
      </c>
      <c r="T9" s="29" t="s">
        <v>285</v>
      </c>
      <c r="U9" s="29" t="s">
        <v>286</v>
      </c>
      <c r="V9" s="63" t="s">
        <v>5</v>
      </c>
      <c r="Y9" s="29" t="s">
        <v>312</v>
      </c>
      <c r="Z9" s="29" t="s">
        <v>313</v>
      </c>
      <c r="AA9" s="63" t="s">
        <v>9</v>
      </c>
      <c r="AD9" s="63" t="s">
        <v>4</v>
      </c>
      <c r="AF9" s="63" t="s">
        <v>4</v>
      </c>
      <c r="AI9" s="29" t="s">
        <v>5</v>
      </c>
      <c r="AJ9" s="63" t="s">
        <v>4</v>
      </c>
      <c r="AP9" s="29" t="s">
        <v>21</v>
      </c>
      <c r="AW9" s="29" t="s">
        <v>245</v>
      </c>
      <c r="AY9" s="29" t="s">
        <v>31</v>
      </c>
      <c r="BN9" s="29" t="s">
        <v>5</v>
      </c>
      <c r="CN9" s="29" t="s">
        <v>62</v>
      </c>
      <c r="CO9" s="29" t="s">
        <v>64</v>
      </c>
      <c r="DN9" s="29" t="s">
        <v>54</v>
      </c>
      <c r="DP9" s="29" t="s">
        <v>83</v>
      </c>
      <c r="DV9" s="29" t="s">
        <v>251</v>
      </c>
      <c r="EI9" s="29" t="s">
        <v>49</v>
      </c>
      <c r="EU9" s="29" t="s">
        <v>105</v>
      </c>
      <c r="FA9" s="29" t="s">
        <v>259</v>
      </c>
      <c r="FE9" s="29" t="s">
        <v>117</v>
      </c>
      <c r="FN9" s="29" t="s">
        <v>264</v>
      </c>
      <c r="FR9" s="29" t="s">
        <v>132</v>
      </c>
      <c r="FX9" s="29" t="s">
        <v>84</v>
      </c>
      <c r="GA9" s="29" t="s">
        <v>4</v>
      </c>
      <c r="GM9" s="29" t="s">
        <v>247</v>
      </c>
      <c r="GQ9" s="29" t="s">
        <v>153</v>
      </c>
      <c r="HB9" s="29" t="s">
        <v>54</v>
      </c>
      <c r="HD9" s="29" t="s">
        <v>271</v>
      </c>
      <c r="HK9" s="29" t="s">
        <v>271</v>
      </c>
      <c r="HV9" s="29" t="s">
        <v>53</v>
      </c>
      <c r="IA9" s="29" t="s">
        <v>51</v>
      </c>
      <c r="IJ9" s="29" t="s">
        <v>53</v>
      </c>
      <c r="IP9" s="29" t="s">
        <v>278</v>
      </c>
      <c r="IR9" s="29" t="s">
        <v>314</v>
      </c>
      <c r="IS9" s="29" t="s">
        <v>283</v>
      </c>
      <c r="IT9" s="29" t="s">
        <v>284</v>
      </c>
      <c r="JA9" s="29" t="s">
        <v>285</v>
      </c>
      <c r="JB9" s="29" t="s">
        <v>286</v>
      </c>
      <c r="JD9" s="29" t="s">
        <v>4</v>
      </c>
      <c r="JG9" s="29" t="s">
        <v>186</v>
      </c>
    </row>
    <row r="10" spans="1:268">
      <c r="A10" s="29">
        <v>6744492346</v>
      </c>
      <c r="B10" s="29">
        <v>170091133</v>
      </c>
      <c r="C10" s="31">
        <v>43167.480810185189</v>
      </c>
      <c r="D10" s="31">
        <v>43167.541597222233</v>
      </c>
      <c r="E10" s="29" t="s">
        <v>281</v>
      </c>
      <c r="J10" s="29" t="s">
        <v>315</v>
      </c>
      <c r="K10" s="29">
        <v>197</v>
      </c>
      <c r="L10" s="29" t="s">
        <v>283</v>
      </c>
      <c r="M10" s="29" t="s">
        <v>284</v>
      </c>
      <c r="R10" s="29">
        <v>97232</v>
      </c>
      <c r="T10" s="29" t="s">
        <v>285</v>
      </c>
      <c r="U10" s="29" t="s">
        <v>286</v>
      </c>
      <c r="V10" s="63" t="s">
        <v>5</v>
      </c>
      <c r="Y10" s="29" t="s">
        <v>316</v>
      </c>
      <c r="Z10" s="29" t="s">
        <v>317</v>
      </c>
      <c r="AA10" s="63" t="s">
        <v>9</v>
      </c>
      <c r="AD10" s="63" t="s">
        <v>4</v>
      </c>
      <c r="AF10" s="63" t="s">
        <v>4</v>
      </c>
      <c r="AI10" s="29" t="s">
        <v>5</v>
      </c>
      <c r="AJ10" s="63" t="s">
        <v>4</v>
      </c>
      <c r="AN10" s="29" t="s">
        <v>239</v>
      </c>
      <c r="AQ10" s="29" t="s">
        <v>318</v>
      </c>
      <c r="AR10" s="29" t="s">
        <v>241</v>
      </c>
      <c r="CN10" s="29" t="s">
        <v>62</v>
      </c>
      <c r="CU10" s="29" t="s">
        <v>248</v>
      </c>
      <c r="CY10" s="29" t="s">
        <v>319</v>
      </c>
      <c r="DE10" s="29" t="s">
        <v>54</v>
      </c>
      <c r="DH10" s="29" t="s">
        <v>320</v>
      </c>
      <c r="DI10" s="29" t="s">
        <v>249</v>
      </c>
      <c r="DO10" s="29" t="s">
        <v>321</v>
      </c>
      <c r="DU10" s="29" t="s">
        <v>84</v>
      </c>
      <c r="EA10" s="29" t="s">
        <v>54</v>
      </c>
      <c r="EB10" s="29" t="s">
        <v>89</v>
      </c>
      <c r="EI10" s="29" t="s">
        <v>49</v>
      </c>
      <c r="ET10" s="29" t="s">
        <v>104</v>
      </c>
      <c r="FA10" s="29" t="s">
        <v>259</v>
      </c>
      <c r="FD10" s="29" t="s">
        <v>116</v>
      </c>
      <c r="FN10" s="29" t="s">
        <v>264</v>
      </c>
      <c r="FR10" s="29" t="s">
        <v>132</v>
      </c>
      <c r="FX10" s="29" t="s">
        <v>84</v>
      </c>
      <c r="GA10" s="29" t="s">
        <v>4</v>
      </c>
      <c r="GO10" s="29" t="s">
        <v>322</v>
      </c>
      <c r="HB10" s="29" t="s">
        <v>54</v>
      </c>
      <c r="HH10" s="29" t="s">
        <v>275</v>
      </c>
      <c r="HM10" s="29" t="s">
        <v>273</v>
      </c>
      <c r="HW10" s="29" t="s">
        <v>54</v>
      </c>
      <c r="IC10" s="29" t="s">
        <v>53</v>
      </c>
      <c r="IK10" s="29" t="s">
        <v>54</v>
      </c>
      <c r="IP10" s="29" t="s">
        <v>278</v>
      </c>
      <c r="IR10" s="29" t="s">
        <v>322</v>
      </c>
      <c r="IS10" s="29" t="s">
        <v>283</v>
      </c>
      <c r="IT10" s="29" t="s">
        <v>284</v>
      </c>
      <c r="JA10" s="29" t="s">
        <v>285</v>
      </c>
      <c r="JB10" s="29" t="s">
        <v>286</v>
      </c>
      <c r="JD10" s="29" t="s">
        <v>4</v>
      </c>
      <c r="JG10" s="29" t="s">
        <v>186</v>
      </c>
    </row>
    <row r="11" spans="1:268">
      <c r="A11" s="29">
        <v>6744298522</v>
      </c>
      <c r="B11" s="29">
        <v>170091133</v>
      </c>
      <c r="C11" s="31">
        <v>43167.471724537027</v>
      </c>
      <c r="D11" s="31">
        <v>43167.480775462973</v>
      </c>
      <c r="E11" s="29" t="s">
        <v>281</v>
      </c>
      <c r="J11" s="29" t="s">
        <v>323</v>
      </c>
      <c r="K11" s="29">
        <v>243</v>
      </c>
      <c r="L11" s="29" t="s">
        <v>283</v>
      </c>
      <c r="M11" s="29" t="s">
        <v>284</v>
      </c>
      <c r="R11" s="29">
        <v>97232</v>
      </c>
      <c r="T11" s="29" t="s">
        <v>285</v>
      </c>
      <c r="U11" s="29" t="s">
        <v>286</v>
      </c>
      <c r="V11" s="63" t="s">
        <v>5</v>
      </c>
      <c r="X11" s="63" t="s">
        <v>5</v>
      </c>
      <c r="AA11" s="63" t="s">
        <v>9</v>
      </c>
      <c r="AD11" s="63" t="s">
        <v>4</v>
      </c>
      <c r="AF11" s="63" t="s">
        <v>4</v>
      </c>
      <c r="AI11" s="29" t="s">
        <v>5</v>
      </c>
      <c r="AJ11" s="63" t="s">
        <v>4</v>
      </c>
      <c r="AO11" s="29" t="s">
        <v>20</v>
      </c>
      <c r="AR11" s="29" t="s">
        <v>241</v>
      </c>
      <c r="CM11" s="29" t="s">
        <v>61</v>
      </c>
      <c r="CO11" s="29" t="s">
        <v>64</v>
      </c>
      <c r="DI11" s="29" t="s">
        <v>249</v>
      </c>
      <c r="DP11" s="29" t="s">
        <v>83</v>
      </c>
      <c r="DV11" s="29" t="s">
        <v>251</v>
      </c>
      <c r="EI11" s="29" t="s">
        <v>49</v>
      </c>
      <c r="EU11" s="29" t="s">
        <v>105</v>
      </c>
      <c r="FA11" s="29" t="s">
        <v>259</v>
      </c>
      <c r="FE11" s="29" t="s">
        <v>117</v>
      </c>
      <c r="FN11" s="29" t="s">
        <v>264</v>
      </c>
      <c r="FR11" s="29" t="s">
        <v>132</v>
      </c>
      <c r="FX11" s="29" t="s">
        <v>84</v>
      </c>
      <c r="GA11" s="29" t="s">
        <v>4</v>
      </c>
      <c r="GJ11" s="29" t="s">
        <v>149</v>
      </c>
      <c r="GW11" s="29" t="s">
        <v>160</v>
      </c>
      <c r="HC11" s="29" t="s">
        <v>162</v>
      </c>
      <c r="HJ11" s="29" t="s">
        <v>162</v>
      </c>
      <c r="HR11" s="29" t="s">
        <v>160</v>
      </c>
      <c r="HY11" s="29" t="s">
        <v>160</v>
      </c>
      <c r="IF11" s="29" t="s">
        <v>160</v>
      </c>
      <c r="IP11" s="29" t="s">
        <v>278</v>
      </c>
      <c r="IR11" s="29" t="s">
        <v>324</v>
      </c>
      <c r="IS11" s="29" t="s">
        <v>283</v>
      </c>
      <c r="IT11" s="29" t="s">
        <v>284</v>
      </c>
      <c r="JA11" s="29" t="s">
        <v>285</v>
      </c>
      <c r="JB11" s="29" t="s">
        <v>286</v>
      </c>
      <c r="JD11" s="29" t="s">
        <v>4</v>
      </c>
      <c r="JG11" s="29" t="s">
        <v>186</v>
      </c>
    </row>
    <row r="12" spans="1:268">
      <c r="A12" s="29">
        <v>6744290662</v>
      </c>
      <c r="B12" s="29">
        <v>170091133</v>
      </c>
      <c r="C12" s="31">
        <v>43167.468900462962</v>
      </c>
      <c r="D12" s="31">
        <v>43167.471689814818</v>
      </c>
      <c r="E12" s="29" t="s">
        <v>281</v>
      </c>
      <c r="J12" s="29" t="s">
        <v>429</v>
      </c>
      <c r="K12" s="29">
        <v>88</v>
      </c>
      <c r="L12" s="29" t="s">
        <v>283</v>
      </c>
      <c r="M12" s="29" t="s">
        <v>284</v>
      </c>
      <c r="R12" s="29">
        <v>97232</v>
      </c>
      <c r="T12" s="29" t="s">
        <v>285</v>
      </c>
      <c r="U12" s="29" t="s">
        <v>286</v>
      </c>
      <c r="W12" s="29" t="s">
        <v>430</v>
      </c>
    </row>
    <row r="13" spans="1:268">
      <c r="A13" s="29">
        <v>6744265633</v>
      </c>
      <c r="B13" s="29">
        <v>170091133</v>
      </c>
      <c r="C13" s="31">
        <v>43167.464270833327</v>
      </c>
      <c r="D13" s="31">
        <v>43167.468865740739</v>
      </c>
      <c r="E13" s="29" t="s">
        <v>281</v>
      </c>
      <c r="J13" s="29" t="s">
        <v>325</v>
      </c>
      <c r="K13" s="29">
        <v>92</v>
      </c>
      <c r="L13" s="29" t="s">
        <v>326</v>
      </c>
      <c r="M13" s="29" t="s">
        <v>326</v>
      </c>
      <c r="R13" s="29">
        <v>97000</v>
      </c>
      <c r="T13" s="29" t="s">
        <v>327</v>
      </c>
      <c r="U13" s="29" t="s">
        <v>327</v>
      </c>
      <c r="V13" s="63" t="s">
        <v>5</v>
      </c>
      <c r="X13" s="63" t="s">
        <v>5</v>
      </c>
      <c r="Z13" s="29" t="s">
        <v>328</v>
      </c>
      <c r="AC13" s="29" t="s">
        <v>329</v>
      </c>
      <c r="AD13" s="63" t="s">
        <v>4</v>
      </c>
      <c r="AF13" s="63" t="s">
        <v>4</v>
      </c>
      <c r="AI13" s="29" t="s">
        <v>5</v>
      </c>
      <c r="AK13" s="29" t="s">
        <v>5</v>
      </c>
      <c r="AO13" s="29" t="s">
        <v>20</v>
      </c>
      <c r="AR13" s="29" t="s">
        <v>241</v>
      </c>
      <c r="CI13" s="63" t="s">
        <v>57</v>
      </c>
      <c r="CO13" s="29" t="s">
        <v>64</v>
      </c>
      <c r="DI13" s="29" t="s">
        <v>249</v>
      </c>
      <c r="DP13" s="29" t="s">
        <v>83</v>
      </c>
      <c r="DV13" s="29" t="s">
        <v>251</v>
      </c>
      <c r="EI13" s="29" t="s">
        <v>49</v>
      </c>
      <c r="ET13" s="29" t="s">
        <v>104</v>
      </c>
      <c r="EW13" s="29" t="s">
        <v>255</v>
      </c>
      <c r="FE13" s="29" t="s">
        <v>117</v>
      </c>
      <c r="FJ13" s="29" t="s">
        <v>260</v>
      </c>
      <c r="FP13" s="29" t="s">
        <v>131</v>
      </c>
      <c r="GC13" s="29" t="s">
        <v>140</v>
      </c>
      <c r="GJ13" s="29" t="s">
        <v>149</v>
      </c>
      <c r="GW13" s="29" t="s">
        <v>160</v>
      </c>
      <c r="HC13" s="29" t="s">
        <v>162</v>
      </c>
      <c r="HJ13" s="29" t="s">
        <v>162</v>
      </c>
      <c r="HR13" s="29" t="s">
        <v>160</v>
      </c>
      <c r="HY13" s="29" t="s">
        <v>160</v>
      </c>
      <c r="IF13" s="29" t="s">
        <v>160</v>
      </c>
      <c r="IM13" s="29" t="s">
        <v>176</v>
      </c>
      <c r="IS13" s="29" t="s">
        <v>283</v>
      </c>
      <c r="IT13" s="29" t="s">
        <v>284</v>
      </c>
      <c r="JA13" s="29" t="s">
        <v>285</v>
      </c>
      <c r="JB13" s="29" t="s">
        <v>286</v>
      </c>
      <c r="JD13" s="29" t="s">
        <v>4</v>
      </c>
      <c r="JG13" s="29" t="s">
        <v>186</v>
      </c>
    </row>
    <row r="14" spans="1:268">
      <c r="A14" s="29">
        <v>6744243550</v>
      </c>
      <c r="B14" s="29">
        <v>170091133</v>
      </c>
      <c r="C14" s="31">
        <v>43167.45890046296</v>
      </c>
      <c r="D14" s="31">
        <v>43167.464247685188</v>
      </c>
      <c r="E14" s="29" t="s">
        <v>281</v>
      </c>
      <c r="J14" s="29" t="s">
        <v>330</v>
      </c>
      <c r="K14" s="29">
        <v>199</v>
      </c>
      <c r="L14" s="29" t="s">
        <v>331</v>
      </c>
      <c r="M14" s="29" t="s">
        <v>332</v>
      </c>
      <c r="R14" s="29">
        <v>97000</v>
      </c>
      <c r="T14" s="29" t="s">
        <v>333</v>
      </c>
      <c r="U14" s="29" t="s">
        <v>334</v>
      </c>
      <c r="V14" s="63" t="s">
        <v>5</v>
      </c>
      <c r="X14" s="63" t="s">
        <v>5</v>
      </c>
      <c r="AA14" s="63" t="s">
        <v>9</v>
      </c>
      <c r="AD14" s="63" t="s">
        <v>4</v>
      </c>
      <c r="AF14" s="63" t="s">
        <v>4</v>
      </c>
      <c r="AI14" s="29" t="s">
        <v>5</v>
      </c>
      <c r="AK14" s="29" t="s">
        <v>5</v>
      </c>
      <c r="AM14" s="29" t="s">
        <v>238</v>
      </c>
      <c r="AQ14" s="29" t="s">
        <v>335</v>
      </c>
      <c r="AR14" s="29" t="s">
        <v>241</v>
      </c>
      <c r="CJ14" s="29" t="s">
        <v>58</v>
      </c>
      <c r="CO14" s="29" t="s">
        <v>64</v>
      </c>
      <c r="DI14" s="29" t="s">
        <v>249</v>
      </c>
      <c r="DP14" s="29" t="s">
        <v>83</v>
      </c>
      <c r="DV14" s="29" t="s">
        <v>251</v>
      </c>
      <c r="EI14" s="29" t="s">
        <v>49</v>
      </c>
      <c r="ET14" s="29" t="s">
        <v>104</v>
      </c>
      <c r="FA14" s="29" t="s">
        <v>259</v>
      </c>
      <c r="FE14" s="29" t="s">
        <v>117</v>
      </c>
      <c r="FN14" s="29" t="s">
        <v>264</v>
      </c>
      <c r="FR14" s="29" t="s">
        <v>132</v>
      </c>
      <c r="FX14" s="29" t="s">
        <v>84</v>
      </c>
      <c r="GA14" s="29" t="s">
        <v>4</v>
      </c>
      <c r="GJ14" s="29" t="s">
        <v>149</v>
      </c>
      <c r="GW14" s="29" t="s">
        <v>160</v>
      </c>
      <c r="HC14" s="29" t="s">
        <v>162</v>
      </c>
      <c r="HJ14" s="29" t="s">
        <v>162</v>
      </c>
      <c r="HR14" s="29" t="s">
        <v>160</v>
      </c>
      <c r="HY14" s="29" t="s">
        <v>160</v>
      </c>
      <c r="IF14" s="29" t="s">
        <v>160</v>
      </c>
      <c r="IP14" s="29" t="s">
        <v>278</v>
      </c>
      <c r="IR14" s="29" t="s">
        <v>336</v>
      </c>
      <c r="IS14" s="29" t="s">
        <v>283</v>
      </c>
      <c r="IT14" s="29" t="s">
        <v>284</v>
      </c>
      <c r="JA14" s="29" t="s">
        <v>337</v>
      </c>
      <c r="JB14" s="29" t="s">
        <v>286</v>
      </c>
      <c r="JD14" s="29" t="s">
        <v>4</v>
      </c>
      <c r="JG14" s="29" t="s">
        <v>186</v>
      </c>
    </row>
    <row r="15" spans="1:268">
      <c r="A15" s="29">
        <v>6744210509</v>
      </c>
      <c r="B15" s="29">
        <v>170091133</v>
      </c>
      <c r="C15" s="31">
        <v>43167.45034722222</v>
      </c>
      <c r="D15" s="31">
        <v>43167.458148148151</v>
      </c>
      <c r="E15" s="29" t="s">
        <v>281</v>
      </c>
      <c r="J15" s="29" t="s">
        <v>338</v>
      </c>
      <c r="K15" s="29">
        <v>83</v>
      </c>
      <c r="L15" s="29" t="s">
        <v>331</v>
      </c>
      <c r="M15" s="29" t="s">
        <v>332</v>
      </c>
      <c r="R15" s="29">
        <v>97000</v>
      </c>
      <c r="T15" s="29" t="s">
        <v>333</v>
      </c>
      <c r="U15" s="29" t="s">
        <v>334</v>
      </c>
      <c r="V15" s="63" t="s">
        <v>5</v>
      </c>
      <c r="X15" s="63" t="s">
        <v>5</v>
      </c>
      <c r="AB15" s="29" t="s">
        <v>236</v>
      </c>
      <c r="AD15" s="63" t="s">
        <v>4</v>
      </c>
      <c r="AF15" s="63" t="s">
        <v>4</v>
      </c>
      <c r="AI15" s="29" t="s">
        <v>5</v>
      </c>
      <c r="AK15" s="29" t="s">
        <v>5</v>
      </c>
      <c r="AN15" s="29" t="s">
        <v>239</v>
      </c>
      <c r="AQ15" s="29" t="s">
        <v>339</v>
      </c>
      <c r="AR15" s="29" t="s">
        <v>241</v>
      </c>
      <c r="CJ15" s="29" t="s">
        <v>58</v>
      </c>
      <c r="CO15" s="29" t="s">
        <v>64</v>
      </c>
      <c r="DI15" s="29" t="s">
        <v>249</v>
      </c>
      <c r="DP15" s="29" t="s">
        <v>83</v>
      </c>
      <c r="DV15" s="29" t="s">
        <v>251</v>
      </c>
      <c r="EI15" s="29" t="s">
        <v>49</v>
      </c>
      <c r="ET15" s="29" t="s">
        <v>104</v>
      </c>
      <c r="FA15" s="29" t="s">
        <v>259</v>
      </c>
      <c r="FE15" s="29" t="s">
        <v>117</v>
      </c>
      <c r="FN15" s="29" t="s">
        <v>264</v>
      </c>
      <c r="FR15" s="29" t="s">
        <v>132</v>
      </c>
      <c r="FX15" s="29" t="s">
        <v>84</v>
      </c>
      <c r="GA15" s="29" t="s">
        <v>4</v>
      </c>
      <c r="GJ15" s="29" t="s">
        <v>149</v>
      </c>
      <c r="GW15" s="29" t="s">
        <v>160</v>
      </c>
      <c r="HC15" s="29" t="s">
        <v>162</v>
      </c>
      <c r="HJ15" s="29" t="s">
        <v>162</v>
      </c>
      <c r="HR15" s="29" t="s">
        <v>160</v>
      </c>
      <c r="HY15" s="29" t="s">
        <v>160</v>
      </c>
      <c r="IF15" s="29" t="s">
        <v>160</v>
      </c>
      <c r="IO15" s="29" t="s">
        <v>178</v>
      </c>
      <c r="IS15" s="29" t="s">
        <v>283</v>
      </c>
      <c r="IT15" s="29" t="s">
        <v>340</v>
      </c>
      <c r="JA15" s="29" t="s">
        <v>285</v>
      </c>
      <c r="JB15" s="29" t="s">
        <v>286</v>
      </c>
      <c r="JD15" s="29" t="s">
        <v>4</v>
      </c>
      <c r="JG15" s="29" t="s">
        <v>186</v>
      </c>
    </row>
    <row r="16" spans="1:268">
      <c r="A16" s="29">
        <v>6743785541</v>
      </c>
      <c r="B16" s="29">
        <v>171150025</v>
      </c>
      <c r="C16" s="31">
        <v>43167.346099537041</v>
      </c>
      <c r="D16" s="31">
        <v>43167.362372685187</v>
      </c>
      <c r="E16" s="29" t="s">
        <v>341</v>
      </c>
      <c r="F16" s="29" t="s">
        <v>342</v>
      </c>
      <c r="G16" s="29" t="s">
        <v>343</v>
      </c>
      <c r="H16" s="29" t="s">
        <v>344</v>
      </c>
      <c r="J16" s="29" t="s">
        <v>345</v>
      </c>
      <c r="K16" s="29">
        <v>86</v>
      </c>
      <c r="L16" s="29" t="s">
        <v>346</v>
      </c>
      <c r="M16" s="29" t="s">
        <v>347</v>
      </c>
      <c r="R16" s="29">
        <v>97301</v>
      </c>
      <c r="T16" s="29" t="s">
        <v>348</v>
      </c>
      <c r="U16" s="29">
        <v>5039860783</v>
      </c>
      <c r="V16" s="63" t="s">
        <v>5</v>
      </c>
      <c r="X16" s="63" t="s">
        <v>5</v>
      </c>
      <c r="Z16" s="29" t="s">
        <v>349</v>
      </c>
      <c r="AA16" s="63" t="s">
        <v>9</v>
      </c>
      <c r="AD16" s="63" t="s">
        <v>4</v>
      </c>
      <c r="AF16" s="63" t="s">
        <v>4</v>
      </c>
      <c r="AI16" s="29" t="s">
        <v>5</v>
      </c>
      <c r="AJ16" s="63" t="s">
        <v>4</v>
      </c>
      <c r="AP16" s="29" t="s">
        <v>21</v>
      </c>
      <c r="AV16" s="29" t="s">
        <v>244</v>
      </c>
      <c r="BC16" s="29" t="s">
        <v>35</v>
      </c>
      <c r="BN16" s="29" t="s">
        <v>5</v>
      </c>
      <c r="CN16" s="29" t="s">
        <v>62</v>
      </c>
      <c r="CP16" s="29" t="s">
        <v>65</v>
      </c>
      <c r="DB16" s="29" t="s">
        <v>51</v>
      </c>
      <c r="DF16" s="29" t="s">
        <v>76</v>
      </c>
      <c r="DN16" s="29" t="s">
        <v>54</v>
      </c>
      <c r="DQ16" s="29" t="s">
        <v>65</v>
      </c>
      <c r="DZ16" s="29" t="s">
        <v>53</v>
      </c>
      <c r="EB16" s="29" t="s">
        <v>89</v>
      </c>
      <c r="EK16" s="29" t="s">
        <v>51</v>
      </c>
      <c r="ER16" s="29" t="s">
        <v>254</v>
      </c>
      <c r="ET16" s="29" t="s">
        <v>104</v>
      </c>
      <c r="FB16" s="29" t="s">
        <v>113</v>
      </c>
      <c r="FE16" s="29" t="s">
        <v>117</v>
      </c>
      <c r="FN16" s="29" t="s">
        <v>264</v>
      </c>
      <c r="FR16" s="29" t="s">
        <v>132</v>
      </c>
      <c r="FU16" s="29" t="s">
        <v>66</v>
      </c>
      <c r="GB16" s="29" t="s">
        <v>350</v>
      </c>
      <c r="GL16" s="29" t="s">
        <v>66</v>
      </c>
      <c r="GQ16" s="29" t="s">
        <v>153</v>
      </c>
      <c r="GY16" s="29" t="s">
        <v>51</v>
      </c>
      <c r="HF16" s="29" t="s">
        <v>273</v>
      </c>
      <c r="HM16" s="29" t="s">
        <v>273</v>
      </c>
      <c r="HS16" s="29" t="s">
        <v>50</v>
      </c>
      <c r="HZ16" s="29" t="s">
        <v>50</v>
      </c>
      <c r="IG16" s="29" t="s">
        <v>50</v>
      </c>
      <c r="IO16" s="29" t="s">
        <v>178</v>
      </c>
      <c r="IS16" s="29" t="s">
        <v>346</v>
      </c>
      <c r="IT16" s="29" t="s">
        <v>347</v>
      </c>
      <c r="JA16" s="29" t="s">
        <v>348</v>
      </c>
      <c r="JB16" s="29">
        <v>5039860783</v>
      </c>
      <c r="JD16" s="29" t="s">
        <v>4</v>
      </c>
      <c r="JH16" s="29" t="s">
        <v>187</v>
      </c>
    </row>
    <row r="17" spans="1:267">
      <c r="A17" s="29">
        <v>6742466514</v>
      </c>
      <c r="B17" s="29">
        <v>170972323</v>
      </c>
      <c r="C17" s="31">
        <v>43166.759780092587</v>
      </c>
      <c r="D17" s="31">
        <v>43166.824699074074</v>
      </c>
      <c r="E17" s="29" t="s">
        <v>351</v>
      </c>
      <c r="F17" s="29" t="s">
        <v>352</v>
      </c>
      <c r="G17" s="29" t="s">
        <v>353</v>
      </c>
      <c r="H17" s="29" t="s">
        <v>354</v>
      </c>
      <c r="J17" s="29" t="s">
        <v>355</v>
      </c>
      <c r="K17" s="29">
        <v>120</v>
      </c>
      <c r="L17" s="29" t="s">
        <v>356</v>
      </c>
      <c r="M17" s="29" t="s">
        <v>357</v>
      </c>
      <c r="R17" s="29">
        <v>97232</v>
      </c>
      <c r="T17" s="29" t="s">
        <v>358</v>
      </c>
      <c r="U17" s="29">
        <v>9718651073</v>
      </c>
      <c r="V17" s="63" t="s">
        <v>5</v>
      </c>
      <c r="X17" s="63" t="s">
        <v>5</v>
      </c>
      <c r="Z17" s="29" t="s">
        <v>359</v>
      </c>
      <c r="AA17" s="63" t="s">
        <v>9</v>
      </c>
      <c r="AD17" s="63" t="s">
        <v>4</v>
      </c>
      <c r="AF17" s="63" t="s">
        <v>4</v>
      </c>
      <c r="AI17" s="29" t="s">
        <v>5</v>
      </c>
      <c r="AJ17" s="63" t="s">
        <v>4</v>
      </c>
      <c r="AP17" s="29" t="s">
        <v>21</v>
      </c>
      <c r="AT17" s="29" t="s">
        <v>243</v>
      </c>
      <c r="AZ17" s="29" t="s">
        <v>32</v>
      </c>
      <c r="BA17" s="29" t="s">
        <v>33</v>
      </c>
      <c r="BB17" s="29" t="s">
        <v>34</v>
      </c>
      <c r="BC17" s="29" t="s">
        <v>35</v>
      </c>
      <c r="BD17" s="29" t="s">
        <v>36</v>
      </c>
      <c r="BJ17" s="29" t="s">
        <v>42</v>
      </c>
      <c r="BK17" s="29" t="s">
        <v>43</v>
      </c>
      <c r="BM17" s="29" t="s">
        <v>4</v>
      </c>
      <c r="BP17" s="29" t="s">
        <v>32</v>
      </c>
      <c r="BQ17" s="29" t="s">
        <v>33</v>
      </c>
      <c r="BS17" s="29" t="s">
        <v>35</v>
      </c>
      <c r="BT17" s="29" t="s">
        <v>36</v>
      </c>
      <c r="BU17" s="29" t="s">
        <v>37</v>
      </c>
      <c r="BW17" s="29" t="s">
        <v>39</v>
      </c>
      <c r="BZ17" s="29" t="s">
        <v>42</v>
      </c>
      <c r="CA17" s="29" t="s">
        <v>43</v>
      </c>
      <c r="CD17" s="29" t="s">
        <v>50</v>
      </c>
      <c r="CN17" s="29" t="s">
        <v>62</v>
      </c>
      <c r="CO17" s="29" t="s">
        <v>64</v>
      </c>
      <c r="DI17" s="29" t="s">
        <v>249</v>
      </c>
      <c r="DU17" s="29" t="s">
        <v>84</v>
      </c>
      <c r="EA17" s="29" t="s">
        <v>54</v>
      </c>
      <c r="EH17" s="29" t="s">
        <v>360</v>
      </c>
      <c r="EN17" s="29" t="s">
        <v>54</v>
      </c>
      <c r="EQ17" s="29" t="s">
        <v>100</v>
      </c>
      <c r="ET17" s="29" t="s">
        <v>104</v>
      </c>
      <c r="EY17" s="29" t="s">
        <v>257</v>
      </c>
      <c r="FD17" s="29" t="s">
        <v>116</v>
      </c>
      <c r="FL17" s="29" t="s">
        <v>262</v>
      </c>
      <c r="FR17" s="29" t="s">
        <v>132</v>
      </c>
      <c r="FS17" s="29" t="s">
        <v>135</v>
      </c>
      <c r="GB17" s="29" t="s">
        <v>361</v>
      </c>
      <c r="GJ17" s="29" t="s">
        <v>149</v>
      </c>
      <c r="GX17" s="29" t="s">
        <v>50</v>
      </c>
      <c r="HH17" s="29" t="s">
        <v>275</v>
      </c>
      <c r="HI17" s="29" t="s">
        <v>362</v>
      </c>
      <c r="HO17" s="29" t="s">
        <v>275</v>
      </c>
      <c r="HW17" s="29" t="s">
        <v>54</v>
      </c>
      <c r="ID17" s="29" t="s">
        <v>54</v>
      </c>
      <c r="IE17" s="29" t="s">
        <v>363</v>
      </c>
      <c r="IG17" s="29" t="s">
        <v>50</v>
      </c>
      <c r="IN17" s="29" t="s">
        <v>177</v>
      </c>
      <c r="IR17" s="29" t="s">
        <v>364</v>
      </c>
      <c r="IS17" s="29" t="s">
        <v>365</v>
      </c>
      <c r="IT17" s="29" t="s">
        <v>366</v>
      </c>
      <c r="JA17" s="29" t="s">
        <v>358</v>
      </c>
      <c r="JB17" s="29">
        <v>9718651073</v>
      </c>
      <c r="JD17" s="29" t="s">
        <v>4</v>
      </c>
      <c r="JG17" s="29" t="s">
        <v>186</v>
      </c>
    </row>
    <row r="18" spans="1:267">
      <c r="A18" s="29">
        <v>6742010182</v>
      </c>
      <c r="B18" s="29">
        <v>169909745</v>
      </c>
      <c r="C18" s="31">
        <v>43166.582349537042</v>
      </c>
      <c r="D18" s="31">
        <v>43166.587569444448</v>
      </c>
      <c r="E18" s="29" t="s">
        <v>367</v>
      </c>
      <c r="F18" s="29" t="s">
        <v>368</v>
      </c>
      <c r="G18" s="29" t="s">
        <v>369</v>
      </c>
      <c r="H18" s="29" t="s">
        <v>370</v>
      </c>
      <c r="J18" s="29" t="s">
        <v>371</v>
      </c>
      <c r="K18" s="29">
        <v>129</v>
      </c>
      <c r="L18" s="29" t="s">
        <v>372</v>
      </c>
      <c r="M18" s="29" t="s">
        <v>373</v>
      </c>
      <c r="R18" s="29">
        <v>97310</v>
      </c>
      <c r="T18" s="29" t="s">
        <v>374</v>
      </c>
      <c r="U18" s="29">
        <v>5039457418</v>
      </c>
      <c r="V18" s="63" t="s">
        <v>5</v>
      </c>
      <c r="Y18" s="29" t="s">
        <v>375</v>
      </c>
      <c r="Z18" s="29" t="s">
        <v>376</v>
      </c>
      <c r="AA18" s="63" t="s">
        <v>9</v>
      </c>
      <c r="AD18" s="63" t="s">
        <v>4</v>
      </c>
      <c r="AF18" s="63" t="s">
        <v>4</v>
      </c>
      <c r="AI18" s="29" t="s">
        <v>5</v>
      </c>
      <c r="AJ18" s="63" t="s">
        <v>4</v>
      </c>
      <c r="AP18" s="29" t="s">
        <v>21</v>
      </c>
      <c r="AR18" s="29" t="s">
        <v>241</v>
      </c>
      <c r="AX18" s="29" t="s">
        <v>377</v>
      </c>
      <c r="CJ18" s="29" t="s">
        <v>58</v>
      </c>
      <c r="CO18" s="29" t="s">
        <v>64</v>
      </c>
      <c r="DI18" s="29" t="s">
        <v>249</v>
      </c>
      <c r="DO18" s="29" t="s">
        <v>378</v>
      </c>
      <c r="DP18" s="29" t="s">
        <v>83</v>
      </c>
      <c r="DV18" s="29" t="s">
        <v>251</v>
      </c>
      <c r="EI18" s="29" t="s">
        <v>49</v>
      </c>
      <c r="ET18" s="29" t="s">
        <v>104</v>
      </c>
      <c r="EZ18" s="29" t="s">
        <v>258</v>
      </c>
      <c r="FE18" s="29" t="s">
        <v>117</v>
      </c>
      <c r="FL18" s="29" t="s">
        <v>262</v>
      </c>
      <c r="FR18" s="29" t="s">
        <v>132</v>
      </c>
      <c r="FS18" s="29" t="s">
        <v>135</v>
      </c>
      <c r="GB18" s="29" t="s">
        <v>379</v>
      </c>
      <c r="GJ18" s="29" t="s">
        <v>149</v>
      </c>
      <c r="GW18" s="29" t="s">
        <v>160</v>
      </c>
      <c r="HC18" s="29" t="s">
        <v>162</v>
      </c>
      <c r="HJ18" s="29" t="s">
        <v>162</v>
      </c>
      <c r="HR18" s="29" t="s">
        <v>160</v>
      </c>
      <c r="HY18" s="29" t="s">
        <v>160</v>
      </c>
      <c r="IF18" s="29" t="s">
        <v>160</v>
      </c>
      <c r="IM18" s="29" t="s">
        <v>176</v>
      </c>
      <c r="IS18" s="29" t="s">
        <v>372</v>
      </c>
      <c r="IT18" s="29" t="s">
        <v>373</v>
      </c>
      <c r="JA18" s="29" t="s">
        <v>374</v>
      </c>
      <c r="JB18" s="29">
        <v>5039457418</v>
      </c>
      <c r="JD18" s="29" t="s">
        <v>4</v>
      </c>
      <c r="JF18" s="29" t="s">
        <v>185</v>
      </c>
    </row>
    <row r="19" spans="1:267">
      <c r="A19" s="29">
        <v>6741988502</v>
      </c>
      <c r="B19" s="29">
        <v>170972323</v>
      </c>
      <c r="C19" s="31">
        <v>43166.574791666673</v>
      </c>
      <c r="D19" s="31">
        <v>43166.581087962957</v>
      </c>
      <c r="E19" s="29" t="s">
        <v>367</v>
      </c>
      <c r="F19" s="29" t="s">
        <v>368</v>
      </c>
      <c r="G19" s="29" t="s">
        <v>369</v>
      </c>
      <c r="H19" s="29" t="s">
        <v>370</v>
      </c>
      <c r="J19" s="29" t="s">
        <v>380</v>
      </c>
      <c r="K19" s="29">
        <v>128</v>
      </c>
      <c r="L19" s="29" t="s">
        <v>372</v>
      </c>
      <c r="M19" s="29" t="s">
        <v>373</v>
      </c>
      <c r="R19" s="29">
        <v>97310</v>
      </c>
      <c r="T19" s="29" t="s">
        <v>374</v>
      </c>
      <c r="U19" s="29">
        <v>5039457418</v>
      </c>
      <c r="V19" s="63" t="s">
        <v>5</v>
      </c>
      <c r="X19" s="63" t="s">
        <v>5</v>
      </c>
      <c r="Z19" s="29" t="s">
        <v>381</v>
      </c>
      <c r="AB19" s="29" t="s">
        <v>236</v>
      </c>
      <c r="AD19" s="63" t="s">
        <v>4</v>
      </c>
      <c r="AF19" s="63" t="s">
        <v>4</v>
      </c>
      <c r="AI19" s="29" t="s">
        <v>5</v>
      </c>
      <c r="AJ19" s="63" t="s">
        <v>4</v>
      </c>
      <c r="AP19" s="29" t="s">
        <v>21</v>
      </c>
      <c r="AR19" s="29" t="s">
        <v>241</v>
      </c>
      <c r="AX19" s="29" t="s">
        <v>382</v>
      </c>
      <c r="CJ19" s="29" t="s">
        <v>58</v>
      </c>
      <c r="CO19" s="29" t="s">
        <v>64</v>
      </c>
      <c r="DI19" s="29" t="s">
        <v>249</v>
      </c>
      <c r="DO19" s="29" t="s">
        <v>383</v>
      </c>
      <c r="DP19" s="29" t="s">
        <v>83</v>
      </c>
      <c r="DV19" s="29" t="s">
        <v>251</v>
      </c>
      <c r="EI19" s="29" t="s">
        <v>49</v>
      </c>
      <c r="ET19" s="29" t="s">
        <v>104</v>
      </c>
      <c r="EW19" s="29" t="s">
        <v>255</v>
      </c>
      <c r="FF19" s="29" t="s">
        <v>118</v>
      </c>
      <c r="FL19" s="29" t="s">
        <v>262</v>
      </c>
      <c r="FP19" s="29" t="s">
        <v>131</v>
      </c>
      <c r="GC19" s="29" t="s">
        <v>140</v>
      </c>
      <c r="GJ19" s="29" t="s">
        <v>149</v>
      </c>
      <c r="GW19" s="29" t="s">
        <v>160</v>
      </c>
      <c r="HC19" s="29" t="s">
        <v>162</v>
      </c>
      <c r="HJ19" s="29" t="s">
        <v>162</v>
      </c>
      <c r="HR19" s="29" t="s">
        <v>160</v>
      </c>
      <c r="HX19" s="29" t="s">
        <v>384</v>
      </c>
      <c r="HY19" s="29" t="s">
        <v>160</v>
      </c>
      <c r="IE19" s="29" t="s">
        <v>384</v>
      </c>
      <c r="IF19" s="29" t="s">
        <v>160</v>
      </c>
      <c r="IL19" s="29" t="s">
        <v>384</v>
      </c>
      <c r="IM19" s="29" t="s">
        <v>176</v>
      </c>
      <c r="IS19" s="29" t="s">
        <v>372</v>
      </c>
      <c r="IT19" s="29" t="s">
        <v>373</v>
      </c>
      <c r="JA19" s="29" t="s">
        <v>374</v>
      </c>
      <c r="JB19" s="29">
        <v>5039457418</v>
      </c>
      <c r="JD19" s="29" t="s">
        <v>4</v>
      </c>
      <c r="JF19" s="29" t="s">
        <v>185</v>
      </c>
    </row>
    <row r="20" spans="1:267">
      <c r="A20" s="29">
        <v>6741912914</v>
      </c>
      <c r="B20" s="29">
        <v>170972323</v>
      </c>
      <c r="C20" s="31">
        <v>43166.554305555554</v>
      </c>
      <c r="D20" s="31">
        <v>43166.588923611111</v>
      </c>
      <c r="E20" s="29" t="s">
        <v>385</v>
      </c>
      <c r="F20" s="29" t="s">
        <v>386</v>
      </c>
      <c r="G20" s="29" t="s">
        <v>387</v>
      </c>
      <c r="H20" s="29" t="s">
        <v>388</v>
      </c>
      <c r="J20" s="29" t="s">
        <v>389</v>
      </c>
      <c r="K20" s="29">
        <v>273</v>
      </c>
      <c r="L20" s="29" t="s">
        <v>390</v>
      </c>
      <c r="M20" s="29" t="s">
        <v>391</v>
      </c>
      <c r="R20" s="29">
        <v>97302</v>
      </c>
      <c r="T20" s="29" t="s">
        <v>392</v>
      </c>
      <c r="U20" s="29" t="s">
        <v>393</v>
      </c>
      <c r="V20" s="63" t="s">
        <v>5</v>
      </c>
      <c r="X20" s="63" t="s">
        <v>5</v>
      </c>
      <c r="AA20" s="63" t="s">
        <v>9</v>
      </c>
      <c r="AD20" s="63" t="s">
        <v>4</v>
      </c>
      <c r="AF20" s="63" t="s">
        <v>4</v>
      </c>
      <c r="AI20" s="29" t="s">
        <v>5</v>
      </c>
      <c r="AK20" s="29" t="s">
        <v>5</v>
      </c>
      <c r="AP20" s="29" t="s">
        <v>21</v>
      </c>
      <c r="AS20" s="29" t="s">
        <v>242</v>
      </c>
      <c r="AX20" s="29" t="s">
        <v>394</v>
      </c>
      <c r="BL20" s="29" t="s">
        <v>395</v>
      </c>
      <c r="BM20" s="29" t="s">
        <v>4</v>
      </c>
      <c r="CB20" s="29" t="s">
        <v>396</v>
      </c>
      <c r="CG20" s="29" t="s">
        <v>53</v>
      </c>
      <c r="CN20" s="29" t="s">
        <v>62</v>
      </c>
      <c r="CT20" s="29" t="s">
        <v>84</v>
      </c>
      <c r="DC20" s="29" t="s">
        <v>52</v>
      </c>
      <c r="DF20" s="29" t="s">
        <v>76</v>
      </c>
      <c r="DI20" s="29" t="s">
        <v>249</v>
      </c>
      <c r="DO20" s="29" t="s">
        <v>397</v>
      </c>
      <c r="DS20" s="29" t="s">
        <v>247</v>
      </c>
      <c r="DZ20" s="29" t="s">
        <v>53</v>
      </c>
      <c r="ED20" s="29" t="s">
        <v>91</v>
      </c>
      <c r="EL20" s="29" t="s">
        <v>52</v>
      </c>
      <c r="EP20" s="29" t="s">
        <v>253</v>
      </c>
      <c r="EV20" s="29" t="s">
        <v>106</v>
      </c>
      <c r="EZ20" s="29" t="s">
        <v>258</v>
      </c>
      <c r="FF20" s="29" t="s">
        <v>118</v>
      </c>
      <c r="FM20" s="29" t="s">
        <v>263</v>
      </c>
      <c r="FR20" s="29" t="s">
        <v>132</v>
      </c>
      <c r="FX20" s="29" t="s">
        <v>84</v>
      </c>
      <c r="GB20" s="29" t="s">
        <v>398</v>
      </c>
      <c r="GK20" s="29" t="s">
        <v>65</v>
      </c>
      <c r="GQ20" s="29" t="s">
        <v>153</v>
      </c>
      <c r="GZ20" s="29" t="s">
        <v>52</v>
      </c>
      <c r="HF20" s="29" t="s">
        <v>273</v>
      </c>
      <c r="HK20" s="29" t="s">
        <v>271</v>
      </c>
      <c r="HR20" s="29" t="s">
        <v>160</v>
      </c>
      <c r="HX20" s="29" t="s">
        <v>399</v>
      </c>
      <c r="HZ20" s="29" t="s">
        <v>50</v>
      </c>
      <c r="IE20" s="29" t="s">
        <v>400</v>
      </c>
      <c r="IG20" s="29" t="s">
        <v>50</v>
      </c>
      <c r="IP20" s="29" t="s">
        <v>278</v>
      </c>
      <c r="IR20" s="29" t="s">
        <v>401</v>
      </c>
      <c r="IS20" s="29" t="s">
        <v>390</v>
      </c>
      <c r="IT20" s="29" t="s">
        <v>402</v>
      </c>
      <c r="JA20" s="29" t="s">
        <v>392</v>
      </c>
      <c r="JB20" s="29" t="s">
        <v>393</v>
      </c>
      <c r="JD20" s="29" t="s">
        <v>4</v>
      </c>
      <c r="JG20" s="29" t="s">
        <v>186</v>
      </c>
    </row>
    <row r="21" spans="1:267">
      <c r="A21" s="29">
        <v>6741192706</v>
      </c>
      <c r="B21" s="29">
        <v>171219101</v>
      </c>
      <c r="C21" s="31">
        <v>43166.373206018521</v>
      </c>
      <c r="D21" s="31">
        <v>43166.430717592593</v>
      </c>
      <c r="E21" s="29" t="s">
        <v>403</v>
      </c>
      <c r="F21" s="29" t="s">
        <v>404</v>
      </c>
      <c r="G21" s="29" t="s">
        <v>405</v>
      </c>
      <c r="H21" s="29" t="s">
        <v>406</v>
      </c>
      <c r="J21" s="29" t="s">
        <v>407</v>
      </c>
      <c r="K21" s="29">
        <v>91</v>
      </c>
      <c r="L21" s="29" t="s">
        <v>408</v>
      </c>
      <c r="M21" s="29" t="s">
        <v>409</v>
      </c>
      <c r="R21" s="29">
        <v>97301</v>
      </c>
      <c r="T21" s="29" t="s">
        <v>410</v>
      </c>
      <c r="U21" s="29">
        <v>5039860866</v>
      </c>
      <c r="V21" s="63" t="s">
        <v>5</v>
      </c>
      <c r="X21" s="63" t="s">
        <v>5</v>
      </c>
      <c r="Z21" s="29" t="s">
        <v>411</v>
      </c>
      <c r="AA21" s="63" t="s">
        <v>9</v>
      </c>
      <c r="AD21" s="63" t="s">
        <v>4</v>
      </c>
      <c r="AF21" s="63" t="s">
        <v>4</v>
      </c>
      <c r="AI21" s="29" t="s">
        <v>5</v>
      </c>
      <c r="AJ21" s="63" t="s">
        <v>4</v>
      </c>
      <c r="AP21" s="29" t="s">
        <v>21</v>
      </c>
      <c r="AW21" s="29" t="s">
        <v>245</v>
      </c>
      <c r="AZ21" s="29" t="s">
        <v>32</v>
      </c>
      <c r="BC21" s="29" t="s">
        <v>35</v>
      </c>
      <c r="BN21" s="29" t="s">
        <v>5</v>
      </c>
      <c r="CN21" s="29" t="s">
        <v>62</v>
      </c>
      <c r="CO21" s="29" t="s">
        <v>64</v>
      </c>
      <c r="DM21" s="29" t="s">
        <v>53</v>
      </c>
      <c r="DO21" s="29" t="s">
        <v>412</v>
      </c>
      <c r="DU21" s="29" t="s">
        <v>84</v>
      </c>
      <c r="DV21" s="29" t="s">
        <v>251</v>
      </c>
      <c r="EM21" s="29" t="s">
        <v>53</v>
      </c>
      <c r="ER21" s="29" t="s">
        <v>254</v>
      </c>
      <c r="ET21" s="29" t="s">
        <v>104</v>
      </c>
      <c r="FB21" s="29" t="s">
        <v>113</v>
      </c>
      <c r="FE21" s="29" t="s">
        <v>117</v>
      </c>
      <c r="FO21" s="29" t="s">
        <v>128</v>
      </c>
      <c r="FR21" s="29" t="s">
        <v>132</v>
      </c>
      <c r="FX21" s="29" t="s">
        <v>84</v>
      </c>
      <c r="GA21" s="29" t="s">
        <v>4</v>
      </c>
      <c r="GN21" s="29" t="s">
        <v>68</v>
      </c>
      <c r="GQ21" s="29" t="s">
        <v>153</v>
      </c>
      <c r="GW21" s="29" t="s">
        <v>160</v>
      </c>
      <c r="HD21" s="29" t="s">
        <v>271</v>
      </c>
      <c r="HI21" s="29" t="s">
        <v>413</v>
      </c>
      <c r="HK21" s="29" t="s">
        <v>271</v>
      </c>
      <c r="HQ21" s="29" t="s">
        <v>413</v>
      </c>
      <c r="HV21" s="29" t="s">
        <v>53</v>
      </c>
      <c r="HX21" s="29" t="s">
        <v>414</v>
      </c>
      <c r="HY21" s="29" t="s">
        <v>160</v>
      </c>
      <c r="IJ21" s="29" t="s">
        <v>53</v>
      </c>
      <c r="IO21" s="29" t="s">
        <v>178</v>
      </c>
      <c r="IR21" s="29" t="s">
        <v>415</v>
      </c>
      <c r="IS21" s="29" t="s">
        <v>408</v>
      </c>
      <c r="IT21" s="29" t="s">
        <v>409</v>
      </c>
      <c r="JA21" s="29" t="s">
        <v>410</v>
      </c>
      <c r="JB21" s="29">
        <v>5039860866</v>
      </c>
      <c r="JD21" s="29" t="s">
        <v>4</v>
      </c>
      <c r="JF21" s="29" t="s">
        <v>185</v>
      </c>
    </row>
    <row r="22" spans="1:267">
      <c r="A22" s="29">
        <v>6739146434</v>
      </c>
      <c r="B22" s="29">
        <v>171150408</v>
      </c>
      <c r="C22" s="31">
        <v>43165.575555555559</v>
      </c>
      <c r="D22" s="31">
        <v>43165.601493055547</v>
      </c>
      <c r="E22" s="29" t="s">
        <v>403</v>
      </c>
      <c r="F22" s="29" t="s">
        <v>404</v>
      </c>
      <c r="G22" s="29" t="s">
        <v>405</v>
      </c>
      <c r="H22" s="29" t="s">
        <v>406</v>
      </c>
      <c r="J22" s="29" t="s">
        <v>431</v>
      </c>
      <c r="K22" s="29">
        <v>278</v>
      </c>
      <c r="L22" s="29" t="s">
        <v>408</v>
      </c>
      <c r="M22" s="29" t="s">
        <v>409</v>
      </c>
      <c r="R22" s="29">
        <v>97301</v>
      </c>
      <c r="T22" s="29" t="s">
        <v>410</v>
      </c>
      <c r="U22" s="29">
        <v>5039860866</v>
      </c>
      <c r="V22" s="63" t="s">
        <v>5</v>
      </c>
      <c r="X22" s="63" t="s">
        <v>5</v>
      </c>
      <c r="Z22" s="29" t="s">
        <v>432</v>
      </c>
      <c r="AA22" s="63" t="s">
        <v>9</v>
      </c>
      <c r="AD22" s="63" t="s">
        <v>4</v>
      </c>
      <c r="AF22" s="63" t="s">
        <v>4</v>
      </c>
      <c r="AI22" s="29" t="s">
        <v>5</v>
      </c>
      <c r="AK22" s="29" t="s">
        <v>5</v>
      </c>
      <c r="AP22" s="29" t="s">
        <v>21</v>
      </c>
      <c r="AW22" s="29" t="s">
        <v>245</v>
      </c>
      <c r="AZ22" s="29" t="s">
        <v>32</v>
      </c>
      <c r="BC22" s="29" t="s">
        <v>35</v>
      </c>
      <c r="BN22" s="29" t="s">
        <v>5</v>
      </c>
      <c r="CN22" s="29" t="s">
        <v>62</v>
      </c>
      <c r="CO22" s="29" t="s">
        <v>64</v>
      </c>
      <c r="DI22" s="29" t="s">
        <v>249</v>
      </c>
      <c r="DO22" s="29" t="s">
        <v>433</v>
      </c>
      <c r="DP22" s="29" t="s">
        <v>83</v>
      </c>
      <c r="DV22" s="29" t="s">
        <v>251</v>
      </c>
      <c r="EM22" s="29" t="s">
        <v>53</v>
      </c>
      <c r="ER22" s="29" t="s">
        <v>254</v>
      </c>
      <c r="ET22" s="29" t="s">
        <v>104</v>
      </c>
      <c r="FB22" s="29" t="s">
        <v>113</v>
      </c>
      <c r="FE22" s="29" t="s">
        <v>117</v>
      </c>
      <c r="FO22" s="29" t="s">
        <v>128</v>
      </c>
      <c r="FR22" s="29" t="s">
        <v>132</v>
      </c>
      <c r="FS22" s="29" t="s">
        <v>135</v>
      </c>
      <c r="GB22" s="29" t="s">
        <v>434</v>
      </c>
      <c r="GJ22" s="29" t="s">
        <v>149</v>
      </c>
      <c r="HA22" s="29" t="s">
        <v>53</v>
      </c>
      <c r="HD22" s="29" t="s">
        <v>271</v>
      </c>
      <c r="HK22" s="29" t="s">
        <v>271</v>
      </c>
      <c r="HV22" s="29" t="s">
        <v>53</v>
      </c>
      <c r="IC22" s="29" t="s">
        <v>53</v>
      </c>
      <c r="IJ22" s="29" t="s">
        <v>53</v>
      </c>
      <c r="IO22" s="29" t="s">
        <v>178</v>
      </c>
      <c r="IR22" s="29" t="s">
        <v>435</v>
      </c>
      <c r="IS22" s="29" t="s">
        <v>408</v>
      </c>
      <c r="IT22" s="29" t="s">
        <v>409</v>
      </c>
      <c r="JA22" s="29" t="s">
        <v>410</v>
      </c>
      <c r="JB22" s="29">
        <v>5039860866</v>
      </c>
      <c r="JD22" s="29" t="s">
        <v>4</v>
      </c>
      <c r="JF22" s="29" t="s">
        <v>185</v>
      </c>
    </row>
    <row r="23" spans="1:267">
      <c r="A23" s="29">
        <v>6739032086</v>
      </c>
      <c r="B23" s="29">
        <v>171150286</v>
      </c>
      <c r="C23" s="31">
        <v>43165.545682870368</v>
      </c>
      <c r="D23" s="31">
        <v>43165.574236111112</v>
      </c>
      <c r="E23" s="29" t="s">
        <v>403</v>
      </c>
      <c r="F23" s="29" t="s">
        <v>404</v>
      </c>
      <c r="G23" s="29" t="s">
        <v>405</v>
      </c>
      <c r="H23" s="29" t="s">
        <v>406</v>
      </c>
      <c r="J23" s="29" t="s">
        <v>436</v>
      </c>
      <c r="K23" s="29">
        <v>277</v>
      </c>
      <c r="L23" s="29" t="s">
        <v>408</v>
      </c>
      <c r="M23" s="29" t="s">
        <v>409</v>
      </c>
      <c r="R23" s="29">
        <v>97301</v>
      </c>
      <c r="T23" s="29" t="s">
        <v>410</v>
      </c>
      <c r="U23" s="29">
        <v>5039860866</v>
      </c>
      <c r="V23" s="63" t="s">
        <v>5</v>
      </c>
      <c r="X23" s="63" t="s">
        <v>5</v>
      </c>
      <c r="Z23" s="29" t="s">
        <v>437</v>
      </c>
      <c r="AA23" s="63" t="s">
        <v>9</v>
      </c>
      <c r="AD23" s="63" t="s">
        <v>4</v>
      </c>
      <c r="AF23" s="63" t="s">
        <v>4</v>
      </c>
      <c r="AI23" s="29" t="s">
        <v>5</v>
      </c>
      <c r="AK23" s="29" t="s">
        <v>5</v>
      </c>
      <c r="AP23" s="29" t="s">
        <v>21</v>
      </c>
      <c r="AV23" s="29" t="s">
        <v>244</v>
      </c>
      <c r="BC23" s="29" t="s">
        <v>35</v>
      </c>
      <c r="BN23" s="29" t="s">
        <v>5</v>
      </c>
      <c r="CK23" s="29" t="s">
        <v>59</v>
      </c>
      <c r="CR23" s="29" t="s">
        <v>247</v>
      </c>
      <c r="DA23" s="29" t="s">
        <v>50</v>
      </c>
      <c r="DF23" s="29" t="s">
        <v>76</v>
      </c>
      <c r="DI23" s="29" t="s">
        <v>249</v>
      </c>
      <c r="DO23" s="29" t="s">
        <v>438</v>
      </c>
      <c r="DP23" s="29" t="s">
        <v>83</v>
      </c>
      <c r="DV23" s="29" t="s">
        <v>251</v>
      </c>
      <c r="EJ23" s="29" t="s">
        <v>50</v>
      </c>
      <c r="ER23" s="29" t="s">
        <v>254</v>
      </c>
      <c r="ET23" s="29" t="s">
        <v>104</v>
      </c>
      <c r="FB23" s="29" t="s">
        <v>113</v>
      </c>
      <c r="FE23" s="29" t="s">
        <v>117</v>
      </c>
      <c r="FK23" s="29" t="s">
        <v>261</v>
      </c>
      <c r="FR23" s="29" t="s">
        <v>132</v>
      </c>
      <c r="FS23" s="29" t="s">
        <v>135</v>
      </c>
      <c r="GB23" s="29" t="s">
        <v>439</v>
      </c>
      <c r="GK23" s="29" t="s">
        <v>65</v>
      </c>
      <c r="GQ23" s="29" t="s">
        <v>153</v>
      </c>
      <c r="GW23" s="29" t="s">
        <v>160</v>
      </c>
      <c r="HD23" s="29" t="s">
        <v>271</v>
      </c>
      <c r="HK23" s="29" t="s">
        <v>271</v>
      </c>
      <c r="HR23" s="29" t="s">
        <v>160</v>
      </c>
      <c r="HY23" s="29" t="s">
        <v>160</v>
      </c>
      <c r="IF23" s="29" t="s">
        <v>160</v>
      </c>
      <c r="IL23" s="29" t="s">
        <v>440</v>
      </c>
      <c r="IO23" s="29" t="s">
        <v>178</v>
      </c>
      <c r="IR23" s="29" t="s">
        <v>441</v>
      </c>
      <c r="IS23" s="29" t="s">
        <v>408</v>
      </c>
      <c r="IT23" s="29" t="s">
        <v>409</v>
      </c>
      <c r="JA23" s="29" t="s">
        <v>410</v>
      </c>
      <c r="JB23" s="29">
        <v>5039860866</v>
      </c>
      <c r="JD23" s="29" t="s">
        <v>4</v>
      </c>
      <c r="JF23" s="29" t="s">
        <v>185</v>
      </c>
    </row>
    <row r="24" spans="1:267">
      <c r="A24" s="29">
        <v>6736507716</v>
      </c>
      <c r="B24" s="29">
        <v>171150025</v>
      </c>
      <c r="C24" s="31">
        <v>43164.682500000003</v>
      </c>
      <c r="D24" s="31">
        <v>43164.712037037039</v>
      </c>
      <c r="E24" s="29" t="s">
        <v>403</v>
      </c>
      <c r="F24" s="29" t="s">
        <v>404</v>
      </c>
      <c r="G24" s="29" t="s">
        <v>405</v>
      </c>
      <c r="H24" s="29" t="s">
        <v>406</v>
      </c>
      <c r="J24" s="29" t="s">
        <v>442</v>
      </c>
      <c r="K24" s="29">
        <v>127</v>
      </c>
      <c r="L24" s="29" t="s">
        <v>408</v>
      </c>
      <c r="M24" s="29" t="s">
        <v>409</v>
      </c>
      <c r="R24" s="29">
        <v>97301</v>
      </c>
      <c r="T24" s="29" t="s">
        <v>410</v>
      </c>
      <c r="U24" s="29">
        <v>5039860866</v>
      </c>
      <c r="V24" s="63" t="s">
        <v>5</v>
      </c>
      <c r="Y24" s="29" t="s">
        <v>443</v>
      </c>
      <c r="Z24" s="29" t="s">
        <v>444</v>
      </c>
      <c r="AA24" s="63" t="s">
        <v>9</v>
      </c>
      <c r="AD24" s="63" t="s">
        <v>4</v>
      </c>
      <c r="AF24" s="63" t="s">
        <v>4</v>
      </c>
      <c r="AI24" s="29" t="s">
        <v>5</v>
      </c>
      <c r="AJ24" s="63" t="s">
        <v>4</v>
      </c>
      <c r="AP24" s="29" t="s">
        <v>21</v>
      </c>
      <c r="AS24" s="29" t="s">
        <v>242</v>
      </c>
      <c r="AX24" s="29" t="s">
        <v>445</v>
      </c>
      <c r="AZ24" s="29" t="s">
        <v>32</v>
      </c>
      <c r="BA24" s="29" t="s">
        <v>33</v>
      </c>
      <c r="BL24" s="29" t="s">
        <v>446</v>
      </c>
      <c r="BN24" s="29" t="s">
        <v>5</v>
      </c>
      <c r="CN24" s="29" t="s">
        <v>62</v>
      </c>
      <c r="CT24" s="29" t="s">
        <v>84</v>
      </c>
      <c r="DD24" s="29" t="s">
        <v>53</v>
      </c>
      <c r="DH24" s="29" t="s">
        <v>447</v>
      </c>
      <c r="DI24" s="29" t="s">
        <v>249</v>
      </c>
      <c r="DO24" s="29" t="s">
        <v>448</v>
      </c>
      <c r="DU24" s="29" t="s">
        <v>84</v>
      </c>
      <c r="DV24" s="29" t="s">
        <v>251</v>
      </c>
      <c r="EM24" s="29" t="s">
        <v>53</v>
      </c>
      <c r="ER24" s="29" t="s">
        <v>254</v>
      </c>
      <c r="EV24" s="29" t="s">
        <v>106</v>
      </c>
      <c r="FB24" s="29" t="s">
        <v>113</v>
      </c>
      <c r="FD24" s="29" t="s">
        <v>116</v>
      </c>
      <c r="FO24" s="29" t="s">
        <v>128</v>
      </c>
      <c r="FR24" s="29" t="s">
        <v>132</v>
      </c>
      <c r="FX24" s="29" t="s">
        <v>84</v>
      </c>
      <c r="GA24" s="29" t="s">
        <v>4</v>
      </c>
      <c r="GO24" s="29" t="s">
        <v>449</v>
      </c>
      <c r="HA24" s="29" t="s">
        <v>53</v>
      </c>
      <c r="HF24" s="29" t="s">
        <v>273</v>
      </c>
      <c r="HI24" s="29" t="s">
        <v>450</v>
      </c>
      <c r="HM24" s="29" t="s">
        <v>273</v>
      </c>
      <c r="HQ24" s="29" t="s">
        <v>451</v>
      </c>
      <c r="HR24" s="29" t="s">
        <v>160</v>
      </c>
      <c r="HY24" s="29" t="s">
        <v>160</v>
      </c>
      <c r="IF24" s="29" t="s">
        <v>160</v>
      </c>
      <c r="IP24" s="29" t="s">
        <v>278</v>
      </c>
      <c r="IR24" s="29" t="s">
        <v>452</v>
      </c>
      <c r="IS24" s="29" t="s">
        <v>453</v>
      </c>
      <c r="IT24" s="29" t="s">
        <v>454</v>
      </c>
      <c r="JA24" s="29" t="s">
        <v>455</v>
      </c>
      <c r="JB24" s="29" t="s">
        <v>456</v>
      </c>
      <c r="JD24" s="29" t="s">
        <v>4</v>
      </c>
      <c r="JF24" s="29" t="s">
        <v>185</v>
      </c>
    </row>
    <row r="25" spans="1:267">
      <c r="A25" s="29">
        <v>6735788607</v>
      </c>
      <c r="B25" s="29">
        <v>170200194</v>
      </c>
      <c r="C25" s="31">
        <v>43164.443368055552</v>
      </c>
      <c r="D25" s="31">
        <v>43164.511412037027</v>
      </c>
      <c r="E25" s="29" t="s">
        <v>351</v>
      </c>
      <c r="F25" s="29" t="s">
        <v>352</v>
      </c>
      <c r="G25" s="29" t="s">
        <v>353</v>
      </c>
      <c r="H25" s="29" t="s">
        <v>354</v>
      </c>
      <c r="J25" s="29" t="s">
        <v>457</v>
      </c>
      <c r="K25" s="29">
        <v>118</v>
      </c>
      <c r="L25" s="29" t="s">
        <v>365</v>
      </c>
      <c r="M25" s="29" t="s">
        <v>458</v>
      </c>
      <c r="R25" s="29">
        <v>20032</v>
      </c>
      <c r="T25" s="29" t="s">
        <v>358</v>
      </c>
      <c r="U25" s="29">
        <v>9716731557</v>
      </c>
      <c r="V25" s="63" t="s">
        <v>5</v>
      </c>
      <c r="X25" s="63" t="s">
        <v>5</v>
      </c>
      <c r="Z25" s="29" t="s">
        <v>459</v>
      </c>
      <c r="AA25" s="63" t="s">
        <v>9</v>
      </c>
      <c r="AD25" s="63" t="s">
        <v>4</v>
      </c>
      <c r="AF25" s="63" t="s">
        <v>4</v>
      </c>
      <c r="AH25" s="63" t="s">
        <v>4</v>
      </c>
      <c r="AP25" s="29" t="s">
        <v>21</v>
      </c>
      <c r="AT25" s="29" t="s">
        <v>243</v>
      </c>
      <c r="AX25" s="29" t="s">
        <v>460</v>
      </c>
      <c r="AY25" s="29" t="s">
        <v>31</v>
      </c>
      <c r="AZ25" s="29" t="s">
        <v>32</v>
      </c>
      <c r="BA25" s="29" t="s">
        <v>33</v>
      </c>
      <c r="BB25" s="29" t="s">
        <v>34</v>
      </c>
      <c r="BC25" s="29" t="s">
        <v>35</v>
      </c>
      <c r="BD25" s="29" t="s">
        <v>36</v>
      </c>
      <c r="BE25" s="29" t="s">
        <v>37</v>
      </c>
      <c r="BG25" s="29" t="s">
        <v>39</v>
      </c>
      <c r="BH25" s="29" t="s">
        <v>40</v>
      </c>
      <c r="BI25" s="29" t="s">
        <v>41</v>
      </c>
      <c r="BJ25" s="29" t="s">
        <v>42</v>
      </c>
      <c r="BK25" s="29" t="s">
        <v>43</v>
      </c>
      <c r="BL25" s="29" t="s">
        <v>461</v>
      </c>
      <c r="BM25" s="29" t="s">
        <v>4</v>
      </c>
      <c r="BP25" s="29" t="s">
        <v>32</v>
      </c>
      <c r="BQ25" s="29" t="s">
        <v>33</v>
      </c>
      <c r="CB25" s="29" t="s">
        <v>462</v>
      </c>
      <c r="CD25" s="29" t="s">
        <v>50</v>
      </c>
      <c r="CN25" s="29" t="s">
        <v>62</v>
      </c>
      <c r="CT25" s="29" t="s">
        <v>84</v>
      </c>
      <c r="DA25" s="29" t="s">
        <v>50</v>
      </c>
      <c r="DH25" s="29" t="s">
        <v>463</v>
      </c>
      <c r="DI25" s="29" t="s">
        <v>249</v>
      </c>
      <c r="DO25" s="29" t="s">
        <v>464</v>
      </c>
      <c r="DU25" s="29" t="s">
        <v>84</v>
      </c>
      <c r="EA25" s="29" t="s">
        <v>54</v>
      </c>
      <c r="EC25" s="29" t="s">
        <v>90</v>
      </c>
      <c r="EN25" s="29" t="s">
        <v>54</v>
      </c>
      <c r="ES25" s="29" t="s">
        <v>465</v>
      </c>
      <c r="EU25" s="29" t="s">
        <v>105</v>
      </c>
      <c r="EY25" s="29" t="s">
        <v>257</v>
      </c>
      <c r="FD25" s="29" t="s">
        <v>116</v>
      </c>
      <c r="FL25" s="29" t="s">
        <v>262</v>
      </c>
      <c r="FR25" s="29" t="s">
        <v>132</v>
      </c>
      <c r="FX25" s="29" t="s">
        <v>84</v>
      </c>
      <c r="GA25" s="29" t="s">
        <v>4</v>
      </c>
      <c r="GM25" s="29" t="s">
        <v>247</v>
      </c>
      <c r="GT25" s="29" t="s">
        <v>156</v>
      </c>
      <c r="GX25" s="29" t="s">
        <v>50</v>
      </c>
      <c r="HH25" s="29" t="s">
        <v>275</v>
      </c>
      <c r="HI25" s="29" t="s">
        <v>466</v>
      </c>
      <c r="HO25" s="29" t="s">
        <v>275</v>
      </c>
      <c r="HQ25" s="29" t="s">
        <v>466</v>
      </c>
      <c r="HW25" s="29" t="s">
        <v>54</v>
      </c>
      <c r="HX25" s="29" t="s">
        <v>467</v>
      </c>
      <c r="ID25" s="29" t="s">
        <v>54</v>
      </c>
      <c r="IF25" s="29" t="s">
        <v>160</v>
      </c>
      <c r="IN25" s="29" t="s">
        <v>177</v>
      </c>
      <c r="IS25" s="29" t="s">
        <v>365</v>
      </c>
      <c r="IT25" s="29" t="s">
        <v>458</v>
      </c>
      <c r="JD25" s="29" t="s">
        <v>4</v>
      </c>
      <c r="JG25" s="29" t="s">
        <v>186</v>
      </c>
    </row>
    <row r="26" spans="1:267">
      <c r="A26" s="29">
        <v>6735459595</v>
      </c>
      <c r="B26" s="29">
        <v>170976776</v>
      </c>
      <c r="C26" s="31">
        <v>43164.383877314824</v>
      </c>
      <c r="D26" s="31">
        <v>43164.428807870368</v>
      </c>
      <c r="E26" s="29" t="s">
        <v>351</v>
      </c>
      <c r="F26" s="29" t="s">
        <v>352</v>
      </c>
      <c r="G26" s="29" t="s">
        <v>353</v>
      </c>
      <c r="H26" s="29" t="s">
        <v>354</v>
      </c>
      <c r="J26" s="29" t="s">
        <v>468</v>
      </c>
      <c r="K26" s="29">
        <v>118</v>
      </c>
      <c r="L26" s="29" t="s">
        <v>365</v>
      </c>
      <c r="M26" s="29" t="s">
        <v>469</v>
      </c>
      <c r="R26" s="29">
        <v>22003</v>
      </c>
      <c r="T26" s="29" t="s">
        <v>358</v>
      </c>
      <c r="U26" s="29" t="s">
        <v>470</v>
      </c>
      <c r="V26" s="63" t="s">
        <v>5</v>
      </c>
      <c r="X26" s="63" t="s">
        <v>5</v>
      </c>
      <c r="AA26" s="63" t="s">
        <v>9</v>
      </c>
      <c r="AE26" s="29" t="s">
        <v>5</v>
      </c>
      <c r="AF26" s="63" t="s">
        <v>4</v>
      </c>
      <c r="AH26" s="63" t="s">
        <v>4</v>
      </c>
      <c r="AP26" s="29" t="s">
        <v>21</v>
      </c>
      <c r="AW26" s="29" t="s">
        <v>245</v>
      </c>
      <c r="AY26" s="29" t="s">
        <v>31</v>
      </c>
      <c r="BM26" s="29" t="s">
        <v>4</v>
      </c>
      <c r="BZ26" s="29" t="s">
        <v>42</v>
      </c>
      <c r="CH26" s="29" t="s">
        <v>54</v>
      </c>
      <c r="CN26" s="29" t="s">
        <v>62</v>
      </c>
      <c r="CU26" s="29" t="s">
        <v>248</v>
      </c>
      <c r="CX26" s="29" t="s">
        <v>72</v>
      </c>
      <c r="DA26" s="29" t="s">
        <v>50</v>
      </c>
      <c r="DF26" s="29" t="s">
        <v>76</v>
      </c>
      <c r="DK26" s="29" t="s">
        <v>51</v>
      </c>
      <c r="DU26" s="29" t="s">
        <v>84</v>
      </c>
      <c r="DY26" s="29" t="s">
        <v>52</v>
      </c>
      <c r="EG26" s="29" t="s">
        <v>94</v>
      </c>
      <c r="EI26" s="29" t="s">
        <v>49</v>
      </c>
      <c r="EV26" s="29" t="s">
        <v>106</v>
      </c>
      <c r="EY26" s="29" t="s">
        <v>257</v>
      </c>
      <c r="FF26" s="29" t="s">
        <v>118</v>
      </c>
      <c r="FM26" s="29" t="s">
        <v>263</v>
      </c>
      <c r="FP26" s="29" t="s">
        <v>131</v>
      </c>
    </row>
    <row r="27" spans="1:267">
      <c r="A27" s="29">
        <v>6731623943</v>
      </c>
      <c r="B27" s="29">
        <v>170976776</v>
      </c>
      <c r="C27" s="31">
        <v>43161.649212962962</v>
      </c>
      <c r="D27" s="31">
        <v>43161.669687499998</v>
      </c>
      <c r="E27" s="29" t="s">
        <v>471</v>
      </c>
      <c r="F27" s="29" t="s">
        <v>386</v>
      </c>
      <c r="G27" s="29" t="s">
        <v>387</v>
      </c>
      <c r="H27" s="29" t="s">
        <v>388</v>
      </c>
      <c r="J27" s="29" t="s">
        <v>472</v>
      </c>
      <c r="K27" s="29">
        <v>147</v>
      </c>
      <c r="L27" s="29" t="s">
        <v>473</v>
      </c>
      <c r="M27" s="29" t="s">
        <v>474</v>
      </c>
      <c r="R27" s="29">
        <v>97232</v>
      </c>
      <c r="T27" s="29" t="s">
        <v>475</v>
      </c>
      <c r="U27" s="29" t="s">
        <v>476</v>
      </c>
      <c r="V27" s="63" t="s">
        <v>5</v>
      </c>
      <c r="X27" s="63" t="s">
        <v>5</v>
      </c>
      <c r="AA27" s="63" t="s">
        <v>9</v>
      </c>
      <c r="AD27" s="63" t="s">
        <v>4</v>
      </c>
      <c r="AF27" s="63" t="s">
        <v>4</v>
      </c>
      <c r="AH27" s="63" t="s">
        <v>4</v>
      </c>
      <c r="AO27" s="29" t="s">
        <v>20</v>
      </c>
      <c r="AU27" s="29" t="s">
        <v>27</v>
      </c>
      <c r="AZ27" s="29" t="s">
        <v>32</v>
      </c>
      <c r="BN27" s="29" t="s">
        <v>5</v>
      </c>
      <c r="CJ27" s="29" t="s">
        <v>58</v>
      </c>
      <c r="CU27" s="29" t="s">
        <v>248</v>
      </c>
      <c r="CY27" s="29" t="s">
        <v>477</v>
      </c>
      <c r="CZ27" s="29" t="s">
        <v>49</v>
      </c>
      <c r="DG27" s="29" t="s">
        <v>77</v>
      </c>
      <c r="DI27" s="29" t="s">
        <v>249</v>
      </c>
      <c r="DO27" s="29" t="s">
        <v>478</v>
      </c>
      <c r="DQ27" s="29" t="s">
        <v>65</v>
      </c>
      <c r="DV27" s="29" t="s">
        <v>251</v>
      </c>
      <c r="EI27" s="29" t="s">
        <v>49</v>
      </c>
      <c r="ET27" s="29" t="s">
        <v>104</v>
      </c>
      <c r="EW27" s="29" t="s">
        <v>255</v>
      </c>
      <c r="FI27" s="29" t="s">
        <v>479</v>
      </c>
      <c r="FJ27" s="29" t="s">
        <v>260</v>
      </c>
      <c r="FR27" s="29" t="s">
        <v>132</v>
      </c>
      <c r="FT27" s="29" t="s">
        <v>65</v>
      </c>
      <c r="GA27" s="29" t="s">
        <v>4</v>
      </c>
      <c r="GL27" s="29" t="s">
        <v>66</v>
      </c>
      <c r="GQ27" s="29" t="s">
        <v>153</v>
      </c>
      <c r="GX27" s="29" t="s">
        <v>50</v>
      </c>
      <c r="HD27" s="29" t="s">
        <v>271</v>
      </c>
      <c r="HK27" s="29" t="s">
        <v>271</v>
      </c>
      <c r="HT27" s="29" t="s">
        <v>51</v>
      </c>
      <c r="IA27" s="29" t="s">
        <v>51</v>
      </c>
      <c r="IH27" s="29" t="s">
        <v>51</v>
      </c>
      <c r="IN27" s="29" t="s">
        <v>177</v>
      </c>
      <c r="IR27" s="29" t="s">
        <v>480</v>
      </c>
      <c r="IS27" s="29" t="s">
        <v>473</v>
      </c>
      <c r="IT27" s="29" t="s">
        <v>481</v>
      </c>
      <c r="JA27" s="29" t="s">
        <v>475</v>
      </c>
      <c r="JB27" s="29" t="s">
        <v>476</v>
      </c>
      <c r="JD27" s="29" t="s">
        <v>4</v>
      </c>
      <c r="JF27" s="29" t="s">
        <v>185</v>
      </c>
    </row>
    <row r="28" spans="1:267">
      <c r="A28" s="29">
        <v>6731463349</v>
      </c>
      <c r="B28" s="29">
        <v>170976776</v>
      </c>
      <c r="C28" s="31">
        <v>43161.578379629631</v>
      </c>
      <c r="D28" s="31">
        <v>43161.599733796298</v>
      </c>
      <c r="E28" s="29" t="s">
        <v>482</v>
      </c>
      <c r="F28" s="29" t="s">
        <v>483</v>
      </c>
      <c r="G28" s="29" t="s">
        <v>484</v>
      </c>
      <c r="H28" s="29" t="s">
        <v>485</v>
      </c>
      <c r="J28" s="29" t="s">
        <v>486</v>
      </c>
      <c r="L28" s="29" t="s">
        <v>487</v>
      </c>
      <c r="M28" s="29" t="s">
        <v>488</v>
      </c>
      <c r="R28" s="29">
        <v>97401</v>
      </c>
      <c r="T28" s="29" t="s">
        <v>483</v>
      </c>
      <c r="U28" s="29" t="s">
        <v>489</v>
      </c>
      <c r="V28" s="63" t="s">
        <v>5</v>
      </c>
      <c r="X28" s="63" t="s">
        <v>5</v>
      </c>
      <c r="AA28" s="63" t="s">
        <v>9</v>
      </c>
      <c r="AD28" s="63" t="s">
        <v>4</v>
      </c>
      <c r="AF28" s="63" t="s">
        <v>4</v>
      </c>
      <c r="AI28" s="29" t="s">
        <v>5</v>
      </c>
      <c r="AJ28" s="63" t="s">
        <v>4</v>
      </c>
      <c r="AO28" s="29" t="s">
        <v>20</v>
      </c>
      <c r="AR28" s="29" t="s">
        <v>241</v>
      </c>
      <c r="AX28" s="29" t="s">
        <v>490</v>
      </c>
      <c r="CJ28" s="29" t="s">
        <v>58</v>
      </c>
      <c r="CP28" s="29" t="s">
        <v>65</v>
      </c>
      <c r="CZ28" s="29" t="s">
        <v>49</v>
      </c>
      <c r="DH28" s="29" t="s">
        <v>491</v>
      </c>
      <c r="DI28" s="29" t="s">
        <v>249</v>
      </c>
      <c r="DS28" s="29" t="s">
        <v>247</v>
      </c>
      <c r="DW28" s="29" t="s">
        <v>50</v>
      </c>
      <c r="EC28" s="29" t="s">
        <v>90</v>
      </c>
      <c r="EJ28" s="29" t="s">
        <v>50</v>
      </c>
      <c r="EQ28" s="29" t="s">
        <v>100</v>
      </c>
      <c r="ET28" s="29" t="s">
        <v>104</v>
      </c>
      <c r="EW28" s="29" t="s">
        <v>255</v>
      </c>
      <c r="FE28" s="29" t="s">
        <v>117</v>
      </c>
      <c r="FJ28" s="29" t="s">
        <v>260</v>
      </c>
      <c r="FR28" s="29" t="s">
        <v>132</v>
      </c>
      <c r="FY28" s="29" t="s">
        <v>136</v>
      </c>
      <c r="GB28" s="29" t="s">
        <v>492</v>
      </c>
      <c r="GK28" s="29" t="s">
        <v>65</v>
      </c>
      <c r="GV28" s="29" t="s">
        <v>158</v>
      </c>
      <c r="GW28" s="29" t="s">
        <v>160</v>
      </c>
      <c r="HC28" s="29" t="s">
        <v>162</v>
      </c>
      <c r="HJ28" s="29" t="s">
        <v>162</v>
      </c>
      <c r="HR28" s="29" t="s">
        <v>160</v>
      </c>
      <c r="HX28" s="29" t="s">
        <v>493</v>
      </c>
      <c r="HY28" s="29" t="s">
        <v>160</v>
      </c>
      <c r="IE28" s="29" t="s">
        <v>494</v>
      </c>
      <c r="IF28" s="29" t="s">
        <v>160</v>
      </c>
      <c r="IO28" s="29" t="s">
        <v>178</v>
      </c>
      <c r="IR28" s="29" t="s">
        <v>495</v>
      </c>
      <c r="IS28" s="29" t="s">
        <v>487</v>
      </c>
      <c r="IT28" s="29" t="s">
        <v>488</v>
      </c>
      <c r="JA28" s="29" t="s">
        <v>483</v>
      </c>
      <c r="JB28" s="29" t="s">
        <v>489</v>
      </c>
      <c r="JC28" s="29" t="s">
        <v>5</v>
      </c>
    </row>
    <row r="29" spans="1:267">
      <c r="A29" s="29">
        <v>6729130550</v>
      </c>
      <c r="B29" s="29">
        <v>170976938</v>
      </c>
      <c r="C29" s="31">
        <v>43160.70239583333</v>
      </c>
      <c r="D29" s="31">
        <v>43160.72111111111</v>
      </c>
      <c r="E29" s="29" t="s">
        <v>403</v>
      </c>
      <c r="F29" s="29" t="s">
        <v>404</v>
      </c>
      <c r="G29" s="29" t="s">
        <v>405</v>
      </c>
      <c r="H29" s="29" t="s">
        <v>406</v>
      </c>
      <c r="J29" s="29" t="s">
        <v>496</v>
      </c>
      <c r="K29" s="29">
        <v>126</v>
      </c>
      <c r="L29" s="29" t="s">
        <v>408</v>
      </c>
      <c r="M29" s="29" t="s">
        <v>409</v>
      </c>
      <c r="R29" s="29">
        <v>97301</v>
      </c>
      <c r="T29" s="29" t="s">
        <v>410</v>
      </c>
      <c r="U29" s="29">
        <v>5039860866</v>
      </c>
      <c r="V29" s="63" t="s">
        <v>5</v>
      </c>
      <c r="Y29" s="29" t="s">
        <v>497</v>
      </c>
      <c r="Z29" s="29" t="s">
        <v>498</v>
      </c>
      <c r="AA29" s="63" t="s">
        <v>9</v>
      </c>
      <c r="AD29" s="63" t="s">
        <v>4</v>
      </c>
      <c r="AF29" s="63" t="s">
        <v>4</v>
      </c>
      <c r="AI29" s="29" t="s">
        <v>5</v>
      </c>
      <c r="AJ29" s="63" t="s">
        <v>4</v>
      </c>
      <c r="AP29" s="29" t="s">
        <v>21</v>
      </c>
      <c r="AS29" s="29" t="s">
        <v>242</v>
      </c>
      <c r="AX29" s="29" t="s">
        <v>499</v>
      </c>
      <c r="AZ29" s="29" t="s">
        <v>32</v>
      </c>
      <c r="BL29" s="29" t="s">
        <v>500</v>
      </c>
      <c r="BM29" s="29" t="s">
        <v>4</v>
      </c>
      <c r="CB29" s="29" t="s">
        <v>501</v>
      </c>
      <c r="CC29" s="29" t="s">
        <v>49</v>
      </c>
      <c r="CJ29" s="29" t="s">
        <v>58</v>
      </c>
      <c r="CT29" s="29" t="s">
        <v>84</v>
      </c>
      <c r="CZ29" s="29" t="s">
        <v>49</v>
      </c>
      <c r="DH29" s="29" t="s">
        <v>502</v>
      </c>
      <c r="DI29" s="29" t="s">
        <v>249</v>
      </c>
      <c r="DO29" s="29" t="s">
        <v>503</v>
      </c>
      <c r="DP29" s="29" t="s">
        <v>83</v>
      </c>
      <c r="DV29" s="29" t="s">
        <v>251</v>
      </c>
      <c r="EI29" s="29" t="s">
        <v>49</v>
      </c>
      <c r="EV29" s="29" t="s">
        <v>106</v>
      </c>
      <c r="FB29" s="29" t="s">
        <v>113</v>
      </c>
      <c r="FD29" s="29" t="s">
        <v>116</v>
      </c>
      <c r="FL29" s="29" t="s">
        <v>262</v>
      </c>
      <c r="FR29" s="29" t="s">
        <v>132</v>
      </c>
      <c r="FX29" s="29" t="s">
        <v>84</v>
      </c>
      <c r="GA29" s="29" t="s">
        <v>4</v>
      </c>
      <c r="GO29" s="29" t="s">
        <v>504</v>
      </c>
      <c r="GP29" s="29" t="s">
        <v>152</v>
      </c>
      <c r="GX29" s="29" t="s">
        <v>50</v>
      </c>
      <c r="HF29" s="29" t="s">
        <v>273</v>
      </c>
      <c r="HI29" s="29" t="s">
        <v>505</v>
      </c>
      <c r="HK29" s="29" t="s">
        <v>271</v>
      </c>
      <c r="HQ29" s="29" t="s">
        <v>506</v>
      </c>
      <c r="HR29" s="29" t="s">
        <v>160</v>
      </c>
      <c r="HY29" s="29" t="s">
        <v>160</v>
      </c>
      <c r="IF29" s="29" t="s">
        <v>160</v>
      </c>
      <c r="IN29" s="29" t="s">
        <v>177</v>
      </c>
      <c r="IR29" s="29" t="s">
        <v>507</v>
      </c>
      <c r="IS29" s="29" t="s">
        <v>508</v>
      </c>
      <c r="IT29" s="29" t="s">
        <v>509</v>
      </c>
      <c r="JA29" s="29" t="s">
        <v>510</v>
      </c>
      <c r="JB29" s="29">
        <v>5038086480</v>
      </c>
      <c r="JD29" s="29" t="s">
        <v>4</v>
      </c>
      <c r="JF29" s="29" t="s">
        <v>185</v>
      </c>
    </row>
    <row r="30" spans="1:267">
      <c r="A30" s="29">
        <v>6729123375</v>
      </c>
      <c r="B30" s="29">
        <v>170976776</v>
      </c>
      <c r="C30" s="31">
        <v>43160.697766203702</v>
      </c>
      <c r="D30" s="31">
        <v>43160.700682870367</v>
      </c>
      <c r="E30" s="29" t="s">
        <v>403</v>
      </c>
      <c r="F30" s="29" t="s">
        <v>404</v>
      </c>
      <c r="G30" s="29" t="s">
        <v>405</v>
      </c>
      <c r="H30" s="29" t="s">
        <v>406</v>
      </c>
      <c r="J30" s="29" t="s">
        <v>511</v>
      </c>
      <c r="K30" s="29">
        <v>125</v>
      </c>
      <c r="L30" s="29" t="s">
        <v>408</v>
      </c>
      <c r="M30" s="29" t="s">
        <v>409</v>
      </c>
      <c r="R30" s="29">
        <v>97301</v>
      </c>
      <c r="T30" s="29" t="s">
        <v>410</v>
      </c>
      <c r="U30" s="29">
        <v>5039860866</v>
      </c>
      <c r="W30" s="29" t="s">
        <v>512</v>
      </c>
    </row>
    <row r="31" spans="1:267">
      <c r="A31" s="29">
        <v>6728978766</v>
      </c>
      <c r="B31" s="29">
        <v>170972323</v>
      </c>
      <c r="C31" s="31">
        <v>43160.640590277777</v>
      </c>
      <c r="D31" s="31">
        <v>43164.725416666668</v>
      </c>
      <c r="E31" s="29" t="s">
        <v>403</v>
      </c>
      <c r="F31" s="29" t="s">
        <v>404</v>
      </c>
      <c r="G31" s="29" t="s">
        <v>405</v>
      </c>
      <c r="H31" s="29" t="s">
        <v>406</v>
      </c>
      <c r="J31" s="29" t="s">
        <v>513</v>
      </c>
      <c r="K31" s="29">
        <v>124</v>
      </c>
      <c r="L31" s="29" t="s">
        <v>408</v>
      </c>
      <c r="M31" s="29" t="s">
        <v>409</v>
      </c>
      <c r="R31" s="29">
        <v>97301</v>
      </c>
      <c r="T31" s="29" t="s">
        <v>410</v>
      </c>
      <c r="U31" s="29">
        <v>5039860866</v>
      </c>
      <c r="V31" s="63" t="s">
        <v>5</v>
      </c>
      <c r="Y31" s="29" t="s">
        <v>514</v>
      </c>
      <c r="Z31" s="29" t="s">
        <v>515</v>
      </c>
      <c r="AA31" s="63" t="s">
        <v>9</v>
      </c>
      <c r="AD31" s="63" t="s">
        <v>4</v>
      </c>
      <c r="AF31" s="63" t="s">
        <v>4</v>
      </c>
      <c r="AH31" s="63" t="s">
        <v>4</v>
      </c>
      <c r="AP31" s="29" t="s">
        <v>21</v>
      </c>
      <c r="AU31" s="29" t="s">
        <v>27</v>
      </c>
      <c r="AX31" s="29" t="s">
        <v>516</v>
      </c>
      <c r="AZ31" s="29" t="s">
        <v>32</v>
      </c>
      <c r="BA31" s="29" t="s">
        <v>33</v>
      </c>
      <c r="BC31" s="29" t="s">
        <v>35</v>
      </c>
      <c r="BL31" s="29" t="s">
        <v>446</v>
      </c>
      <c r="BN31" s="29" t="s">
        <v>5</v>
      </c>
      <c r="CN31" s="29" t="s">
        <v>62</v>
      </c>
      <c r="CT31" s="29" t="s">
        <v>84</v>
      </c>
      <c r="CZ31" s="29" t="s">
        <v>49</v>
      </c>
      <c r="DH31" s="29" t="s">
        <v>502</v>
      </c>
      <c r="DI31" s="29" t="s">
        <v>249</v>
      </c>
      <c r="DO31" s="29" t="s">
        <v>503</v>
      </c>
      <c r="DU31" s="29" t="s">
        <v>84</v>
      </c>
      <c r="DV31" s="29" t="s">
        <v>251</v>
      </c>
      <c r="EJ31" s="29" t="s">
        <v>50</v>
      </c>
      <c r="ES31" s="29" t="s">
        <v>517</v>
      </c>
      <c r="EV31" s="29" t="s">
        <v>106</v>
      </c>
      <c r="FB31" s="29" t="s">
        <v>113</v>
      </c>
      <c r="FD31" s="29" t="s">
        <v>116</v>
      </c>
      <c r="FN31" s="29" t="s">
        <v>264</v>
      </c>
      <c r="FR31" s="29" t="s">
        <v>132</v>
      </c>
      <c r="FX31" s="29" t="s">
        <v>84</v>
      </c>
      <c r="GA31" s="29" t="s">
        <v>4</v>
      </c>
      <c r="GO31" s="29" t="s">
        <v>504</v>
      </c>
      <c r="GW31" s="29" t="s">
        <v>160</v>
      </c>
      <c r="HF31" s="29" t="s">
        <v>273</v>
      </c>
      <c r="HI31" s="29" t="s">
        <v>505</v>
      </c>
      <c r="HK31" s="29" t="s">
        <v>271</v>
      </c>
      <c r="HQ31" s="29" t="s">
        <v>518</v>
      </c>
      <c r="HR31" s="29" t="s">
        <v>160</v>
      </c>
      <c r="HY31" s="29" t="s">
        <v>160</v>
      </c>
      <c r="IN31" s="29" t="s">
        <v>177</v>
      </c>
      <c r="IR31" s="29" t="s">
        <v>507</v>
      </c>
      <c r="IS31" s="29" t="s">
        <v>508</v>
      </c>
      <c r="IT31" s="29" t="s">
        <v>509</v>
      </c>
      <c r="JA31" s="29" t="s">
        <v>510</v>
      </c>
      <c r="JB31" s="29">
        <v>5038086480</v>
      </c>
      <c r="JD31" s="29" t="s">
        <v>4</v>
      </c>
      <c r="JF31" s="29" t="s">
        <v>185</v>
      </c>
    </row>
    <row r="32" spans="1:267">
      <c r="A32" s="29">
        <v>6728900517</v>
      </c>
      <c r="B32" s="29">
        <v>170199561</v>
      </c>
      <c r="C32" s="31">
        <v>43160.612442129634</v>
      </c>
      <c r="D32" s="31">
        <v>43167.64261574074</v>
      </c>
      <c r="E32" s="29" t="s">
        <v>351</v>
      </c>
      <c r="F32" s="29" t="s">
        <v>416</v>
      </c>
      <c r="G32" s="29" t="s">
        <v>417</v>
      </c>
      <c r="H32" s="29" t="s">
        <v>418</v>
      </c>
      <c r="J32" s="29" t="s">
        <v>419</v>
      </c>
      <c r="K32" s="29">
        <v>141</v>
      </c>
      <c r="L32" s="29" t="s">
        <v>420</v>
      </c>
      <c r="M32" s="29" t="s">
        <v>366</v>
      </c>
      <c r="R32" s="29">
        <v>97232</v>
      </c>
      <c r="T32" s="29" t="s">
        <v>421</v>
      </c>
      <c r="U32" s="29" t="s">
        <v>422</v>
      </c>
      <c r="V32" s="63" t="s">
        <v>5</v>
      </c>
      <c r="X32" s="63" t="s">
        <v>5</v>
      </c>
      <c r="Z32" s="29" t="s">
        <v>423</v>
      </c>
      <c r="AA32" s="63" t="s">
        <v>9</v>
      </c>
      <c r="AD32" s="63" t="s">
        <v>4</v>
      </c>
      <c r="AF32" s="63" t="s">
        <v>4</v>
      </c>
      <c r="AH32" s="63" t="s">
        <v>4</v>
      </c>
      <c r="AP32" s="29" t="s">
        <v>21</v>
      </c>
      <c r="AT32" s="29" t="s">
        <v>243</v>
      </c>
      <c r="AX32" s="29" t="s">
        <v>424</v>
      </c>
      <c r="BD32" s="29" t="s">
        <v>36</v>
      </c>
      <c r="BN32" s="29" t="s">
        <v>5</v>
      </c>
      <c r="CM32" s="29" t="s">
        <v>61</v>
      </c>
      <c r="CS32" s="29" t="s">
        <v>68</v>
      </c>
      <c r="DA32" s="29" t="s">
        <v>50</v>
      </c>
      <c r="DH32" s="29" t="s">
        <v>425</v>
      </c>
      <c r="DI32" s="29" t="s">
        <v>249</v>
      </c>
      <c r="DO32" s="29" t="s">
        <v>426</v>
      </c>
      <c r="DU32" s="29" t="s">
        <v>84</v>
      </c>
      <c r="EA32" s="29" t="s">
        <v>54</v>
      </c>
      <c r="EB32" s="29" t="s">
        <v>89</v>
      </c>
      <c r="EJ32" s="29" t="s">
        <v>50</v>
      </c>
      <c r="EQ32" s="29" t="s">
        <v>100</v>
      </c>
      <c r="EU32" s="29" t="s">
        <v>105</v>
      </c>
      <c r="FB32" s="29" t="s">
        <v>113</v>
      </c>
      <c r="FE32" s="29" t="s">
        <v>117</v>
      </c>
      <c r="FM32" s="29" t="s">
        <v>263</v>
      </c>
      <c r="FR32" s="29" t="s">
        <v>132</v>
      </c>
    </row>
    <row r="33" spans="1:268">
      <c r="A33" s="29">
        <v>6728814574</v>
      </c>
      <c r="B33" s="29">
        <v>169909745</v>
      </c>
      <c r="C33" s="31">
        <v>43160.582870370366</v>
      </c>
      <c r="D33" s="31">
        <v>43160.652245370373</v>
      </c>
      <c r="E33" s="29" t="s">
        <v>351</v>
      </c>
      <c r="F33" s="29" t="s">
        <v>416</v>
      </c>
      <c r="G33" s="29" t="s">
        <v>417</v>
      </c>
      <c r="H33" s="29" t="s">
        <v>418</v>
      </c>
      <c r="J33" s="29" t="s">
        <v>519</v>
      </c>
      <c r="K33" s="29">
        <v>142</v>
      </c>
      <c r="L33" s="29" t="s">
        <v>453</v>
      </c>
      <c r="M33" s="29" t="s">
        <v>520</v>
      </c>
      <c r="R33" s="29">
        <v>97232</v>
      </c>
      <c r="T33" s="29" t="s">
        <v>521</v>
      </c>
      <c r="U33" s="29" t="s">
        <v>522</v>
      </c>
      <c r="V33" s="63" t="s">
        <v>5</v>
      </c>
      <c r="X33" s="63" t="s">
        <v>5</v>
      </c>
      <c r="AA33" s="63" t="s">
        <v>9</v>
      </c>
      <c r="AD33" s="63" t="s">
        <v>4</v>
      </c>
      <c r="AF33" s="63" t="s">
        <v>4</v>
      </c>
      <c r="AH33" s="63" t="s">
        <v>4</v>
      </c>
      <c r="AP33" s="29" t="s">
        <v>21</v>
      </c>
      <c r="AW33" s="29" t="s">
        <v>245</v>
      </c>
      <c r="AZ33" s="29" t="s">
        <v>32</v>
      </c>
      <c r="BN33" s="29" t="s">
        <v>5</v>
      </c>
      <c r="CN33" s="29" t="s">
        <v>62</v>
      </c>
      <c r="CT33" s="29" t="s">
        <v>84</v>
      </c>
      <c r="DE33" s="29" t="s">
        <v>54</v>
      </c>
      <c r="DF33" s="29" t="s">
        <v>76</v>
      </c>
      <c r="DN33" s="29" t="s">
        <v>54</v>
      </c>
      <c r="DO33" s="29" t="s">
        <v>523</v>
      </c>
      <c r="DU33" s="29" t="s">
        <v>84</v>
      </c>
      <c r="EA33" s="29" t="s">
        <v>54</v>
      </c>
      <c r="EC33" s="29" t="s">
        <v>90</v>
      </c>
      <c r="EN33" s="29" t="s">
        <v>54</v>
      </c>
      <c r="EP33" s="29" t="s">
        <v>253</v>
      </c>
      <c r="EV33" s="29" t="s">
        <v>106</v>
      </c>
      <c r="FB33" s="29" t="s">
        <v>113</v>
      </c>
      <c r="FE33" s="29" t="s">
        <v>117</v>
      </c>
      <c r="FN33" s="29" t="s">
        <v>264</v>
      </c>
      <c r="FR33" s="29" t="s">
        <v>132</v>
      </c>
      <c r="FX33" s="29" t="s">
        <v>84</v>
      </c>
      <c r="GA33" s="29" t="s">
        <v>4</v>
      </c>
      <c r="GN33" s="29" t="s">
        <v>68</v>
      </c>
      <c r="GQ33" s="29" t="s">
        <v>153</v>
      </c>
      <c r="HB33" s="29" t="s">
        <v>54</v>
      </c>
      <c r="HH33" s="29" t="s">
        <v>275</v>
      </c>
      <c r="HJ33" s="29" t="s">
        <v>162</v>
      </c>
      <c r="HR33" s="29" t="s">
        <v>160</v>
      </c>
      <c r="HX33" s="29" t="s">
        <v>524</v>
      </c>
      <c r="ID33" s="29" t="s">
        <v>54</v>
      </c>
      <c r="IF33" s="29" t="s">
        <v>160</v>
      </c>
      <c r="IL33" s="29" t="s">
        <v>525</v>
      </c>
      <c r="IP33" s="29" t="s">
        <v>278</v>
      </c>
      <c r="IR33" s="29" t="s">
        <v>526</v>
      </c>
      <c r="IS33" s="29" t="s">
        <v>453</v>
      </c>
      <c r="IT33" s="29" t="s">
        <v>520</v>
      </c>
      <c r="JA33" s="29" t="s">
        <v>521</v>
      </c>
      <c r="JB33" s="29" t="s">
        <v>527</v>
      </c>
      <c r="JD33" s="29" t="s">
        <v>4</v>
      </c>
      <c r="JF33" s="29" t="s">
        <v>185</v>
      </c>
    </row>
    <row r="34" spans="1:268">
      <c r="A34" s="29">
        <v>6728656619</v>
      </c>
      <c r="B34" s="29">
        <v>169909745</v>
      </c>
      <c r="C34" s="31">
        <v>43160.538124999999</v>
      </c>
      <c r="D34" s="31">
        <v>43164.724050925928</v>
      </c>
      <c r="E34" s="29" t="s">
        <v>403</v>
      </c>
      <c r="F34" s="29" t="s">
        <v>404</v>
      </c>
      <c r="G34" s="29" t="s">
        <v>405</v>
      </c>
      <c r="H34" s="29" t="s">
        <v>406</v>
      </c>
      <c r="J34" s="29" t="s">
        <v>528</v>
      </c>
      <c r="K34" s="29">
        <v>123</v>
      </c>
      <c r="L34" s="29" t="s">
        <v>408</v>
      </c>
      <c r="M34" s="29" t="s">
        <v>409</v>
      </c>
      <c r="R34" s="29">
        <v>97301</v>
      </c>
      <c r="T34" s="29" t="s">
        <v>410</v>
      </c>
      <c r="U34" s="29" t="s">
        <v>529</v>
      </c>
      <c r="V34" s="63" t="s">
        <v>5</v>
      </c>
      <c r="Y34" s="29" t="s">
        <v>530</v>
      </c>
      <c r="Z34" s="29" t="s">
        <v>531</v>
      </c>
      <c r="AA34" s="63" t="s">
        <v>9</v>
      </c>
      <c r="AD34" s="63" t="s">
        <v>4</v>
      </c>
      <c r="AF34" s="63" t="s">
        <v>4</v>
      </c>
      <c r="AH34" s="63" t="s">
        <v>4</v>
      </c>
      <c r="AP34" s="29" t="s">
        <v>21</v>
      </c>
      <c r="AU34" s="29" t="s">
        <v>27</v>
      </c>
      <c r="AX34" s="29" t="s">
        <v>516</v>
      </c>
      <c r="AZ34" s="29" t="s">
        <v>32</v>
      </c>
      <c r="BA34" s="29" t="s">
        <v>33</v>
      </c>
      <c r="BC34" s="29" t="s">
        <v>35</v>
      </c>
      <c r="BL34" s="29" t="s">
        <v>446</v>
      </c>
      <c r="BN34" s="29" t="s">
        <v>5</v>
      </c>
      <c r="BZ34" s="29" t="s">
        <v>42</v>
      </c>
      <c r="CN34" s="29" t="s">
        <v>62</v>
      </c>
      <c r="CT34" s="29" t="s">
        <v>84</v>
      </c>
      <c r="CZ34" s="29" t="s">
        <v>49</v>
      </c>
      <c r="DH34" s="29" t="s">
        <v>502</v>
      </c>
      <c r="DI34" s="29" t="s">
        <v>249</v>
      </c>
      <c r="DO34" s="29" t="s">
        <v>503</v>
      </c>
      <c r="DU34" s="29" t="s">
        <v>84</v>
      </c>
      <c r="DV34" s="29" t="s">
        <v>251</v>
      </c>
      <c r="EL34" s="29" t="s">
        <v>52</v>
      </c>
      <c r="ES34" s="29" t="s">
        <v>517</v>
      </c>
      <c r="EV34" s="29" t="s">
        <v>106</v>
      </c>
      <c r="FB34" s="29" t="s">
        <v>113</v>
      </c>
      <c r="FD34" s="29" t="s">
        <v>116</v>
      </c>
      <c r="FO34" s="29" t="s">
        <v>128</v>
      </c>
      <c r="FR34" s="29" t="s">
        <v>132</v>
      </c>
      <c r="FX34" s="29" t="s">
        <v>84</v>
      </c>
      <c r="GA34" s="29" t="s">
        <v>4</v>
      </c>
      <c r="GO34" s="29" t="s">
        <v>532</v>
      </c>
      <c r="GU34" s="29" t="s">
        <v>270</v>
      </c>
      <c r="GW34" s="29" t="s">
        <v>160</v>
      </c>
      <c r="HF34" s="29" t="s">
        <v>273</v>
      </c>
      <c r="HI34" s="29" t="s">
        <v>505</v>
      </c>
      <c r="HK34" s="29" t="s">
        <v>271</v>
      </c>
      <c r="HQ34" s="29" t="s">
        <v>533</v>
      </c>
      <c r="HR34" s="29" t="s">
        <v>160</v>
      </c>
      <c r="HY34" s="29" t="s">
        <v>160</v>
      </c>
      <c r="IP34" s="29" t="s">
        <v>278</v>
      </c>
      <c r="IR34" s="29" t="s">
        <v>507</v>
      </c>
      <c r="IS34" s="29" t="s">
        <v>508</v>
      </c>
      <c r="IT34" s="29" t="s">
        <v>509</v>
      </c>
      <c r="JA34" s="29" t="s">
        <v>510</v>
      </c>
      <c r="JB34" s="29" t="s">
        <v>534</v>
      </c>
      <c r="JC34" s="29" t="s">
        <v>5</v>
      </c>
      <c r="JG34" s="29" t="s">
        <v>186</v>
      </c>
    </row>
    <row r="35" spans="1:268">
      <c r="A35" s="29">
        <v>6723169559</v>
      </c>
      <c r="B35" s="29">
        <v>169909745</v>
      </c>
      <c r="C35" s="31">
        <v>43158.540497685193</v>
      </c>
      <c r="D35" s="31">
        <v>43158.542071759257</v>
      </c>
      <c r="E35" s="29" t="s">
        <v>351</v>
      </c>
      <c r="F35" s="29" t="s">
        <v>352</v>
      </c>
      <c r="G35" s="29" t="s">
        <v>353</v>
      </c>
      <c r="H35" s="29" t="s">
        <v>354</v>
      </c>
      <c r="J35" s="29" t="s">
        <v>535</v>
      </c>
      <c r="L35" s="29" t="s">
        <v>536</v>
      </c>
      <c r="M35" s="29" t="s">
        <v>537</v>
      </c>
      <c r="R35" s="29" t="s">
        <v>537</v>
      </c>
      <c r="T35" s="29" t="s">
        <v>538</v>
      </c>
      <c r="U35" s="29" t="s">
        <v>539</v>
      </c>
      <c r="V35" s="63" t="s">
        <v>5</v>
      </c>
      <c r="X35" s="63" t="s">
        <v>5</v>
      </c>
      <c r="AA35" s="63" t="s">
        <v>9</v>
      </c>
      <c r="AD35" s="63" t="s">
        <v>4</v>
      </c>
      <c r="AF35" s="63" t="s">
        <v>4</v>
      </c>
      <c r="AH35" s="63" t="s">
        <v>4</v>
      </c>
      <c r="AL35" s="63" t="s">
        <v>17</v>
      </c>
      <c r="AW35" s="29" t="s">
        <v>245</v>
      </c>
      <c r="AZ35" s="29" t="s">
        <v>32</v>
      </c>
      <c r="BM35" s="29" t="s">
        <v>4</v>
      </c>
      <c r="BW35" s="29" t="s">
        <v>39</v>
      </c>
      <c r="CF35" s="29" t="s">
        <v>52</v>
      </c>
      <c r="CN35" s="29" t="s">
        <v>62</v>
      </c>
      <c r="CU35" s="29" t="s">
        <v>248</v>
      </c>
      <c r="CX35" s="29" t="s">
        <v>72</v>
      </c>
      <c r="DC35" s="29" t="s">
        <v>52</v>
      </c>
      <c r="DG35" s="29" t="s">
        <v>77</v>
      </c>
    </row>
    <row r="36" spans="1:268">
      <c r="A36" s="29">
        <v>6722874037</v>
      </c>
      <c r="B36" s="29">
        <v>169909745</v>
      </c>
      <c r="C36" s="31">
        <v>43158.416898148149</v>
      </c>
      <c r="D36" s="31">
        <v>43158.486377314817</v>
      </c>
      <c r="E36" s="29" t="s">
        <v>540</v>
      </c>
      <c r="F36" s="29" t="s">
        <v>541</v>
      </c>
      <c r="G36" s="29" t="s">
        <v>542</v>
      </c>
      <c r="H36" s="29" t="s">
        <v>543</v>
      </c>
      <c r="J36" s="29" t="s">
        <v>544</v>
      </c>
      <c r="K36" s="29">
        <v>175</v>
      </c>
      <c r="L36" s="29" t="s">
        <v>545</v>
      </c>
      <c r="M36" s="29" t="s">
        <v>546</v>
      </c>
      <c r="R36" s="29">
        <v>97330</v>
      </c>
      <c r="T36" s="29" t="s">
        <v>547</v>
      </c>
      <c r="U36" s="29">
        <v>5417372531</v>
      </c>
      <c r="V36" s="63" t="s">
        <v>5</v>
      </c>
      <c r="Y36" s="29" t="s">
        <v>544</v>
      </c>
      <c r="Z36" s="29" t="s">
        <v>548</v>
      </c>
      <c r="AC36" s="29" t="s">
        <v>549</v>
      </c>
      <c r="AD36" s="63" t="s">
        <v>4</v>
      </c>
      <c r="AF36" s="63" t="s">
        <v>4</v>
      </c>
      <c r="AI36" s="29" t="s">
        <v>5</v>
      </c>
      <c r="AK36" s="29" t="s">
        <v>5</v>
      </c>
      <c r="AP36" s="29" t="s">
        <v>21</v>
      </c>
      <c r="AR36" s="29" t="s">
        <v>241</v>
      </c>
      <c r="AX36" s="29" t="s">
        <v>550</v>
      </c>
      <c r="CN36" s="29" t="s">
        <v>62</v>
      </c>
      <c r="CT36" s="29" t="s">
        <v>84</v>
      </c>
      <c r="DE36" s="29" t="s">
        <v>54</v>
      </c>
      <c r="DH36" s="29" t="s">
        <v>551</v>
      </c>
      <c r="DN36" s="29" t="s">
        <v>54</v>
      </c>
      <c r="DO36" s="29" t="s">
        <v>552</v>
      </c>
      <c r="DP36" s="29" t="s">
        <v>83</v>
      </c>
      <c r="EA36" s="29" t="s">
        <v>54</v>
      </c>
      <c r="EB36" s="29" t="s">
        <v>89</v>
      </c>
      <c r="EN36" s="29" t="s">
        <v>54</v>
      </c>
      <c r="ER36" s="29" t="s">
        <v>254</v>
      </c>
      <c r="EV36" s="29" t="s">
        <v>106</v>
      </c>
      <c r="FB36" s="29" t="s">
        <v>113</v>
      </c>
      <c r="FI36" s="29" t="s">
        <v>553</v>
      </c>
      <c r="FO36" s="29" t="s">
        <v>128</v>
      </c>
      <c r="FR36" s="29" t="s">
        <v>132</v>
      </c>
      <c r="FX36" s="29" t="s">
        <v>84</v>
      </c>
      <c r="GB36" s="29" t="s">
        <v>554</v>
      </c>
      <c r="GJ36" s="29" t="s">
        <v>149</v>
      </c>
      <c r="HB36" s="29" t="s">
        <v>54</v>
      </c>
      <c r="HD36" s="29" t="s">
        <v>271</v>
      </c>
      <c r="HK36" s="29" t="s">
        <v>271</v>
      </c>
      <c r="HW36" s="29" t="s">
        <v>54</v>
      </c>
      <c r="ID36" s="29" t="s">
        <v>54</v>
      </c>
      <c r="IK36" s="29" t="s">
        <v>54</v>
      </c>
      <c r="IO36" s="29" t="s">
        <v>178</v>
      </c>
      <c r="IR36" s="29" t="s">
        <v>555</v>
      </c>
      <c r="IS36" s="29" t="s">
        <v>545</v>
      </c>
      <c r="IT36" s="29" t="s">
        <v>546</v>
      </c>
      <c r="JA36" s="29" t="s">
        <v>547</v>
      </c>
      <c r="JB36" s="29">
        <v>15417372531</v>
      </c>
      <c r="JD36" s="29" t="s">
        <v>4</v>
      </c>
      <c r="JG36" s="29" t="s">
        <v>186</v>
      </c>
    </row>
    <row r="37" spans="1:268">
      <c r="A37" s="29">
        <v>6722861807</v>
      </c>
      <c r="B37" s="29">
        <v>169909745</v>
      </c>
      <c r="C37" s="31">
        <v>43158.453090277777</v>
      </c>
      <c r="D37" s="31">
        <v>43158.499930555547</v>
      </c>
      <c r="E37" s="29" t="s">
        <v>556</v>
      </c>
      <c r="F37" s="29" t="s">
        <v>557</v>
      </c>
      <c r="G37" s="29" t="s">
        <v>558</v>
      </c>
      <c r="H37" s="29" t="s">
        <v>559</v>
      </c>
      <c r="J37" s="29" t="s">
        <v>560</v>
      </c>
      <c r="K37" s="29">
        <v>11</v>
      </c>
      <c r="L37" s="29" t="s">
        <v>561</v>
      </c>
      <c r="M37" s="29" t="s">
        <v>562</v>
      </c>
      <c r="R37" s="29">
        <v>97301</v>
      </c>
      <c r="T37" s="29" t="s">
        <v>563</v>
      </c>
      <c r="U37" s="29" t="s">
        <v>564</v>
      </c>
      <c r="V37" s="63" t="s">
        <v>5</v>
      </c>
      <c r="X37" s="63" t="s">
        <v>5</v>
      </c>
      <c r="AA37" s="63" t="s">
        <v>9</v>
      </c>
      <c r="AD37" s="63" t="s">
        <v>4</v>
      </c>
      <c r="AF37" s="63" t="s">
        <v>4</v>
      </c>
      <c r="AH37" s="63" t="s">
        <v>4</v>
      </c>
      <c r="AP37" s="29" t="s">
        <v>21</v>
      </c>
      <c r="AW37" s="29" t="s">
        <v>245</v>
      </c>
      <c r="BC37" s="29" t="s">
        <v>35</v>
      </c>
      <c r="BN37" s="29" t="s">
        <v>5</v>
      </c>
      <c r="CN37" s="29" t="s">
        <v>62</v>
      </c>
      <c r="CT37" s="29" t="s">
        <v>84</v>
      </c>
      <c r="DD37" s="29" t="s">
        <v>53</v>
      </c>
      <c r="DF37" s="29" t="s">
        <v>76</v>
      </c>
      <c r="DM37" s="29" t="s">
        <v>53</v>
      </c>
      <c r="DU37" s="29" t="s">
        <v>84</v>
      </c>
      <c r="DZ37" s="29" t="s">
        <v>53</v>
      </c>
      <c r="EB37" s="29" t="s">
        <v>89</v>
      </c>
      <c r="EM37" s="29" t="s">
        <v>53</v>
      </c>
      <c r="EP37" s="29" t="s">
        <v>253</v>
      </c>
      <c r="EV37" s="29" t="s">
        <v>106</v>
      </c>
      <c r="FB37" s="29" t="s">
        <v>113</v>
      </c>
      <c r="FF37" s="29" t="s">
        <v>118</v>
      </c>
      <c r="FN37" s="29" t="s">
        <v>264</v>
      </c>
      <c r="FR37" s="29" t="s">
        <v>132</v>
      </c>
      <c r="FX37" s="29" t="s">
        <v>84</v>
      </c>
      <c r="GA37" s="29" t="s">
        <v>4</v>
      </c>
      <c r="GN37" s="29" t="s">
        <v>68</v>
      </c>
      <c r="GT37" s="29" t="s">
        <v>156</v>
      </c>
      <c r="HA37" s="29" t="s">
        <v>53</v>
      </c>
      <c r="HF37" s="29" t="s">
        <v>273</v>
      </c>
      <c r="HI37" s="29" t="s">
        <v>565</v>
      </c>
      <c r="HN37" s="29" t="s">
        <v>274</v>
      </c>
      <c r="HQ37" s="29" t="s">
        <v>565</v>
      </c>
      <c r="HR37" s="29" t="s">
        <v>160</v>
      </c>
      <c r="HY37" s="29" t="s">
        <v>160</v>
      </c>
      <c r="IE37" s="29" t="s">
        <v>566</v>
      </c>
      <c r="II37" s="29" t="s">
        <v>52</v>
      </c>
      <c r="IP37" s="29" t="s">
        <v>278</v>
      </c>
      <c r="IR37" s="29" t="s">
        <v>567</v>
      </c>
      <c r="IS37" s="29" t="s">
        <v>568</v>
      </c>
      <c r="IT37" s="29" t="s">
        <v>562</v>
      </c>
      <c r="JA37" s="29" t="s">
        <v>569</v>
      </c>
      <c r="JB37" s="29" t="s">
        <v>570</v>
      </c>
      <c r="JD37" s="29" t="s">
        <v>4</v>
      </c>
      <c r="JG37" s="29" t="s">
        <v>186</v>
      </c>
    </row>
    <row r="38" spans="1:268">
      <c r="A38" s="29">
        <v>6722490894</v>
      </c>
      <c r="B38" s="29">
        <v>169909745</v>
      </c>
      <c r="C38" s="31">
        <v>43158.370983796303</v>
      </c>
      <c r="D38" s="31">
        <v>43158.409907407397</v>
      </c>
      <c r="E38" s="29" t="s">
        <v>571</v>
      </c>
      <c r="F38" s="29" t="s">
        <v>386</v>
      </c>
      <c r="G38" s="29" t="s">
        <v>387</v>
      </c>
      <c r="H38" s="29" t="s">
        <v>388</v>
      </c>
      <c r="J38" s="29" t="s">
        <v>572</v>
      </c>
      <c r="L38" s="29" t="s">
        <v>573</v>
      </c>
      <c r="M38" s="29" t="s">
        <v>574</v>
      </c>
      <c r="R38" s="29">
        <v>97207</v>
      </c>
      <c r="T38" s="29" t="s">
        <v>575</v>
      </c>
      <c r="U38" s="29">
        <v>5037259955</v>
      </c>
      <c r="W38" s="29" t="s">
        <v>576</v>
      </c>
      <c r="X38" s="63" t="s">
        <v>5</v>
      </c>
      <c r="Z38" s="29" t="s">
        <v>577</v>
      </c>
      <c r="AA38" s="63" t="s">
        <v>9</v>
      </c>
      <c r="AD38" s="63" t="s">
        <v>4</v>
      </c>
      <c r="AF38" s="63" t="s">
        <v>4</v>
      </c>
      <c r="AH38" s="63" t="s">
        <v>4</v>
      </c>
      <c r="AP38" s="29" t="s">
        <v>21</v>
      </c>
      <c r="AQ38" s="29" t="s">
        <v>578</v>
      </c>
      <c r="AW38" s="29" t="s">
        <v>245</v>
      </c>
      <c r="AZ38" s="29" t="s">
        <v>32</v>
      </c>
      <c r="BN38" s="29" t="s">
        <v>5</v>
      </c>
      <c r="CN38" s="29" t="s">
        <v>62</v>
      </c>
      <c r="CT38" s="29" t="s">
        <v>84</v>
      </c>
      <c r="DD38" s="29" t="s">
        <v>53</v>
      </c>
      <c r="DF38" s="29" t="s">
        <v>76</v>
      </c>
      <c r="DI38" s="29" t="s">
        <v>249</v>
      </c>
      <c r="DO38" s="29" t="s">
        <v>579</v>
      </c>
      <c r="DU38" s="29" t="s">
        <v>84</v>
      </c>
      <c r="EA38" s="29" t="s">
        <v>54</v>
      </c>
      <c r="EC38" s="29" t="s">
        <v>90</v>
      </c>
      <c r="EN38" s="29" t="s">
        <v>54</v>
      </c>
      <c r="ER38" s="29" t="s">
        <v>254</v>
      </c>
      <c r="EV38" s="29" t="s">
        <v>106</v>
      </c>
      <c r="FB38" s="29" t="s">
        <v>113</v>
      </c>
      <c r="FD38" s="29" t="s">
        <v>116</v>
      </c>
      <c r="FO38" s="29" t="s">
        <v>128</v>
      </c>
      <c r="FR38" s="29" t="s">
        <v>132</v>
      </c>
      <c r="FX38" s="29" t="s">
        <v>84</v>
      </c>
      <c r="GA38" s="29" t="s">
        <v>4</v>
      </c>
      <c r="GO38" s="29" t="s">
        <v>580</v>
      </c>
      <c r="HA38" s="29" t="s">
        <v>53</v>
      </c>
      <c r="HG38" s="29" t="s">
        <v>274</v>
      </c>
      <c r="HN38" s="29" t="s">
        <v>274</v>
      </c>
      <c r="HR38" s="29" t="s">
        <v>160</v>
      </c>
      <c r="HX38" s="29" t="s">
        <v>581</v>
      </c>
      <c r="HY38" s="29" t="s">
        <v>160</v>
      </c>
      <c r="IE38" s="29" t="s">
        <v>581</v>
      </c>
      <c r="IF38" s="29" t="s">
        <v>160</v>
      </c>
      <c r="IL38" s="29" t="s">
        <v>581</v>
      </c>
      <c r="IM38" s="29" t="s">
        <v>176</v>
      </c>
      <c r="IR38" s="29" t="s">
        <v>582</v>
      </c>
      <c r="IS38" s="29" t="s">
        <v>573</v>
      </c>
      <c r="IT38" s="29" t="s">
        <v>574</v>
      </c>
      <c r="JA38" s="29" t="s">
        <v>575</v>
      </c>
      <c r="JB38" s="29">
        <v>5037259955</v>
      </c>
      <c r="JC38" s="29" t="s">
        <v>5</v>
      </c>
    </row>
    <row r="39" spans="1:268">
      <c r="A39" s="29">
        <v>6722085301</v>
      </c>
      <c r="B39" s="29">
        <v>169909745</v>
      </c>
      <c r="C39" s="31">
        <v>43158.271516203713</v>
      </c>
      <c r="D39" s="31">
        <v>43158.292384259257</v>
      </c>
      <c r="E39" s="29" t="s">
        <v>583</v>
      </c>
      <c r="F39" s="29" t="s">
        <v>584</v>
      </c>
      <c r="G39" s="29" t="s">
        <v>585</v>
      </c>
      <c r="H39" s="29" t="s">
        <v>586</v>
      </c>
      <c r="J39" s="29" t="s">
        <v>587</v>
      </c>
      <c r="L39" s="29" t="s">
        <v>588</v>
      </c>
      <c r="M39" s="29" t="s">
        <v>589</v>
      </c>
      <c r="R39" s="29">
        <v>97301</v>
      </c>
      <c r="T39" s="29" t="s">
        <v>590</v>
      </c>
      <c r="U39" s="29" t="s">
        <v>591</v>
      </c>
      <c r="V39" s="63" t="s">
        <v>5</v>
      </c>
      <c r="X39" s="63" t="s">
        <v>5</v>
      </c>
      <c r="Z39" s="29" t="s">
        <v>592</v>
      </c>
      <c r="AA39" s="63" t="s">
        <v>9</v>
      </c>
      <c r="AD39" s="63" t="s">
        <v>4</v>
      </c>
      <c r="AF39" s="63" t="s">
        <v>4</v>
      </c>
      <c r="AH39" s="63" t="s">
        <v>4</v>
      </c>
      <c r="AP39" s="29" t="s">
        <v>21</v>
      </c>
      <c r="AW39" s="29" t="s">
        <v>245</v>
      </c>
      <c r="AY39" s="29" t="s">
        <v>31</v>
      </c>
      <c r="BM39" s="29" t="s">
        <v>4</v>
      </c>
      <c r="BU39" s="29" t="s">
        <v>37</v>
      </c>
      <c r="CG39" s="29" t="s">
        <v>53</v>
      </c>
      <c r="CN39" s="29" t="s">
        <v>62</v>
      </c>
      <c r="CT39" s="29" t="s">
        <v>84</v>
      </c>
      <c r="DD39" s="29" t="s">
        <v>53</v>
      </c>
      <c r="DG39" s="29" t="s">
        <v>77</v>
      </c>
      <c r="DM39" s="29" t="s">
        <v>53</v>
      </c>
      <c r="DU39" s="29" t="s">
        <v>84</v>
      </c>
      <c r="EA39" s="29" t="s">
        <v>54</v>
      </c>
      <c r="EH39" s="29" t="s">
        <v>593</v>
      </c>
      <c r="EN39" s="29" t="s">
        <v>54</v>
      </c>
      <c r="ER39" s="29" t="s">
        <v>254</v>
      </c>
      <c r="EU39" s="29" t="s">
        <v>105</v>
      </c>
      <c r="FA39" s="29" t="s">
        <v>259</v>
      </c>
      <c r="FE39" s="29" t="s">
        <v>117</v>
      </c>
      <c r="FO39" s="29" t="s">
        <v>128</v>
      </c>
      <c r="FQ39" s="29" t="s">
        <v>265</v>
      </c>
      <c r="GF39" s="29" t="s">
        <v>143</v>
      </c>
      <c r="GI39" s="29" t="s">
        <v>594</v>
      </c>
      <c r="GL39" s="29" t="s">
        <v>66</v>
      </c>
      <c r="GV39" s="29" t="s">
        <v>158</v>
      </c>
      <c r="HA39" s="29" t="s">
        <v>53</v>
      </c>
      <c r="HG39" s="29" t="s">
        <v>274</v>
      </c>
      <c r="HN39" s="29" t="s">
        <v>274</v>
      </c>
      <c r="HR39" s="29" t="s">
        <v>160</v>
      </c>
      <c r="HX39" s="29" t="s">
        <v>595</v>
      </c>
      <c r="HY39" s="29" t="s">
        <v>160</v>
      </c>
      <c r="IF39" s="29" t="s">
        <v>160</v>
      </c>
      <c r="IN39" s="29" t="s">
        <v>177</v>
      </c>
      <c r="IR39" s="29" t="s">
        <v>596</v>
      </c>
      <c r="IS39" s="29" t="s">
        <v>597</v>
      </c>
      <c r="IT39" s="29" t="s">
        <v>598</v>
      </c>
      <c r="JA39" s="29" t="s">
        <v>590</v>
      </c>
      <c r="JB39" s="29" t="s">
        <v>591</v>
      </c>
      <c r="JD39" s="29" t="s">
        <v>4</v>
      </c>
      <c r="JF39" s="29" t="s">
        <v>185</v>
      </c>
    </row>
    <row r="40" spans="1:268">
      <c r="A40" s="29">
        <v>6707770315</v>
      </c>
      <c r="B40" s="29">
        <v>169909745</v>
      </c>
      <c r="C40" s="31">
        <v>43151.609131944453</v>
      </c>
      <c r="D40" s="31">
        <v>43151.634629629632</v>
      </c>
      <c r="E40" s="29" t="s">
        <v>556</v>
      </c>
      <c r="F40" s="29" t="s">
        <v>599</v>
      </c>
      <c r="G40" s="29" t="s">
        <v>558</v>
      </c>
      <c r="H40" s="29" t="s">
        <v>343</v>
      </c>
      <c r="J40" s="29" t="s">
        <v>600</v>
      </c>
      <c r="L40" s="29" t="s">
        <v>601</v>
      </c>
      <c r="M40" s="29" t="s">
        <v>602</v>
      </c>
      <c r="R40" s="29">
        <v>97301</v>
      </c>
      <c r="T40" s="29" t="s">
        <v>603</v>
      </c>
      <c r="U40" s="29" t="s">
        <v>604</v>
      </c>
      <c r="V40" s="63" t="s">
        <v>5</v>
      </c>
      <c r="X40" s="63" t="s">
        <v>5</v>
      </c>
      <c r="AA40" s="63" t="s">
        <v>9</v>
      </c>
      <c r="AD40" s="63" t="s">
        <v>4</v>
      </c>
      <c r="AF40" s="63" t="s">
        <v>4</v>
      </c>
      <c r="AH40" s="63" t="s">
        <v>4</v>
      </c>
      <c r="AP40" s="29" t="s">
        <v>21</v>
      </c>
      <c r="AW40" s="29" t="s">
        <v>245</v>
      </c>
      <c r="BC40" s="29" t="s">
        <v>35</v>
      </c>
      <c r="BN40" s="29" t="s">
        <v>5</v>
      </c>
      <c r="CN40" s="29" t="s">
        <v>62</v>
      </c>
      <c r="CT40" s="29" t="s">
        <v>84</v>
      </c>
      <c r="DE40" s="29" t="s">
        <v>54</v>
      </c>
      <c r="DF40" s="29" t="s">
        <v>76</v>
      </c>
      <c r="DI40" s="29" t="s">
        <v>249</v>
      </c>
      <c r="DO40" s="29" t="s">
        <v>605</v>
      </c>
      <c r="DP40" s="29" t="s">
        <v>83</v>
      </c>
      <c r="DV40" s="29" t="s">
        <v>251</v>
      </c>
      <c r="EN40" s="29" t="s">
        <v>54</v>
      </c>
      <c r="EQ40" s="29" t="s">
        <v>100</v>
      </c>
      <c r="EV40" s="29" t="s">
        <v>106</v>
      </c>
      <c r="FB40" s="29" t="s">
        <v>113</v>
      </c>
      <c r="FE40" s="29" t="s">
        <v>117</v>
      </c>
      <c r="FO40" s="29" t="s">
        <v>128</v>
      </c>
      <c r="FR40" s="29" t="s">
        <v>132</v>
      </c>
      <c r="FX40" s="29" t="s">
        <v>84</v>
      </c>
      <c r="GA40" s="29" t="s">
        <v>4</v>
      </c>
      <c r="GN40" s="29" t="s">
        <v>68</v>
      </c>
      <c r="GQ40" s="29" t="s">
        <v>153</v>
      </c>
      <c r="HB40" s="29" t="s">
        <v>54</v>
      </c>
      <c r="HG40" s="29" t="s">
        <v>274</v>
      </c>
      <c r="HJ40" s="29" t="s">
        <v>162</v>
      </c>
      <c r="HR40" s="29" t="s">
        <v>160</v>
      </c>
      <c r="HX40" s="29" t="s">
        <v>606</v>
      </c>
      <c r="ID40" s="29" t="s">
        <v>54</v>
      </c>
      <c r="IE40" s="29" t="s">
        <v>607</v>
      </c>
      <c r="IF40" s="29" t="s">
        <v>160</v>
      </c>
      <c r="IL40" s="29" t="s">
        <v>608</v>
      </c>
      <c r="IO40" s="29" t="s">
        <v>178</v>
      </c>
      <c r="IS40" s="29" t="s">
        <v>601</v>
      </c>
      <c r="IT40" s="29" t="s">
        <v>602</v>
      </c>
      <c r="JA40" s="29" t="s">
        <v>603</v>
      </c>
      <c r="JB40" s="29" t="s">
        <v>604</v>
      </c>
      <c r="JC40" s="29" t="s">
        <v>5</v>
      </c>
    </row>
    <row r="42" spans="1:268" s="63" customFormat="1">
      <c r="A42" s="103" t="s">
        <v>682</v>
      </c>
      <c r="B42" s="103"/>
      <c r="C42" s="103"/>
      <c r="D42" s="103"/>
      <c r="E42" s="103"/>
      <c r="F42" s="103"/>
      <c r="G42" s="103"/>
      <c r="H42" s="103"/>
      <c r="I42" s="103"/>
      <c r="J42" s="103"/>
      <c r="K42" s="103"/>
      <c r="L42" s="103"/>
      <c r="M42" s="103"/>
      <c r="N42" s="103"/>
      <c r="O42" s="103"/>
      <c r="P42" s="103"/>
      <c r="Q42" s="103"/>
      <c r="R42" s="103"/>
      <c r="S42" s="103"/>
      <c r="T42" s="103"/>
      <c r="U42" s="103"/>
      <c r="V42" s="63">
        <f t="shared" ref="V42:AB42" si="0">COUNTIFS(V3:V40,V2)</f>
        <v>34</v>
      </c>
      <c r="X42" s="63">
        <f t="shared" si="0"/>
        <v>26</v>
      </c>
      <c r="AA42" s="63">
        <f t="shared" si="0"/>
        <v>31</v>
      </c>
      <c r="AB42" s="63">
        <f t="shared" si="0"/>
        <v>2</v>
      </c>
      <c r="AD42" s="63">
        <f>COUNTIFS(AD3:AD40,AD2)</f>
        <v>34</v>
      </c>
      <c r="AE42" s="63">
        <f t="shared" ref="AE42:CP42" si="1">COUNTIFS(AE3:AE40,AE2)</f>
        <v>1</v>
      </c>
      <c r="AF42" s="63">
        <f t="shared" si="1"/>
        <v>35</v>
      </c>
      <c r="AG42" s="63">
        <f t="shared" si="1"/>
        <v>0</v>
      </c>
      <c r="AH42" s="63">
        <f t="shared" si="1"/>
        <v>12</v>
      </c>
      <c r="AI42" s="63">
        <f t="shared" si="1"/>
        <v>23</v>
      </c>
      <c r="AJ42" s="63">
        <f t="shared" si="1"/>
        <v>16</v>
      </c>
      <c r="AK42" s="63">
        <f t="shared" si="1"/>
        <v>7</v>
      </c>
      <c r="AL42" s="63">
        <f t="shared" si="1"/>
        <v>1</v>
      </c>
      <c r="AM42" s="63">
        <f t="shared" si="1"/>
        <v>1</v>
      </c>
      <c r="AN42" s="63">
        <f t="shared" si="1"/>
        <v>2</v>
      </c>
      <c r="AO42" s="63">
        <f t="shared" si="1"/>
        <v>4</v>
      </c>
      <c r="AP42" s="63">
        <f t="shared" si="1"/>
        <v>27</v>
      </c>
      <c r="AQ42" s="63">
        <f t="shared" si="1"/>
        <v>0</v>
      </c>
      <c r="AR42" s="63">
        <f t="shared" si="1"/>
        <v>12</v>
      </c>
      <c r="AS42" s="63">
        <f t="shared" si="1"/>
        <v>4</v>
      </c>
      <c r="AT42" s="63">
        <f t="shared" si="1"/>
        <v>4</v>
      </c>
      <c r="AU42" s="63">
        <f t="shared" si="1"/>
        <v>3</v>
      </c>
      <c r="AV42" s="63">
        <f t="shared" si="1"/>
        <v>2</v>
      </c>
      <c r="AW42" s="63">
        <f t="shared" si="1"/>
        <v>10</v>
      </c>
      <c r="AX42" s="63">
        <f t="shared" si="1"/>
        <v>0</v>
      </c>
      <c r="AY42" s="63">
        <f t="shared" si="1"/>
        <v>4</v>
      </c>
      <c r="AZ42" s="63">
        <f t="shared" si="1"/>
        <v>12</v>
      </c>
      <c r="BA42" s="63">
        <f t="shared" si="1"/>
        <v>5</v>
      </c>
      <c r="BB42" s="63">
        <f t="shared" si="1"/>
        <v>2</v>
      </c>
      <c r="BC42" s="63">
        <f t="shared" si="1"/>
        <v>11</v>
      </c>
      <c r="BD42" s="63">
        <f t="shared" si="1"/>
        <v>3</v>
      </c>
      <c r="BE42" s="63">
        <f t="shared" si="1"/>
        <v>1</v>
      </c>
      <c r="BF42" s="63">
        <f t="shared" si="1"/>
        <v>0</v>
      </c>
      <c r="BG42" s="63">
        <f t="shared" si="1"/>
        <v>1</v>
      </c>
      <c r="BH42" s="63">
        <f t="shared" si="1"/>
        <v>1</v>
      </c>
      <c r="BI42" s="63">
        <f t="shared" si="1"/>
        <v>1</v>
      </c>
      <c r="BJ42" s="63">
        <f t="shared" si="1"/>
        <v>2</v>
      </c>
      <c r="BK42" s="63">
        <f t="shared" si="1"/>
        <v>2</v>
      </c>
      <c r="BL42" s="63">
        <f t="shared" si="1"/>
        <v>0</v>
      </c>
      <c r="BM42" s="63">
        <f t="shared" si="1"/>
        <v>7</v>
      </c>
      <c r="BN42" s="63">
        <f t="shared" si="1"/>
        <v>16</v>
      </c>
      <c r="BO42" s="63">
        <f t="shared" si="1"/>
        <v>0</v>
      </c>
      <c r="BP42" s="63">
        <f t="shared" si="1"/>
        <v>2</v>
      </c>
      <c r="BQ42" s="63">
        <f t="shared" si="1"/>
        <v>2</v>
      </c>
      <c r="BR42" s="63">
        <f t="shared" si="1"/>
        <v>0</v>
      </c>
      <c r="BS42" s="63">
        <f t="shared" si="1"/>
        <v>1</v>
      </c>
      <c r="BT42" s="63">
        <f t="shared" si="1"/>
        <v>1</v>
      </c>
      <c r="BU42" s="63">
        <f t="shared" si="1"/>
        <v>2</v>
      </c>
      <c r="BV42" s="63">
        <f t="shared" si="1"/>
        <v>0</v>
      </c>
      <c r="BW42" s="63">
        <f t="shared" si="1"/>
        <v>2</v>
      </c>
      <c r="BX42" s="63">
        <f t="shared" si="1"/>
        <v>0</v>
      </c>
      <c r="BY42" s="63">
        <f t="shared" si="1"/>
        <v>0</v>
      </c>
      <c r="BZ42" s="63">
        <f t="shared" si="1"/>
        <v>3</v>
      </c>
      <c r="CA42" s="63">
        <f t="shared" si="1"/>
        <v>1</v>
      </c>
      <c r="CB42" s="63">
        <f t="shared" si="1"/>
        <v>0</v>
      </c>
      <c r="CC42" s="63">
        <f t="shared" si="1"/>
        <v>1</v>
      </c>
      <c r="CD42" s="63">
        <f t="shared" si="1"/>
        <v>2</v>
      </c>
      <c r="CE42" s="63">
        <f t="shared" si="1"/>
        <v>0</v>
      </c>
      <c r="CF42" s="63">
        <f t="shared" si="1"/>
        <v>1</v>
      </c>
      <c r="CG42" s="63">
        <f t="shared" si="1"/>
        <v>2</v>
      </c>
      <c r="CH42" s="63">
        <f t="shared" si="1"/>
        <v>1</v>
      </c>
      <c r="CI42" s="63">
        <f t="shared" si="1"/>
        <v>2</v>
      </c>
      <c r="CJ42" s="63">
        <f t="shared" si="1"/>
        <v>8</v>
      </c>
      <c r="CK42" s="63">
        <f t="shared" si="1"/>
        <v>1</v>
      </c>
      <c r="CL42" s="63">
        <f t="shared" si="1"/>
        <v>0</v>
      </c>
      <c r="CM42" s="63">
        <f t="shared" si="1"/>
        <v>2</v>
      </c>
      <c r="CN42" s="63">
        <f t="shared" si="1"/>
        <v>22</v>
      </c>
      <c r="CO42" s="63">
        <f t="shared" si="1"/>
        <v>15</v>
      </c>
      <c r="CP42" s="63">
        <f t="shared" si="1"/>
        <v>2</v>
      </c>
      <c r="CQ42" s="63">
        <f t="shared" ref="CQ42:FB42" si="2">COUNTIFS(CQ3:CQ40,CQ2)</f>
        <v>0</v>
      </c>
      <c r="CR42" s="63">
        <f t="shared" si="2"/>
        <v>1</v>
      </c>
      <c r="CS42" s="63">
        <f t="shared" si="2"/>
        <v>1</v>
      </c>
      <c r="CT42" s="63">
        <f t="shared" si="2"/>
        <v>12</v>
      </c>
      <c r="CU42" s="63">
        <f t="shared" si="2"/>
        <v>4</v>
      </c>
      <c r="CV42" s="63">
        <f t="shared" si="2"/>
        <v>0</v>
      </c>
      <c r="CW42" s="63">
        <f t="shared" si="2"/>
        <v>0</v>
      </c>
      <c r="CX42" s="63">
        <f t="shared" si="2"/>
        <v>2</v>
      </c>
      <c r="CY42" s="63">
        <f t="shared" si="2"/>
        <v>0</v>
      </c>
      <c r="CZ42" s="63">
        <f t="shared" si="2"/>
        <v>5</v>
      </c>
      <c r="DA42" s="63">
        <f t="shared" si="2"/>
        <v>4</v>
      </c>
      <c r="DB42" s="63">
        <f t="shared" si="2"/>
        <v>1</v>
      </c>
      <c r="DC42" s="63">
        <f t="shared" si="2"/>
        <v>2</v>
      </c>
      <c r="DD42" s="63">
        <f t="shared" si="2"/>
        <v>4</v>
      </c>
      <c r="DE42" s="63">
        <f t="shared" si="2"/>
        <v>4</v>
      </c>
      <c r="DF42" s="63">
        <f t="shared" si="2"/>
        <v>8</v>
      </c>
      <c r="DG42" s="63">
        <f t="shared" si="2"/>
        <v>3</v>
      </c>
      <c r="DH42" s="63">
        <f t="shared" si="2"/>
        <v>0</v>
      </c>
      <c r="DI42" s="63">
        <f t="shared" si="2"/>
        <v>22</v>
      </c>
      <c r="DJ42" s="63">
        <f t="shared" si="2"/>
        <v>0</v>
      </c>
      <c r="DK42" s="63">
        <f t="shared" si="2"/>
        <v>5</v>
      </c>
      <c r="DL42" s="63">
        <f t="shared" si="2"/>
        <v>0</v>
      </c>
      <c r="DM42" s="63">
        <f t="shared" si="2"/>
        <v>3</v>
      </c>
      <c r="DN42" s="63">
        <f t="shared" si="2"/>
        <v>4</v>
      </c>
      <c r="DO42" s="63">
        <f t="shared" si="2"/>
        <v>0</v>
      </c>
      <c r="DP42" s="63">
        <f t="shared" si="2"/>
        <v>17</v>
      </c>
      <c r="DQ42" s="63">
        <f t="shared" si="2"/>
        <v>2</v>
      </c>
      <c r="DR42" s="63">
        <f t="shared" si="2"/>
        <v>0</v>
      </c>
      <c r="DS42" s="63">
        <f t="shared" si="2"/>
        <v>2</v>
      </c>
      <c r="DT42" s="63">
        <f t="shared" si="2"/>
        <v>0</v>
      </c>
      <c r="DU42" s="63">
        <f t="shared" si="2"/>
        <v>13</v>
      </c>
      <c r="DV42" s="63">
        <f t="shared" si="2"/>
        <v>18</v>
      </c>
      <c r="DW42" s="63">
        <f t="shared" si="2"/>
        <v>1</v>
      </c>
      <c r="DX42" s="63">
        <f t="shared" si="2"/>
        <v>3</v>
      </c>
      <c r="DY42" s="63">
        <f t="shared" si="2"/>
        <v>1</v>
      </c>
      <c r="DZ42" s="63">
        <f t="shared" si="2"/>
        <v>3</v>
      </c>
      <c r="EA42" s="63">
        <f t="shared" si="2"/>
        <v>8</v>
      </c>
      <c r="EB42" s="63">
        <f t="shared" si="2"/>
        <v>6</v>
      </c>
      <c r="EC42" s="63">
        <f t="shared" si="2"/>
        <v>4</v>
      </c>
      <c r="ED42" s="63">
        <f t="shared" si="2"/>
        <v>1</v>
      </c>
      <c r="EE42" s="63">
        <f t="shared" si="2"/>
        <v>0</v>
      </c>
      <c r="EF42" s="63">
        <f t="shared" si="2"/>
        <v>0</v>
      </c>
      <c r="EG42" s="63">
        <f t="shared" si="2"/>
        <v>1</v>
      </c>
      <c r="EH42" s="63">
        <f t="shared" si="2"/>
        <v>0</v>
      </c>
      <c r="EI42" s="63">
        <f t="shared" si="2"/>
        <v>15</v>
      </c>
      <c r="EJ42" s="63">
        <f t="shared" si="2"/>
        <v>5</v>
      </c>
      <c r="EK42" s="63">
        <f t="shared" si="2"/>
        <v>1</v>
      </c>
      <c r="EL42" s="63">
        <f t="shared" si="2"/>
        <v>2</v>
      </c>
      <c r="EM42" s="63">
        <f t="shared" si="2"/>
        <v>4</v>
      </c>
      <c r="EN42" s="63">
        <f t="shared" si="2"/>
        <v>7</v>
      </c>
      <c r="EO42" s="63">
        <f t="shared" si="2"/>
        <v>0</v>
      </c>
      <c r="EP42" s="63">
        <f t="shared" si="2"/>
        <v>3</v>
      </c>
      <c r="EQ42" s="63">
        <f t="shared" si="2"/>
        <v>4</v>
      </c>
      <c r="ER42" s="63">
        <f t="shared" si="2"/>
        <v>9</v>
      </c>
      <c r="ES42" s="63">
        <f t="shared" si="2"/>
        <v>0</v>
      </c>
      <c r="ET42" s="63">
        <f t="shared" si="2"/>
        <v>14</v>
      </c>
      <c r="EU42" s="63">
        <f t="shared" si="2"/>
        <v>5</v>
      </c>
      <c r="EV42" s="63">
        <f t="shared" si="2"/>
        <v>15</v>
      </c>
      <c r="EW42" s="63">
        <f t="shared" si="2"/>
        <v>5</v>
      </c>
      <c r="EX42" s="63">
        <f t="shared" si="2"/>
        <v>0</v>
      </c>
      <c r="EY42" s="63">
        <f t="shared" si="2"/>
        <v>3</v>
      </c>
      <c r="EZ42" s="63">
        <f t="shared" si="2"/>
        <v>3</v>
      </c>
      <c r="FA42" s="63">
        <f t="shared" si="2"/>
        <v>7</v>
      </c>
      <c r="FB42" s="63">
        <f t="shared" si="2"/>
        <v>16</v>
      </c>
      <c r="FC42" s="63">
        <f t="shared" ref="FC42:HO42" si="3">COUNTIFS(FC3:FC40,FC2)</f>
        <v>0</v>
      </c>
      <c r="FD42" s="63">
        <f t="shared" si="3"/>
        <v>8</v>
      </c>
      <c r="FE42" s="63">
        <f t="shared" si="3"/>
        <v>20</v>
      </c>
      <c r="FF42" s="63">
        <f t="shared" si="3"/>
        <v>4</v>
      </c>
      <c r="FG42" s="63">
        <f t="shared" si="3"/>
        <v>0</v>
      </c>
      <c r="FH42" s="63">
        <f t="shared" si="3"/>
        <v>0</v>
      </c>
      <c r="FI42" s="63">
        <f t="shared" si="3"/>
        <v>0</v>
      </c>
      <c r="FJ42" s="63">
        <f t="shared" si="3"/>
        <v>4</v>
      </c>
      <c r="FK42" s="63">
        <f t="shared" si="3"/>
        <v>1</v>
      </c>
      <c r="FL42" s="63">
        <f t="shared" si="3"/>
        <v>5</v>
      </c>
      <c r="FM42" s="63">
        <f t="shared" si="3"/>
        <v>3</v>
      </c>
      <c r="FN42" s="63">
        <f t="shared" si="3"/>
        <v>12</v>
      </c>
      <c r="FO42" s="63">
        <f t="shared" si="3"/>
        <v>9</v>
      </c>
      <c r="FP42" s="63">
        <f t="shared" si="3"/>
        <v>4</v>
      </c>
      <c r="FQ42" s="63">
        <f t="shared" si="3"/>
        <v>1</v>
      </c>
      <c r="FR42" s="63">
        <f t="shared" si="3"/>
        <v>29</v>
      </c>
      <c r="FS42" s="63">
        <f t="shared" si="3"/>
        <v>5</v>
      </c>
      <c r="FT42" s="63">
        <f t="shared" si="3"/>
        <v>1</v>
      </c>
      <c r="FU42" s="63">
        <f t="shared" si="3"/>
        <v>1</v>
      </c>
      <c r="FV42" s="63">
        <f t="shared" si="3"/>
        <v>1</v>
      </c>
      <c r="FW42" s="63">
        <f t="shared" si="3"/>
        <v>0</v>
      </c>
      <c r="FX42" s="63">
        <f t="shared" si="3"/>
        <v>19</v>
      </c>
      <c r="FY42" s="63">
        <f t="shared" si="3"/>
        <v>1</v>
      </c>
      <c r="GA42" s="63">
        <f t="shared" si="3"/>
        <v>19</v>
      </c>
      <c r="GB42" s="63">
        <f t="shared" si="3"/>
        <v>0</v>
      </c>
      <c r="GC42" s="63">
        <f t="shared" si="3"/>
        <v>2</v>
      </c>
      <c r="GD42" s="63">
        <f t="shared" si="3"/>
        <v>1</v>
      </c>
      <c r="GE42" s="63">
        <f t="shared" si="3"/>
        <v>0</v>
      </c>
      <c r="GF42" s="63">
        <f t="shared" si="3"/>
        <v>1</v>
      </c>
      <c r="GG42" s="63">
        <f t="shared" si="3"/>
        <v>0</v>
      </c>
      <c r="GH42" s="63">
        <f t="shared" si="3"/>
        <v>0</v>
      </c>
      <c r="GI42" s="63">
        <f t="shared" si="3"/>
        <v>0</v>
      </c>
      <c r="GJ42" s="63">
        <f t="shared" si="3"/>
        <v>13</v>
      </c>
      <c r="GK42" s="63">
        <f t="shared" si="3"/>
        <v>3</v>
      </c>
      <c r="GL42" s="63">
        <f t="shared" si="3"/>
        <v>3</v>
      </c>
      <c r="GM42" s="63">
        <f t="shared" si="3"/>
        <v>2</v>
      </c>
      <c r="GN42" s="63">
        <f t="shared" si="3"/>
        <v>4</v>
      </c>
      <c r="GO42" s="63">
        <f t="shared" si="3"/>
        <v>0</v>
      </c>
      <c r="GP42" s="63">
        <f t="shared" si="3"/>
        <v>1</v>
      </c>
      <c r="GQ42" s="63">
        <f t="shared" si="3"/>
        <v>8</v>
      </c>
      <c r="GR42" s="63">
        <f t="shared" si="3"/>
        <v>0</v>
      </c>
      <c r="GS42" s="63">
        <f t="shared" si="3"/>
        <v>0</v>
      </c>
      <c r="GT42" s="63">
        <f t="shared" si="3"/>
        <v>2</v>
      </c>
      <c r="GU42" s="63">
        <f t="shared" si="3"/>
        <v>1</v>
      </c>
      <c r="GV42" s="63">
        <f t="shared" si="3"/>
        <v>2</v>
      </c>
      <c r="GW42" s="63">
        <f t="shared" si="3"/>
        <v>15</v>
      </c>
      <c r="GX42" s="63">
        <f t="shared" si="3"/>
        <v>5</v>
      </c>
      <c r="GY42" s="63">
        <f t="shared" si="3"/>
        <v>1</v>
      </c>
      <c r="GZ42" s="63">
        <f t="shared" si="3"/>
        <v>1</v>
      </c>
      <c r="HA42" s="63">
        <f t="shared" si="3"/>
        <v>5</v>
      </c>
      <c r="HB42" s="63">
        <f t="shared" si="3"/>
        <v>5</v>
      </c>
      <c r="HC42" s="63">
        <f t="shared" si="3"/>
        <v>11</v>
      </c>
      <c r="HD42" s="63">
        <f t="shared" si="3"/>
        <v>6</v>
      </c>
      <c r="HE42" s="63">
        <f t="shared" si="3"/>
        <v>1</v>
      </c>
      <c r="HF42" s="63">
        <f t="shared" si="3"/>
        <v>7</v>
      </c>
      <c r="HG42" s="63">
        <f t="shared" si="3"/>
        <v>3</v>
      </c>
      <c r="HH42" s="63">
        <f t="shared" si="3"/>
        <v>4</v>
      </c>
      <c r="HI42" s="63">
        <f t="shared" si="3"/>
        <v>0</v>
      </c>
      <c r="HJ42" s="63">
        <f t="shared" si="3"/>
        <v>13</v>
      </c>
      <c r="HK42" s="63">
        <f t="shared" si="3"/>
        <v>10</v>
      </c>
      <c r="HL42" s="63">
        <f t="shared" si="3"/>
        <v>1</v>
      </c>
      <c r="HM42" s="63">
        <f t="shared" si="3"/>
        <v>3</v>
      </c>
      <c r="HN42" s="63">
        <f t="shared" si="3"/>
        <v>3</v>
      </c>
      <c r="HO42" s="63">
        <f t="shared" si="3"/>
        <v>2</v>
      </c>
      <c r="HP42" s="63">
        <f t="shared" ref="HP42:JH42" si="4">COUNTIFS(HP3:HP40,HP2)</f>
        <v>0</v>
      </c>
      <c r="HQ42" s="63">
        <f t="shared" si="4"/>
        <v>0</v>
      </c>
      <c r="HR42" s="63">
        <f t="shared" si="4"/>
        <v>22</v>
      </c>
      <c r="HS42" s="63">
        <f t="shared" si="4"/>
        <v>1</v>
      </c>
      <c r="HT42" s="63">
        <f t="shared" si="4"/>
        <v>1</v>
      </c>
      <c r="HU42" s="63">
        <f t="shared" si="4"/>
        <v>0</v>
      </c>
      <c r="HV42" s="63">
        <f t="shared" si="4"/>
        <v>4</v>
      </c>
      <c r="HW42" s="63">
        <f t="shared" si="4"/>
        <v>4</v>
      </c>
      <c r="HX42" s="63">
        <f t="shared" si="4"/>
        <v>0</v>
      </c>
      <c r="HY42" s="63">
        <f t="shared" si="4"/>
        <v>21</v>
      </c>
      <c r="HZ42" s="63">
        <f t="shared" si="4"/>
        <v>2</v>
      </c>
      <c r="IA42" s="63">
        <f t="shared" si="4"/>
        <v>2</v>
      </c>
      <c r="IB42" s="63">
        <f t="shared" si="4"/>
        <v>0</v>
      </c>
      <c r="IC42" s="63">
        <f t="shared" si="4"/>
        <v>2</v>
      </c>
      <c r="ID42" s="63">
        <f t="shared" si="4"/>
        <v>5</v>
      </c>
      <c r="IE42" s="63">
        <f t="shared" si="4"/>
        <v>0</v>
      </c>
      <c r="IF42" s="63">
        <f t="shared" si="4"/>
        <v>19</v>
      </c>
      <c r="IG42" s="63">
        <f t="shared" si="4"/>
        <v>4</v>
      </c>
      <c r="IH42" s="63">
        <f t="shared" si="4"/>
        <v>1</v>
      </c>
      <c r="II42" s="63">
        <f t="shared" si="4"/>
        <v>1</v>
      </c>
      <c r="IJ42" s="63">
        <f t="shared" si="4"/>
        <v>3</v>
      </c>
      <c r="IK42" s="63">
        <f t="shared" si="4"/>
        <v>2</v>
      </c>
      <c r="IL42" s="63">
        <f t="shared" si="4"/>
        <v>0</v>
      </c>
      <c r="IM42" s="63">
        <f t="shared" si="4"/>
        <v>5</v>
      </c>
      <c r="IN42" s="63">
        <f t="shared" si="4"/>
        <v>6</v>
      </c>
      <c r="IO42" s="63">
        <f t="shared" si="4"/>
        <v>8</v>
      </c>
      <c r="IP42" s="63">
        <f t="shared" si="4"/>
        <v>11</v>
      </c>
      <c r="IQ42" s="63">
        <f t="shared" si="4"/>
        <v>0</v>
      </c>
      <c r="IR42" s="63">
        <f t="shared" si="4"/>
        <v>0</v>
      </c>
      <c r="IS42" s="63">
        <f t="shared" si="4"/>
        <v>0</v>
      </c>
      <c r="IT42" s="63">
        <f t="shared" si="4"/>
        <v>0</v>
      </c>
      <c r="IU42" s="63">
        <f t="shared" si="4"/>
        <v>0</v>
      </c>
      <c r="IV42" s="63">
        <f t="shared" si="4"/>
        <v>0</v>
      </c>
      <c r="IW42" s="63">
        <f t="shared" si="4"/>
        <v>0</v>
      </c>
      <c r="IX42" s="63">
        <f t="shared" si="4"/>
        <v>0</v>
      </c>
      <c r="IY42" s="63">
        <f t="shared" si="4"/>
        <v>0</v>
      </c>
      <c r="IZ42" s="63">
        <f t="shared" si="4"/>
        <v>0</v>
      </c>
      <c r="JA42" s="63">
        <f t="shared" si="4"/>
        <v>0</v>
      </c>
      <c r="JB42" s="63">
        <f t="shared" si="4"/>
        <v>0</v>
      </c>
      <c r="JC42" s="63">
        <f t="shared" si="4"/>
        <v>4</v>
      </c>
      <c r="JD42" s="63">
        <f t="shared" si="4"/>
        <v>28</v>
      </c>
      <c r="JE42" s="63">
        <f t="shared" si="4"/>
        <v>0</v>
      </c>
      <c r="JF42" s="63">
        <f t="shared" si="4"/>
        <v>11</v>
      </c>
      <c r="JG42" s="63">
        <f t="shared" si="4"/>
        <v>17</v>
      </c>
      <c r="JH42" s="63">
        <f t="shared" si="4"/>
        <v>1</v>
      </c>
    </row>
  </sheetData>
  <autoFilter ref="A1:JH42"/>
  <mergeCells count="1">
    <mergeCell ref="A42:U42"/>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AR1" workbookViewId="0">
      <selection activeCell="AX36" sqref="AX36"/>
    </sheetView>
  </sheetViews>
  <sheetFormatPr defaultColWidth="8.85546875" defaultRowHeight="15"/>
  <cols>
    <col min="1" max="29" width="8.85546875" style="29"/>
    <col min="30" max="30" width="8.42578125" style="29" customWidth="1"/>
    <col min="31" max="42" width="8.85546875" style="29"/>
    <col min="43" max="43" width="73.42578125" style="29" bestFit="1" customWidth="1"/>
    <col min="44" max="50" width="20.28515625" style="29" customWidth="1"/>
    <col min="51" max="16384" width="8.85546875" style="29"/>
  </cols>
  <sheetData>
    <row r="1" spans="1:267">
      <c r="A1" s="30" t="s">
        <v>199</v>
      </c>
      <c r="B1" s="30" t="s">
        <v>200</v>
      </c>
      <c r="C1" s="30" t="s">
        <v>201</v>
      </c>
      <c r="D1" s="30" t="s">
        <v>202</v>
      </c>
      <c r="E1" s="30" t="s">
        <v>203</v>
      </c>
      <c r="F1" s="30" t="s">
        <v>204</v>
      </c>
      <c r="G1" s="30" t="s">
        <v>205</v>
      </c>
      <c r="H1" s="30" t="s">
        <v>206</v>
      </c>
      <c r="I1" s="30" t="s">
        <v>207</v>
      </c>
      <c r="J1" s="30" t="s">
        <v>1</v>
      </c>
      <c r="K1" s="30" t="s">
        <v>208</v>
      </c>
      <c r="L1" s="30" t="s">
        <v>209</v>
      </c>
      <c r="M1" s="30"/>
      <c r="N1" s="30"/>
      <c r="O1" s="30"/>
      <c r="P1" s="30"/>
      <c r="Q1" s="30"/>
      <c r="R1" s="30"/>
      <c r="S1" s="30"/>
      <c r="T1" s="30"/>
      <c r="U1" s="30"/>
      <c r="V1" s="30" t="s">
        <v>210</v>
      </c>
      <c r="W1" s="30"/>
      <c r="X1" s="30" t="s">
        <v>6</v>
      </c>
      <c r="Y1" s="30"/>
      <c r="Z1" s="30" t="s">
        <v>211</v>
      </c>
      <c r="AA1" s="30" t="s">
        <v>8</v>
      </c>
      <c r="AB1" s="30"/>
      <c r="AC1" s="30"/>
      <c r="AD1" s="30" t="s">
        <v>12</v>
      </c>
      <c r="AE1" s="30"/>
      <c r="AF1" s="30" t="s">
        <v>13</v>
      </c>
      <c r="AG1" s="30"/>
      <c r="AH1" s="30" t="s">
        <v>14</v>
      </c>
      <c r="AI1" s="30"/>
      <c r="AJ1" s="30" t="s">
        <v>212</v>
      </c>
      <c r="AK1" s="30"/>
      <c r="AL1" s="30" t="s">
        <v>16</v>
      </c>
      <c r="AM1" s="30"/>
      <c r="AN1" s="30"/>
      <c r="AO1" s="30"/>
      <c r="AP1" s="30"/>
      <c r="AQ1" s="30"/>
      <c r="AR1" s="30" t="s">
        <v>23</v>
      </c>
      <c r="AS1" s="30"/>
      <c r="AT1" s="30"/>
      <c r="AU1" s="30"/>
      <c r="AV1" s="30"/>
      <c r="AW1" s="30"/>
      <c r="AX1" s="30"/>
      <c r="AY1" s="30" t="s">
        <v>30</v>
      </c>
      <c r="AZ1" s="30"/>
      <c r="BA1" s="30"/>
      <c r="BB1" s="30"/>
      <c r="BC1" s="30"/>
      <c r="BD1" s="30"/>
      <c r="BE1" s="30"/>
      <c r="BF1" s="30"/>
      <c r="BG1" s="30"/>
      <c r="BH1" s="30"/>
      <c r="BI1" s="30"/>
      <c r="BJ1" s="30"/>
      <c r="BK1" s="30"/>
      <c r="BL1" s="30"/>
      <c r="BM1" s="30" t="s">
        <v>213</v>
      </c>
      <c r="BN1" s="30"/>
      <c r="BO1" s="30" t="s">
        <v>214</v>
      </c>
      <c r="BP1" s="30"/>
      <c r="BQ1" s="30"/>
      <c r="BR1" s="30"/>
      <c r="BS1" s="30"/>
      <c r="BT1" s="30"/>
      <c r="BU1" s="30"/>
      <c r="BV1" s="30"/>
      <c r="BW1" s="30"/>
      <c r="BX1" s="30"/>
      <c r="BY1" s="30"/>
      <c r="BZ1" s="30"/>
      <c r="CA1" s="30"/>
      <c r="CB1" s="30"/>
      <c r="CC1" s="30" t="s">
        <v>48</v>
      </c>
      <c r="CD1" s="30"/>
      <c r="CE1" s="30"/>
      <c r="CF1" s="30"/>
      <c r="CG1" s="30"/>
      <c r="CH1" s="30"/>
      <c r="CI1" s="30" t="s">
        <v>56</v>
      </c>
      <c r="CJ1" s="30"/>
      <c r="CK1" s="30"/>
      <c r="CL1" s="30"/>
      <c r="CM1" s="30"/>
      <c r="CN1" s="30"/>
      <c r="CO1" s="30" t="s">
        <v>63</v>
      </c>
      <c r="CP1" s="30"/>
      <c r="CQ1" s="30"/>
      <c r="CR1" s="30"/>
      <c r="CS1" s="30"/>
      <c r="CT1" s="30"/>
      <c r="CU1" s="30"/>
      <c r="CV1" s="30" t="s">
        <v>71</v>
      </c>
      <c r="CW1" s="30"/>
      <c r="CX1" s="30" t="s">
        <v>71</v>
      </c>
      <c r="CY1" s="30"/>
      <c r="CZ1" s="30" t="s">
        <v>74</v>
      </c>
      <c r="DA1" s="30"/>
      <c r="DB1" s="30"/>
      <c r="DC1" s="30"/>
      <c r="DD1" s="30"/>
      <c r="DE1" s="30"/>
      <c r="DF1" s="30" t="s">
        <v>75</v>
      </c>
      <c r="DG1" s="30"/>
      <c r="DH1" s="30"/>
      <c r="DI1" s="30" t="s">
        <v>79</v>
      </c>
      <c r="DJ1" s="30"/>
      <c r="DK1" s="30"/>
      <c r="DL1" s="30"/>
      <c r="DM1" s="30"/>
      <c r="DN1" s="30"/>
      <c r="DO1" s="30"/>
      <c r="DP1" s="30" t="s">
        <v>82</v>
      </c>
      <c r="DQ1" s="30"/>
      <c r="DR1" s="30"/>
      <c r="DS1" s="30"/>
      <c r="DT1" s="30"/>
      <c r="DU1" s="30"/>
      <c r="DV1" s="30" t="s">
        <v>87</v>
      </c>
      <c r="DW1" s="30"/>
      <c r="DX1" s="30"/>
      <c r="DY1" s="30"/>
      <c r="DZ1" s="30"/>
      <c r="EA1" s="30"/>
      <c r="EB1" s="30" t="s">
        <v>88</v>
      </c>
      <c r="EC1" s="30"/>
      <c r="ED1" s="30"/>
      <c r="EE1" s="30"/>
      <c r="EF1" s="30"/>
      <c r="EG1" s="30"/>
      <c r="EH1" s="30"/>
      <c r="EI1" s="30" t="s">
        <v>215</v>
      </c>
      <c r="EJ1" s="30"/>
      <c r="EK1" s="30"/>
      <c r="EL1" s="30"/>
      <c r="EM1" s="30"/>
      <c r="EN1" s="30"/>
      <c r="EO1" s="30" t="s">
        <v>216</v>
      </c>
      <c r="EP1" s="30"/>
      <c r="EQ1" s="30"/>
      <c r="ER1" s="30"/>
      <c r="ES1" s="30"/>
      <c r="ET1" s="30" t="s">
        <v>103</v>
      </c>
      <c r="EU1" s="30"/>
      <c r="EV1" s="30"/>
      <c r="EW1" s="30" t="s">
        <v>107</v>
      </c>
      <c r="EX1" s="30"/>
      <c r="EY1" s="30"/>
      <c r="EZ1" s="30"/>
      <c r="FA1" s="30"/>
      <c r="FB1" s="30"/>
      <c r="FC1" s="30" t="s">
        <v>217</v>
      </c>
      <c r="FD1" s="30"/>
      <c r="FE1" s="30"/>
      <c r="FF1" s="30"/>
      <c r="FG1" s="30"/>
      <c r="FH1" s="30"/>
      <c r="FI1" s="30"/>
      <c r="FJ1" s="30" t="s">
        <v>122</v>
      </c>
      <c r="FK1" s="30"/>
      <c r="FL1" s="30"/>
      <c r="FM1" s="30"/>
      <c r="FN1" s="30"/>
      <c r="FO1" s="30"/>
      <c r="FP1" s="30" t="s">
        <v>130</v>
      </c>
      <c r="FQ1" s="30"/>
      <c r="FR1" s="30"/>
      <c r="FS1" s="30" t="s">
        <v>134</v>
      </c>
      <c r="FT1" s="30"/>
      <c r="FU1" s="30"/>
      <c r="FV1" s="30"/>
      <c r="FW1" s="30"/>
      <c r="FX1" s="30"/>
      <c r="FY1" s="30"/>
      <c r="FZ1" s="30" t="s">
        <v>218</v>
      </c>
      <c r="GA1" s="30"/>
      <c r="GB1" s="30" t="s">
        <v>139</v>
      </c>
      <c r="GC1" s="30"/>
      <c r="GD1" s="30"/>
      <c r="GE1" s="30"/>
      <c r="GF1" s="30"/>
      <c r="GG1" s="30"/>
      <c r="GH1" s="30"/>
      <c r="GI1" s="30" t="s">
        <v>148</v>
      </c>
      <c r="GJ1" s="30"/>
      <c r="GK1" s="30"/>
      <c r="GL1" s="30"/>
      <c r="GM1" s="30"/>
      <c r="GN1" s="30"/>
      <c r="GO1" s="30" t="s">
        <v>151</v>
      </c>
      <c r="GP1" s="30"/>
      <c r="GQ1" s="30"/>
      <c r="GR1" s="30"/>
      <c r="GS1" s="30"/>
      <c r="GT1" s="30"/>
      <c r="GU1" s="30"/>
      <c r="GV1" s="30" t="s">
        <v>159</v>
      </c>
      <c r="GW1" s="30"/>
      <c r="GX1" s="30"/>
      <c r="GY1" s="30"/>
      <c r="GZ1" s="30"/>
      <c r="HA1" s="30"/>
      <c r="HB1" s="30" t="s">
        <v>161</v>
      </c>
      <c r="HC1" s="30"/>
      <c r="HD1" s="30"/>
      <c r="HE1" s="30"/>
      <c r="HF1" s="30"/>
      <c r="HG1" s="30"/>
      <c r="HH1" s="30"/>
      <c r="HI1" s="30" t="s">
        <v>169</v>
      </c>
      <c r="HJ1" s="30"/>
      <c r="HK1" s="30"/>
      <c r="HL1" s="30"/>
      <c r="HM1" s="30"/>
      <c r="HN1" s="30"/>
      <c r="HO1" s="30"/>
      <c r="HP1" s="30"/>
      <c r="HQ1" s="30" t="s">
        <v>171</v>
      </c>
      <c r="HR1" s="30"/>
      <c r="HS1" s="30"/>
      <c r="HT1" s="30"/>
      <c r="HU1" s="30"/>
      <c r="HV1" s="30"/>
      <c r="HW1" s="30"/>
      <c r="HX1" s="30" t="s">
        <v>219</v>
      </c>
      <c r="HY1" s="30"/>
      <c r="HZ1" s="30"/>
      <c r="IA1" s="30"/>
      <c r="IB1" s="30"/>
      <c r="IC1" s="30"/>
      <c r="ID1" s="30"/>
      <c r="IE1" s="30" t="s">
        <v>220</v>
      </c>
      <c r="IF1" s="30"/>
      <c r="IG1" s="30"/>
      <c r="IH1" s="30"/>
      <c r="II1" s="30"/>
      <c r="IJ1" s="30"/>
      <c r="IK1" s="30"/>
      <c r="IL1" s="30" t="s">
        <v>221</v>
      </c>
      <c r="IM1" s="30"/>
      <c r="IN1" s="30"/>
      <c r="IO1" s="30"/>
      <c r="IP1" s="30"/>
      <c r="IQ1" s="30"/>
      <c r="IR1" s="30" t="s">
        <v>222</v>
      </c>
      <c r="IS1" s="30"/>
      <c r="IT1" s="30"/>
      <c r="IU1" s="30"/>
      <c r="IV1" s="30"/>
      <c r="IW1" s="30"/>
      <c r="IX1" s="30"/>
      <c r="IY1" s="30"/>
      <c r="IZ1" s="30"/>
      <c r="JA1" s="30"/>
      <c r="JB1" s="30" t="s">
        <v>182</v>
      </c>
      <c r="JC1" s="30"/>
      <c r="JD1" s="30" t="s">
        <v>223</v>
      </c>
      <c r="JE1" s="30"/>
      <c r="JF1" s="30"/>
      <c r="JG1" s="30"/>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30" t="s">
        <v>5</v>
      </c>
      <c r="W2" s="30" t="s">
        <v>234</v>
      </c>
      <c r="X2" s="30" t="s">
        <v>5</v>
      </c>
      <c r="Y2" s="30" t="s">
        <v>235</v>
      </c>
      <c r="Z2" s="30" t="s">
        <v>224</v>
      </c>
      <c r="AA2" s="30" t="s">
        <v>9</v>
      </c>
      <c r="AB2" s="30" t="s">
        <v>236</v>
      </c>
      <c r="AC2" s="30" t="s">
        <v>237</v>
      </c>
      <c r="AD2" s="30" t="s">
        <v>4</v>
      </c>
      <c r="AE2" s="30" t="s">
        <v>5</v>
      </c>
      <c r="AF2" s="30" t="s">
        <v>4</v>
      </c>
      <c r="AG2" s="30" t="s">
        <v>5</v>
      </c>
      <c r="AH2" s="30" t="s">
        <v>4</v>
      </c>
      <c r="AI2" s="30" t="s">
        <v>5</v>
      </c>
      <c r="AJ2" s="30" t="s">
        <v>4</v>
      </c>
      <c r="AK2" s="30" t="s">
        <v>5</v>
      </c>
      <c r="AL2" s="30"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30"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33"/>
      <c r="B3" s="33"/>
      <c r="C3" s="33"/>
      <c r="D3" s="33"/>
      <c r="E3" s="33"/>
      <c r="F3" s="33"/>
      <c r="G3" s="33"/>
      <c r="H3" s="33"/>
      <c r="I3" s="33"/>
      <c r="J3" s="33"/>
      <c r="K3" s="33"/>
      <c r="L3" s="33"/>
      <c r="M3" s="33"/>
      <c r="N3" s="33"/>
      <c r="O3" s="33"/>
      <c r="P3" s="33"/>
      <c r="Q3" s="33"/>
      <c r="R3" s="33"/>
      <c r="S3" s="33"/>
      <c r="T3" s="33"/>
      <c r="U3" s="33"/>
      <c r="V3" s="33">
        <v>1</v>
      </c>
      <c r="W3" s="33"/>
      <c r="X3" s="33">
        <v>1</v>
      </c>
      <c r="Y3" s="33"/>
      <c r="Z3" s="33"/>
      <c r="AA3" s="33">
        <v>1</v>
      </c>
      <c r="AB3" s="33">
        <v>2</v>
      </c>
      <c r="AC3" s="33"/>
      <c r="AD3" s="33">
        <v>1</v>
      </c>
      <c r="AE3" s="33">
        <v>2</v>
      </c>
      <c r="AF3" s="33">
        <v>1</v>
      </c>
      <c r="AG3" s="33">
        <v>2</v>
      </c>
      <c r="AH3" s="33">
        <v>1</v>
      </c>
      <c r="AI3" s="33">
        <v>2</v>
      </c>
      <c r="AJ3" s="33">
        <v>1</v>
      </c>
      <c r="AK3" s="33">
        <v>2</v>
      </c>
      <c r="AL3" s="33">
        <v>1</v>
      </c>
      <c r="AM3" s="33">
        <f>MAX(AM4:AM41)</f>
        <v>2</v>
      </c>
      <c r="AN3" s="33">
        <f t="shared" ref="AN3:CU3" si="0">MAX(AN4:AN41)</f>
        <v>3</v>
      </c>
      <c r="AO3" s="33">
        <f t="shared" si="0"/>
        <v>4</v>
      </c>
      <c r="AP3" s="33">
        <f t="shared" si="0"/>
        <v>5</v>
      </c>
      <c r="AQ3" s="33">
        <f t="shared" si="0"/>
        <v>0</v>
      </c>
      <c r="AR3" s="33">
        <f t="shared" si="0"/>
        <v>1</v>
      </c>
      <c r="AS3" s="33">
        <f t="shared" si="0"/>
        <v>2</v>
      </c>
      <c r="AT3" s="33">
        <f t="shared" si="0"/>
        <v>3</v>
      </c>
      <c r="AU3" s="33">
        <f t="shared" si="0"/>
        <v>4</v>
      </c>
      <c r="AV3" s="33">
        <f t="shared" si="0"/>
        <v>5</v>
      </c>
      <c r="AW3" s="33">
        <f t="shared" si="0"/>
        <v>6</v>
      </c>
      <c r="AX3" s="33">
        <f t="shared" si="0"/>
        <v>0</v>
      </c>
      <c r="AY3" s="33">
        <f t="shared" si="0"/>
        <v>1</v>
      </c>
      <c r="AZ3" s="33">
        <f t="shared" si="0"/>
        <v>2</v>
      </c>
      <c r="BA3" s="33">
        <f t="shared" si="0"/>
        <v>3</v>
      </c>
      <c r="BB3" s="33">
        <f t="shared" si="0"/>
        <v>4</v>
      </c>
      <c r="BC3" s="33">
        <f t="shared" si="0"/>
        <v>5</v>
      </c>
      <c r="BD3" s="33">
        <f t="shared" si="0"/>
        <v>6</v>
      </c>
      <c r="BE3" s="33">
        <f t="shared" si="0"/>
        <v>7</v>
      </c>
      <c r="BF3" s="33">
        <v>8</v>
      </c>
      <c r="BG3" s="33">
        <f t="shared" si="0"/>
        <v>9</v>
      </c>
      <c r="BH3" s="33">
        <f t="shared" si="0"/>
        <v>10</v>
      </c>
      <c r="BI3" s="33">
        <f t="shared" si="0"/>
        <v>11</v>
      </c>
      <c r="BJ3" s="33">
        <f t="shared" si="0"/>
        <v>12</v>
      </c>
      <c r="BK3" s="33">
        <f t="shared" si="0"/>
        <v>13</v>
      </c>
      <c r="BL3" s="33">
        <f t="shared" si="0"/>
        <v>0</v>
      </c>
      <c r="BM3" s="33">
        <f t="shared" si="0"/>
        <v>1</v>
      </c>
      <c r="BN3" s="33">
        <f t="shared" si="0"/>
        <v>2</v>
      </c>
      <c r="BO3" s="33">
        <v>1</v>
      </c>
      <c r="BP3" s="33">
        <f t="shared" si="0"/>
        <v>2</v>
      </c>
      <c r="BQ3" s="33">
        <f t="shared" si="0"/>
        <v>3</v>
      </c>
      <c r="BR3" s="33">
        <v>4</v>
      </c>
      <c r="BS3" s="33">
        <f t="shared" si="0"/>
        <v>5</v>
      </c>
      <c r="BT3" s="33">
        <f t="shared" si="0"/>
        <v>6</v>
      </c>
      <c r="BU3" s="33">
        <f t="shared" si="0"/>
        <v>7</v>
      </c>
      <c r="BV3" s="33">
        <v>8</v>
      </c>
      <c r="BW3" s="33">
        <f t="shared" si="0"/>
        <v>9</v>
      </c>
      <c r="BX3" s="33">
        <v>10</v>
      </c>
      <c r="BY3" s="33">
        <v>11</v>
      </c>
      <c r="BZ3" s="33">
        <f t="shared" si="0"/>
        <v>12</v>
      </c>
      <c r="CA3" s="33">
        <f t="shared" si="0"/>
        <v>13</v>
      </c>
      <c r="CB3" s="33">
        <f t="shared" si="0"/>
        <v>0</v>
      </c>
      <c r="CC3" s="33">
        <f t="shared" si="0"/>
        <v>1</v>
      </c>
      <c r="CD3" s="33">
        <f t="shared" si="0"/>
        <v>2</v>
      </c>
      <c r="CE3" s="33">
        <v>3</v>
      </c>
      <c r="CF3" s="33">
        <f t="shared" si="0"/>
        <v>4</v>
      </c>
      <c r="CG3" s="33">
        <f t="shared" si="0"/>
        <v>5</v>
      </c>
      <c r="CH3" s="33">
        <f t="shared" si="0"/>
        <v>6</v>
      </c>
      <c r="CI3" s="33">
        <f t="shared" si="0"/>
        <v>1</v>
      </c>
      <c r="CJ3" s="33">
        <f t="shared" si="0"/>
        <v>2</v>
      </c>
      <c r="CK3" s="33">
        <f t="shared" si="0"/>
        <v>3</v>
      </c>
      <c r="CL3" s="33">
        <v>4</v>
      </c>
      <c r="CM3" s="33">
        <f t="shared" si="0"/>
        <v>5</v>
      </c>
      <c r="CN3" s="33">
        <f t="shared" si="0"/>
        <v>6</v>
      </c>
      <c r="CO3" s="33">
        <f t="shared" si="0"/>
        <v>1</v>
      </c>
      <c r="CP3" s="33">
        <f t="shared" si="0"/>
        <v>2</v>
      </c>
      <c r="CQ3" s="33">
        <v>3</v>
      </c>
      <c r="CR3" s="33">
        <f t="shared" si="0"/>
        <v>4</v>
      </c>
      <c r="CS3" s="33">
        <f t="shared" si="0"/>
        <v>5</v>
      </c>
      <c r="CT3" s="33">
        <f t="shared" si="0"/>
        <v>6</v>
      </c>
      <c r="CU3" s="86">
        <f t="shared" si="0"/>
        <v>7</v>
      </c>
      <c r="CV3" s="86">
        <v>1</v>
      </c>
      <c r="CW3" s="86">
        <f t="shared" ref="CW3" si="1">MAX(CW4:CW41)</f>
        <v>0</v>
      </c>
      <c r="CX3" s="86">
        <f t="shared" ref="CX3" si="2">MAX(CX4:CX41)</f>
        <v>1</v>
      </c>
      <c r="CY3" s="86">
        <f t="shared" ref="CY3" si="3">MAX(CY4:CY41)</f>
        <v>0</v>
      </c>
      <c r="CZ3" s="86">
        <f t="shared" ref="CZ3" si="4">MAX(CZ4:CZ41)</f>
        <v>1</v>
      </c>
      <c r="DA3" s="86">
        <f t="shared" ref="DA3" si="5">MAX(DA4:DA41)</f>
        <v>2</v>
      </c>
      <c r="DB3" s="86">
        <f t="shared" ref="DB3" si="6">MAX(DB4:DB41)</f>
        <v>3</v>
      </c>
      <c r="DC3" s="86">
        <f t="shared" ref="DC3" si="7">MAX(DC4:DC41)</f>
        <v>4</v>
      </c>
      <c r="DD3" s="86">
        <f t="shared" ref="DD3" si="8">MAX(DD4:DD41)</f>
        <v>5</v>
      </c>
      <c r="DE3" s="86">
        <f t="shared" ref="DE3" si="9">MAX(DE4:DE41)</f>
        <v>6</v>
      </c>
      <c r="DF3" s="86">
        <f t="shared" ref="DF3" si="10">MAX(DF4:DF41)</f>
        <v>1</v>
      </c>
      <c r="DG3" s="86">
        <f t="shared" ref="DG3" si="11">MAX(DG4:DG41)</f>
        <v>2</v>
      </c>
      <c r="DH3" s="86">
        <f t="shared" ref="DH3" si="12">MAX(DH4:DH41)</f>
        <v>0</v>
      </c>
      <c r="DI3" s="86">
        <f t="shared" ref="DI3" si="13">MAX(DI4:DI41)</f>
        <v>1</v>
      </c>
      <c r="DJ3" s="86">
        <v>2</v>
      </c>
      <c r="DK3" s="86">
        <f t="shared" ref="DK3" si="14">MAX(DK4:DK41)</f>
        <v>3</v>
      </c>
      <c r="DL3" s="86">
        <v>4</v>
      </c>
      <c r="DM3" s="86">
        <f t="shared" ref="DM3" si="15">MAX(DM4:DM41)</f>
        <v>5</v>
      </c>
      <c r="DN3" s="86">
        <f t="shared" ref="DN3" si="16">MAX(DN4:DN41)</f>
        <v>6</v>
      </c>
      <c r="DO3" s="86">
        <f t="shared" ref="DO3" si="17">MAX(DO4:DO41)</f>
        <v>0</v>
      </c>
      <c r="DP3" s="86">
        <f t="shared" ref="DP3" si="18">MAX(DP4:DP41)</f>
        <v>1</v>
      </c>
      <c r="DQ3" s="86">
        <f t="shared" ref="DQ3" si="19">MAX(DQ4:DQ41)</f>
        <v>2</v>
      </c>
      <c r="DR3" s="86">
        <v>3</v>
      </c>
      <c r="DS3" s="86">
        <f t="shared" ref="DS3" si="20">MAX(DS4:DS41)</f>
        <v>4</v>
      </c>
      <c r="DT3" s="86">
        <v>5</v>
      </c>
      <c r="DU3" s="86">
        <f t="shared" ref="DU3" si="21">MAX(DU4:DU41)</f>
        <v>6</v>
      </c>
      <c r="DV3" s="86">
        <f t="shared" ref="DV3" si="22">MAX(DV4:DV41)</f>
        <v>1</v>
      </c>
      <c r="DW3" s="86">
        <f t="shared" ref="DW3" si="23">MAX(DW4:DW41)</f>
        <v>2</v>
      </c>
      <c r="DX3" s="86">
        <f t="shared" ref="DX3" si="24">MAX(DX4:DX41)</f>
        <v>3</v>
      </c>
      <c r="DY3" s="86">
        <f t="shared" ref="DY3" si="25">MAX(DY4:DY41)</f>
        <v>4</v>
      </c>
      <c r="DZ3" s="86">
        <f t="shared" ref="DZ3" si="26">MAX(DZ4:DZ41)</f>
        <v>5</v>
      </c>
      <c r="EA3" s="86">
        <f t="shared" ref="EA3" si="27">MAX(EA4:EA41)</f>
        <v>6</v>
      </c>
      <c r="EB3" s="86">
        <f t="shared" ref="EB3" si="28">MAX(EB4:EB41)</f>
        <v>1</v>
      </c>
      <c r="EC3" s="86">
        <f t="shared" ref="EC3" si="29">MAX(EC4:EC41)</f>
        <v>2</v>
      </c>
      <c r="ED3" s="86">
        <f t="shared" ref="ED3" si="30">MAX(ED4:ED41)</f>
        <v>3</v>
      </c>
      <c r="EE3" s="86">
        <v>4</v>
      </c>
      <c r="EF3" s="86">
        <v>5</v>
      </c>
      <c r="EG3" s="86">
        <f t="shared" ref="EG3" si="31">MAX(EG4:EG41)</f>
        <v>6</v>
      </c>
      <c r="EH3" s="86">
        <f t="shared" ref="EH3" si="32">MAX(EH4:EH41)</f>
        <v>0</v>
      </c>
      <c r="EI3" s="86">
        <f t="shared" ref="EI3" si="33">MAX(EI4:EI41)</f>
        <v>1</v>
      </c>
      <c r="EJ3" s="86">
        <f t="shared" ref="EJ3" si="34">MAX(EJ4:EJ41)</f>
        <v>2</v>
      </c>
      <c r="EK3" s="86">
        <f t="shared" ref="EK3" si="35">MAX(EK4:EK41)</f>
        <v>3</v>
      </c>
      <c r="EL3" s="86">
        <f t="shared" ref="EL3" si="36">MAX(EL4:EL41)</f>
        <v>4</v>
      </c>
      <c r="EM3" s="86">
        <f t="shared" ref="EM3" si="37">MAX(EM4:EM41)</f>
        <v>5</v>
      </c>
      <c r="EN3" s="86">
        <f t="shared" ref="EN3" si="38">MAX(EN4:EN41)</f>
        <v>6</v>
      </c>
      <c r="EO3" s="86">
        <v>1</v>
      </c>
      <c r="EP3" s="86">
        <f t="shared" ref="EP3" si="39">MAX(EP4:EP41)</f>
        <v>2</v>
      </c>
      <c r="EQ3" s="86">
        <f t="shared" ref="EQ3" si="40">MAX(EQ4:EQ41)</f>
        <v>3</v>
      </c>
      <c r="ER3" s="86">
        <f t="shared" ref="ER3" si="41">MAX(ER4:ER41)</f>
        <v>4</v>
      </c>
      <c r="ES3" s="86">
        <f t="shared" ref="ES3" si="42">MAX(ES4:ES41)</f>
        <v>0</v>
      </c>
      <c r="ET3" s="86">
        <f t="shared" ref="ET3" si="43">MAX(ET4:ET41)</f>
        <v>1</v>
      </c>
      <c r="EU3" s="86">
        <f t="shared" ref="EU3" si="44">MAX(EU4:EU41)</f>
        <v>2</v>
      </c>
      <c r="EV3" s="86">
        <f t="shared" ref="EV3" si="45">MAX(EV4:EV41)</f>
        <v>3</v>
      </c>
      <c r="EW3" s="86">
        <f t="shared" ref="EW3" si="46">MAX(EW4:EW41)</f>
        <v>1</v>
      </c>
      <c r="EX3" s="86">
        <v>2</v>
      </c>
      <c r="EY3" s="86">
        <f t="shared" ref="EY3" si="47">MAX(EY4:EY41)</f>
        <v>3</v>
      </c>
      <c r="EZ3" s="86">
        <f t="shared" ref="EZ3" si="48">MAX(EZ4:EZ41)</f>
        <v>4</v>
      </c>
      <c r="FA3" s="86">
        <f t="shared" ref="FA3" si="49">MAX(FA4:FA41)</f>
        <v>5</v>
      </c>
      <c r="FB3" s="86">
        <f t="shared" ref="FB3" si="50">MAX(FB4:FB41)</f>
        <v>6</v>
      </c>
      <c r="FC3" s="86">
        <v>1</v>
      </c>
      <c r="FD3" s="86">
        <f t="shared" ref="FD3" si="51">MAX(FD4:FD41)</f>
        <v>2</v>
      </c>
      <c r="FE3" s="86">
        <f t="shared" ref="FE3" si="52">MAX(FE4:FE41)</f>
        <v>3</v>
      </c>
      <c r="FF3" s="86">
        <f t="shared" ref="FF3" si="53">MAX(FF4:FF41)</f>
        <v>4</v>
      </c>
      <c r="FG3" s="86">
        <v>5</v>
      </c>
      <c r="FH3" s="86">
        <v>6</v>
      </c>
      <c r="FI3" s="86">
        <f t="shared" ref="FI3" si="54">MAX(FI4:FI41)</f>
        <v>0</v>
      </c>
      <c r="FJ3" s="86">
        <f t="shared" ref="FJ3" si="55">MAX(FJ4:FJ41)</f>
        <v>1</v>
      </c>
      <c r="FK3" s="86">
        <f t="shared" ref="FK3" si="56">MAX(FK4:FK41)</f>
        <v>2</v>
      </c>
      <c r="FL3" s="86">
        <f t="shared" ref="FL3" si="57">MAX(FL4:FL41)</f>
        <v>3</v>
      </c>
      <c r="FM3" s="86">
        <f t="shared" ref="FM3" si="58">MAX(FM4:FM41)</f>
        <v>4</v>
      </c>
      <c r="FN3" s="86">
        <f t="shared" ref="FN3" si="59">MAX(FN4:FN41)</f>
        <v>5</v>
      </c>
      <c r="FO3" s="86">
        <f t="shared" ref="FO3" si="60">MAX(FO4:FO41)</f>
        <v>6</v>
      </c>
      <c r="FP3" s="86">
        <f t="shared" ref="FP3" si="61">MAX(FP4:FP41)</f>
        <v>1</v>
      </c>
      <c r="FQ3" s="86">
        <f t="shared" ref="FQ3" si="62">MAX(FQ4:FQ41)</f>
        <v>2</v>
      </c>
      <c r="FR3" s="86">
        <f t="shared" ref="FR3" si="63">MAX(FR4:FR41)</f>
        <v>3</v>
      </c>
      <c r="FS3" s="86">
        <f t="shared" ref="FS3" si="64">MAX(FS4:FS41)</f>
        <v>1</v>
      </c>
      <c r="FT3" s="86">
        <f t="shared" ref="FT3" si="65">MAX(FT4:FT41)</f>
        <v>2</v>
      </c>
      <c r="FU3" s="86">
        <f t="shared" ref="FU3" si="66">MAX(FU4:FU41)</f>
        <v>3</v>
      </c>
      <c r="FV3" s="86">
        <f t="shared" ref="FV3" si="67">MAX(FV4:FV41)</f>
        <v>4</v>
      </c>
      <c r="FW3" s="86">
        <v>5</v>
      </c>
      <c r="FX3" s="86">
        <f t="shared" ref="FX3" si="68">MAX(FX4:FX41)</f>
        <v>6</v>
      </c>
      <c r="FY3" s="86">
        <f t="shared" ref="FY3" si="69">MAX(FY4:FY41)</f>
        <v>7</v>
      </c>
      <c r="FZ3" s="86">
        <f t="shared" ref="FZ3" si="70">MAX(FZ4:FZ41)</f>
        <v>1</v>
      </c>
      <c r="GA3" s="86">
        <f t="shared" ref="GA3" si="71">MAX(GA4:GA41)</f>
        <v>0</v>
      </c>
      <c r="GB3" s="86">
        <f t="shared" ref="GB3" si="72">MAX(GB4:GB41)</f>
        <v>1</v>
      </c>
      <c r="GC3" s="86">
        <f t="shared" ref="GC3" si="73">MAX(GC4:GC41)</f>
        <v>2</v>
      </c>
      <c r="GD3" s="86">
        <v>3</v>
      </c>
      <c r="GE3" s="86">
        <f t="shared" ref="GE3" si="74">MAX(GE4:GE41)</f>
        <v>4</v>
      </c>
      <c r="GF3" s="86">
        <v>5</v>
      </c>
      <c r="GG3" s="86">
        <v>6</v>
      </c>
      <c r="GH3" s="86">
        <f t="shared" ref="GH3" si="75">MAX(GH4:GH41)</f>
        <v>0</v>
      </c>
      <c r="GI3" s="86">
        <f t="shared" ref="GI3" si="76">MAX(GI4:GI41)</f>
        <v>1</v>
      </c>
      <c r="GJ3" s="86">
        <f t="shared" ref="GJ3" si="77">MAX(GJ4:GJ41)</f>
        <v>2</v>
      </c>
      <c r="GK3" s="86">
        <f t="shared" ref="GK3" si="78">MAX(GK4:GK41)</f>
        <v>3</v>
      </c>
      <c r="GL3" s="86">
        <f t="shared" ref="GL3" si="79">MAX(GL4:GL41)</f>
        <v>4</v>
      </c>
      <c r="GM3" s="86">
        <f t="shared" ref="GM3" si="80">MAX(GM4:GM41)</f>
        <v>5</v>
      </c>
      <c r="GN3" s="86">
        <v>6</v>
      </c>
      <c r="GO3" s="86">
        <f t="shared" ref="GO3" si="81">MAX(GO4:GO41)</f>
        <v>1</v>
      </c>
      <c r="GP3" s="86">
        <f t="shared" ref="GP3" si="82">MAX(GP4:GP41)</f>
        <v>2</v>
      </c>
      <c r="GQ3" s="86">
        <v>3</v>
      </c>
      <c r="GR3" s="86">
        <v>4</v>
      </c>
      <c r="GS3" s="86">
        <f t="shared" ref="GS3" si="83">MAX(GS4:GS41)</f>
        <v>5</v>
      </c>
      <c r="GT3" s="86">
        <f t="shared" ref="GT3" si="84">MAX(GT4:GT41)</f>
        <v>6</v>
      </c>
      <c r="GU3" s="86">
        <f t="shared" ref="GU3" si="85">MAX(GU4:GU41)</f>
        <v>7</v>
      </c>
      <c r="GV3" s="86">
        <f t="shared" ref="GV3" si="86">MAX(GV4:GV41)</f>
        <v>1</v>
      </c>
      <c r="GW3" s="86">
        <f t="shared" ref="GW3" si="87">MAX(GW4:GW41)</f>
        <v>2</v>
      </c>
      <c r="GX3" s="86">
        <f t="shared" ref="GX3" si="88">MAX(GX4:GX41)</f>
        <v>3</v>
      </c>
      <c r="GY3" s="86">
        <f t="shared" ref="GY3" si="89">MAX(GY4:GY41)</f>
        <v>4</v>
      </c>
      <c r="GZ3" s="86">
        <f t="shared" ref="GZ3" si="90">MAX(GZ4:GZ41)</f>
        <v>5</v>
      </c>
      <c r="HA3" s="86">
        <f t="shared" ref="HA3" si="91">MAX(HA4:HA41)</f>
        <v>6</v>
      </c>
      <c r="HB3" s="86">
        <f t="shared" ref="HB3" si="92">MAX(HB4:HB41)</f>
        <v>1</v>
      </c>
      <c r="HC3" s="86">
        <f t="shared" ref="HC3" si="93">MAX(HC4:HC41)</f>
        <v>2</v>
      </c>
      <c r="HD3" s="86">
        <f t="shared" ref="HD3" si="94">MAX(HD4:HD41)</f>
        <v>3</v>
      </c>
      <c r="HE3" s="86">
        <f t="shared" ref="HE3" si="95">MAX(HE4:HE41)</f>
        <v>4</v>
      </c>
      <c r="HF3" s="86">
        <f t="shared" ref="HF3" si="96">MAX(HF4:HF41)</f>
        <v>5</v>
      </c>
      <c r="HG3" s="86">
        <f t="shared" ref="HG3" si="97">MAX(HG4:HG41)</f>
        <v>6</v>
      </c>
      <c r="HH3" s="86">
        <f t="shared" ref="HH3" si="98">MAX(HH4:HH41)</f>
        <v>0</v>
      </c>
      <c r="HI3" s="86">
        <f t="shared" ref="HI3" si="99">MAX(HI4:HI41)</f>
        <v>1</v>
      </c>
      <c r="HJ3" s="86">
        <f t="shared" ref="HJ3" si="100">MAX(HJ4:HJ41)</f>
        <v>2</v>
      </c>
      <c r="HK3" s="86">
        <f t="shared" ref="HK3" si="101">MAX(HK4:HK41)</f>
        <v>3</v>
      </c>
      <c r="HL3" s="86">
        <f t="shared" ref="HL3" si="102">MAX(HL4:HL41)</f>
        <v>4</v>
      </c>
      <c r="HM3" s="86">
        <f t="shared" ref="HM3" si="103">MAX(HM4:HM41)</f>
        <v>5</v>
      </c>
      <c r="HN3" s="86">
        <f t="shared" ref="HN3" si="104">MAX(HN4:HN41)</f>
        <v>6</v>
      </c>
      <c r="HO3" s="86">
        <f t="shared" ref="HO3" si="105">MAX(HO4:HO41)</f>
        <v>0</v>
      </c>
      <c r="HP3" s="86">
        <f t="shared" ref="HP3" si="106">MAX(HP4:HP41)</f>
        <v>0</v>
      </c>
      <c r="HQ3" s="86">
        <f t="shared" ref="HQ3" si="107">MAX(HQ4:HQ41)</f>
        <v>1</v>
      </c>
      <c r="HR3" s="86">
        <f t="shared" ref="HR3" si="108">MAX(HR4:HR41)</f>
        <v>2</v>
      </c>
      <c r="HS3" s="86">
        <f t="shared" ref="HS3" si="109">MAX(HS4:HS41)</f>
        <v>3</v>
      </c>
      <c r="HT3" s="86">
        <v>4</v>
      </c>
      <c r="HU3" s="86">
        <f t="shared" ref="HU3" si="110">MAX(HU4:HU41)</f>
        <v>5</v>
      </c>
      <c r="HV3" s="86">
        <f t="shared" ref="HV3" si="111">MAX(HV4:HV41)</f>
        <v>6</v>
      </c>
      <c r="HW3" s="86">
        <f t="shared" ref="HW3" si="112">MAX(HW4:HW41)</f>
        <v>0</v>
      </c>
      <c r="HX3" s="86">
        <f t="shared" ref="HX3" si="113">MAX(HX4:HX41)</f>
        <v>1</v>
      </c>
      <c r="HY3" s="86">
        <f t="shared" ref="HY3" si="114">MAX(HY4:HY41)</f>
        <v>2</v>
      </c>
      <c r="HZ3" s="86">
        <f t="shared" ref="HZ3" si="115">MAX(HZ4:HZ41)</f>
        <v>3</v>
      </c>
      <c r="IA3" s="86">
        <v>4</v>
      </c>
      <c r="IB3" s="86">
        <f t="shared" ref="IB3" si="116">MAX(IB4:IB41)</f>
        <v>5</v>
      </c>
      <c r="IC3" s="86">
        <f t="shared" ref="IC3" si="117">MAX(IC4:IC41)</f>
        <v>6</v>
      </c>
      <c r="ID3" s="86">
        <f t="shared" ref="ID3" si="118">MAX(ID4:ID41)</f>
        <v>0</v>
      </c>
      <c r="IE3" s="86">
        <f t="shared" ref="IE3" si="119">MAX(IE4:IE41)</f>
        <v>1</v>
      </c>
      <c r="IF3" s="86">
        <f t="shared" ref="IF3" si="120">MAX(IF4:IF41)</f>
        <v>2</v>
      </c>
      <c r="IG3" s="86">
        <f t="shared" ref="IG3" si="121">MAX(IG4:IG41)</f>
        <v>3</v>
      </c>
      <c r="IH3" s="86">
        <f t="shared" ref="IH3" si="122">MAX(IH4:IH41)</f>
        <v>4</v>
      </c>
      <c r="II3" s="86">
        <f t="shared" ref="II3" si="123">MAX(II4:II41)</f>
        <v>5</v>
      </c>
      <c r="IJ3" s="86">
        <f t="shared" ref="IJ3" si="124">MAX(IJ4:IJ41)</f>
        <v>6</v>
      </c>
      <c r="IK3" s="86">
        <f t="shared" ref="IK3" si="125">MAX(IK4:IK41)</f>
        <v>0</v>
      </c>
      <c r="IL3" s="86">
        <f t="shared" ref="IL3" si="126">MAX(IL4:IL41)</f>
        <v>1</v>
      </c>
      <c r="IM3" s="86">
        <f t="shared" ref="IM3" si="127">MAX(IM4:IM41)</f>
        <v>2</v>
      </c>
      <c r="IN3" s="86">
        <f t="shared" ref="IN3" si="128">MAX(IN4:IN41)</f>
        <v>3</v>
      </c>
      <c r="IO3" s="86">
        <f t="shared" ref="IO3" si="129">MAX(IO4:IO41)</f>
        <v>4</v>
      </c>
      <c r="IP3" s="86">
        <f t="shared" ref="IP3" si="130">MAX(IP4:IP41)</f>
        <v>0</v>
      </c>
      <c r="IQ3" s="86">
        <f t="shared" ref="IQ3" si="131">MAX(IQ4:IQ41)</f>
        <v>0</v>
      </c>
      <c r="IR3" s="86">
        <f t="shared" ref="IR3" si="132">MAX(IR4:IR41)</f>
        <v>0</v>
      </c>
      <c r="IS3" s="86">
        <f t="shared" ref="IS3" si="133">MAX(IS4:IS41)</f>
        <v>0</v>
      </c>
      <c r="IT3" s="86">
        <f t="shared" ref="IT3" si="134">MAX(IT4:IT41)</f>
        <v>0</v>
      </c>
      <c r="IU3" s="86">
        <f t="shared" ref="IU3" si="135">MAX(IU4:IU41)</f>
        <v>0</v>
      </c>
      <c r="IV3" s="86">
        <f t="shared" ref="IV3" si="136">MAX(IV4:IV41)</f>
        <v>0</v>
      </c>
      <c r="IW3" s="86">
        <f t="shared" ref="IW3" si="137">MAX(IW4:IW41)</f>
        <v>0</v>
      </c>
      <c r="IX3" s="86">
        <f t="shared" ref="IX3" si="138">MAX(IX4:IX41)</f>
        <v>0</v>
      </c>
      <c r="IY3" s="86">
        <f t="shared" ref="IY3" si="139">MAX(IY4:IY41)</f>
        <v>0</v>
      </c>
      <c r="IZ3" s="86">
        <f t="shared" ref="IZ3" si="140">MAX(IZ4:IZ41)</f>
        <v>0</v>
      </c>
      <c r="JA3" s="86" t="s">
        <v>898</v>
      </c>
      <c r="JB3" s="86">
        <f t="shared" ref="JB3" si="141">MAX(JB4:JB41)</f>
        <v>1</v>
      </c>
      <c r="JC3" s="86">
        <f t="shared" ref="JC3" si="142">MAX(JC4:JC41)</f>
        <v>2</v>
      </c>
      <c r="JD3" s="86">
        <v>1</v>
      </c>
      <c r="JE3" s="86">
        <f t="shared" ref="JE3" si="143">MAX(JE4:JE41)</f>
        <v>2</v>
      </c>
      <c r="JF3" s="86">
        <f t="shared" ref="JF3" si="144">MAX(JF4:JF41)</f>
        <v>3</v>
      </c>
      <c r="JG3" s="86">
        <f t="shared" ref="JG3" si="145">MAX(JG4:JG41)</f>
        <v>4</v>
      </c>
    </row>
    <row r="4" spans="1:267">
      <c r="A4" s="29">
        <v>6744886771</v>
      </c>
      <c r="B4" s="29">
        <v>170091133</v>
      </c>
      <c r="C4" s="31">
        <v>43167.647037037037</v>
      </c>
      <c r="D4" s="31">
        <v>43167.650370370371</v>
      </c>
      <c r="E4" s="29" t="s">
        <v>281</v>
      </c>
      <c r="J4" s="29" t="s">
        <v>427</v>
      </c>
      <c r="K4" s="29">
        <v>224</v>
      </c>
      <c r="L4" s="29" t="s">
        <v>283</v>
      </c>
      <c r="M4" s="29" t="s">
        <v>284</v>
      </c>
      <c r="R4" s="29">
        <v>97232</v>
      </c>
      <c r="T4" s="29" t="s">
        <v>285</v>
      </c>
      <c r="U4" s="29" t="s">
        <v>286</v>
      </c>
      <c r="W4" s="29" t="s">
        <v>428</v>
      </c>
    </row>
    <row r="5" spans="1:267">
      <c r="A5" s="29">
        <v>6744870887</v>
      </c>
      <c r="B5" s="29">
        <v>170091133</v>
      </c>
      <c r="C5" s="31">
        <v>43167.634745370371</v>
      </c>
      <c r="D5" s="31">
        <v>43167.646979166668</v>
      </c>
      <c r="E5" s="29" t="s">
        <v>281</v>
      </c>
      <c r="J5" s="29" t="s">
        <v>282</v>
      </c>
      <c r="K5" s="29">
        <v>90</v>
      </c>
      <c r="L5" s="29" t="s">
        <v>283</v>
      </c>
      <c r="M5" s="29" t="s">
        <v>284</v>
      </c>
      <c r="R5" s="29">
        <v>97232</v>
      </c>
      <c r="T5" s="29" t="s">
        <v>285</v>
      </c>
      <c r="U5" s="29" t="s">
        <v>286</v>
      </c>
      <c r="V5" s="29">
        <v>1</v>
      </c>
      <c r="X5" s="29">
        <v>1</v>
      </c>
      <c r="AA5" s="29">
        <v>1</v>
      </c>
      <c r="AD5" s="29">
        <v>1</v>
      </c>
      <c r="AF5" s="29">
        <v>1</v>
      </c>
      <c r="AI5" s="29">
        <v>2</v>
      </c>
      <c r="AJ5" s="29">
        <v>1</v>
      </c>
      <c r="AP5" s="29">
        <v>5</v>
      </c>
      <c r="AR5" s="29">
        <v>1</v>
      </c>
      <c r="AX5" s="29" t="s">
        <v>287</v>
      </c>
      <c r="CI5" s="29">
        <v>1</v>
      </c>
      <c r="CO5" s="29">
        <v>1</v>
      </c>
      <c r="DI5" s="29">
        <v>1</v>
      </c>
      <c r="DP5" s="29">
        <v>1</v>
      </c>
      <c r="DV5" s="29">
        <v>1</v>
      </c>
      <c r="EI5" s="29">
        <v>1</v>
      </c>
      <c r="ET5" s="29">
        <v>1</v>
      </c>
      <c r="EW5" s="29">
        <v>1</v>
      </c>
      <c r="FE5" s="29">
        <v>3</v>
      </c>
      <c r="FJ5" s="29">
        <v>1</v>
      </c>
      <c r="FR5" s="29">
        <v>3</v>
      </c>
      <c r="FS5" s="29">
        <v>1</v>
      </c>
      <c r="GA5" s="29" t="s">
        <v>288</v>
      </c>
      <c r="GI5" s="29">
        <v>1</v>
      </c>
      <c r="GV5" s="29">
        <v>1</v>
      </c>
      <c r="HB5" s="29">
        <v>1</v>
      </c>
      <c r="HI5" s="29">
        <v>1</v>
      </c>
      <c r="HQ5" s="29">
        <v>1</v>
      </c>
      <c r="HX5" s="29">
        <v>1</v>
      </c>
      <c r="IE5" s="29">
        <v>1</v>
      </c>
      <c r="IL5" s="29">
        <v>1</v>
      </c>
      <c r="IR5" s="29" t="s">
        <v>283</v>
      </c>
      <c r="IS5" s="29" t="s">
        <v>284</v>
      </c>
      <c r="IZ5" s="29" t="s">
        <v>285</v>
      </c>
      <c r="JA5" s="29" t="s">
        <v>286</v>
      </c>
      <c r="JC5" s="29">
        <v>2</v>
      </c>
      <c r="JF5" s="29">
        <v>3</v>
      </c>
    </row>
    <row r="6" spans="1:267">
      <c r="A6" s="29">
        <v>6744817223</v>
      </c>
      <c r="B6" s="29">
        <v>170091133</v>
      </c>
      <c r="C6" s="31">
        <v>43167.610694444447</v>
      </c>
      <c r="D6" s="31">
        <v>43167.634710648148</v>
      </c>
      <c r="E6" s="29" t="s">
        <v>281</v>
      </c>
      <c r="J6" s="29" t="s">
        <v>289</v>
      </c>
      <c r="K6" s="29">
        <v>207</v>
      </c>
      <c r="L6" s="29" t="s">
        <v>283</v>
      </c>
      <c r="M6" s="29" t="s">
        <v>284</v>
      </c>
      <c r="R6" s="29">
        <v>97232</v>
      </c>
      <c r="T6" s="29" t="s">
        <v>285</v>
      </c>
      <c r="U6" s="29" t="s">
        <v>286</v>
      </c>
      <c r="V6" s="29">
        <v>1</v>
      </c>
      <c r="X6" s="29">
        <v>1</v>
      </c>
      <c r="Z6" s="29" t="s">
        <v>290</v>
      </c>
      <c r="AA6" s="29">
        <v>1</v>
      </c>
      <c r="AD6" s="29">
        <v>1</v>
      </c>
      <c r="AF6" s="29">
        <v>1</v>
      </c>
      <c r="AI6" s="29">
        <v>2</v>
      </c>
      <c r="AJ6" s="29">
        <v>1</v>
      </c>
      <c r="AP6" s="29">
        <v>5</v>
      </c>
      <c r="AR6" s="29">
        <v>1</v>
      </c>
      <c r="AX6" s="29" t="s">
        <v>291</v>
      </c>
      <c r="CN6" s="29">
        <v>6</v>
      </c>
      <c r="CO6" s="29">
        <v>1</v>
      </c>
      <c r="DK6" s="29">
        <v>3</v>
      </c>
      <c r="DO6" s="29" t="s">
        <v>292</v>
      </c>
      <c r="DP6" s="29">
        <v>1</v>
      </c>
      <c r="DV6" s="29">
        <v>1</v>
      </c>
      <c r="EI6" s="29">
        <v>1</v>
      </c>
      <c r="EV6" s="29">
        <v>3</v>
      </c>
      <c r="FB6" s="29">
        <v>6</v>
      </c>
      <c r="FE6" s="29">
        <v>3</v>
      </c>
      <c r="FO6" s="29">
        <v>6</v>
      </c>
      <c r="FR6" s="29">
        <v>3</v>
      </c>
      <c r="FV6" s="29">
        <v>4</v>
      </c>
      <c r="FZ6" s="29">
        <v>1</v>
      </c>
      <c r="GN6" s="29" t="s">
        <v>293</v>
      </c>
      <c r="GV6" s="29">
        <v>1</v>
      </c>
      <c r="HD6" s="29">
        <v>3</v>
      </c>
      <c r="HK6" s="29">
        <v>3</v>
      </c>
      <c r="HU6" s="29">
        <v>5</v>
      </c>
      <c r="HX6" s="29">
        <v>1</v>
      </c>
      <c r="ID6" s="29" t="s">
        <v>294</v>
      </c>
      <c r="IE6" s="29">
        <v>1</v>
      </c>
      <c r="IK6" s="29" t="s">
        <v>295</v>
      </c>
      <c r="IO6" s="29">
        <v>4</v>
      </c>
      <c r="IQ6" s="29" t="s">
        <v>296</v>
      </c>
      <c r="IR6" s="29" t="s">
        <v>283</v>
      </c>
      <c r="IS6" s="29" t="s">
        <v>284</v>
      </c>
      <c r="IZ6" s="29" t="s">
        <v>285</v>
      </c>
      <c r="JA6" s="29" t="s">
        <v>286</v>
      </c>
      <c r="JC6" s="29">
        <v>2</v>
      </c>
      <c r="JF6" s="29">
        <v>3</v>
      </c>
    </row>
    <row r="7" spans="1:267">
      <c r="A7" s="29">
        <v>6744749364</v>
      </c>
      <c r="B7" s="29">
        <v>170091133</v>
      </c>
      <c r="C7" s="31">
        <v>43167.58394675926</v>
      </c>
      <c r="D7" s="31">
        <v>43167.610671296286</v>
      </c>
      <c r="E7" s="29" t="s">
        <v>281</v>
      </c>
      <c r="J7" s="29" t="s">
        <v>297</v>
      </c>
      <c r="K7" s="29">
        <v>200</v>
      </c>
      <c r="L7" s="29" t="s">
        <v>283</v>
      </c>
      <c r="M7" s="29" t="s">
        <v>284</v>
      </c>
      <c r="R7" s="29">
        <v>97232</v>
      </c>
      <c r="T7" s="29" t="s">
        <v>285</v>
      </c>
      <c r="U7" s="29" t="s">
        <v>286</v>
      </c>
      <c r="V7" s="29">
        <v>1</v>
      </c>
      <c r="Y7" s="29" t="s">
        <v>298</v>
      </c>
      <c r="Z7" s="29" t="s">
        <v>299</v>
      </c>
      <c r="AA7" s="29">
        <v>1</v>
      </c>
      <c r="AD7" s="29">
        <v>1</v>
      </c>
      <c r="AF7" s="29">
        <v>1</v>
      </c>
      <c r="AI7" s="29">
        <v>2</v>
      </c>
      <c r="AJ7" s="29">
        <v>1</v>
      </c>
      <c r="AP7" s="29">
        <v>5</v>
      </c>
      <c r="AS7" s="29">
        <v>2</v>
      </c>
      <c r="BL7" s="29" t="s">
        <v>300</v>
      </c>
      <c r="BN7" s="29">
        <v>2</v>
      </c>
      <c r="CN7" s="29">
        <v>6</v>
      </c>
      <c r="CO7" s="29">
        <v>1</v>
      </c>
      <c r="DK7" s="29">
        <v>3</v>
      </c>
      <c r="DO7" s="29" t="s">
        <v>301</v>
      </c>
      <c r="DP7" s="29">
        <v>1</v>
      </c>
      <c r="DX7" s="29">
        <v>3</v>
      </c>
      <c r="EH7" s="29" t="s">
        <v>302</v>
      </c>
      <c r="EJ7" s="29">
        <v>2</v>
      </c>
      <c r="ER7" s="29">
        <v>4</v>
      </c>
      <c r="EV7" s="29">
        <v>3</v>
      </c>
      <c r="FB7" s="29">
        <v>6</v>
      </c>
      <c r="FE7" s="29">
        <v>3</v>
      </c>
      <c r="FN7" s="29">
        <v>5</v>
      </c>
      <c r="FR7" s="29">
        <v>3</v>
      </c>
      <c r="FX7" s="29">
        <v>6</v>
      </c>
      <c r="FZ7" s="29">
        <v>1</v>
      </c>
      <c r="GI7" s="29">
        <v>1</v>
      </c>
      <c r="GW7" s="29">
        <v>2</v>
      </c>
      <c r="HB7" s="29">
        <v>1</v>
      </c>
      <c r="HI7" s="29">
        <v>1</v>
      </c>
      <c r="HQ7" s="29">
        <v>1</v>
      </c>
      <c r="HX7" s="29">
        <v>1</v>
      </c>
      <c r="IF7" s="29">
        <v>2</v>
      </c>
      <c r="IO7" s="29">
        <v>4</v>
      </c>
      <c r="IQ7" s="29" t="s">
        <v>303</v>
      </c>
      <c r="IR7" s="29" t="s">
        <v>283</v>
      </c>
      <c r="IS7" s="29" t="s">
        <v>284</v>
      </c>
      <c r="IZ7" s="29" t="s">
        <v>285</v>
      </c>
      <c r="JA7" s="29" t="s">
        <v>286</v>
      </c>
      <c r="JC7" s="29">
        <v>2</v>
      </c>
      <c r="JF7" s="29">
        <v>3</v>
      </c>
    </row>
    <row r="8" spans="1:267">
      <c r="A8" s="29">
        <v>6744646314</v>
      </c>
      <c r="B8" s="29">
        <v>170091133</v>
      </c>
      <c r="C8" s="31">
        <v>43167.568576388891</v>
      </c>
      <c r="D8" s="31">
        <v>43167.583923611113</v>
      </c>
      <c r="E8" s="29" t="s">
        <v>281</v>
      </c>
      <c r="J8" s="29" t="s">
        <v>304</v>
      </c>
      <c r="K8" s="29">
        <v>108</v>
      </c>
      <c r="L8" s="29" t="s">
        <v>283</v>
      </c>
      <c r="M8" s="29" t="s">
        <v>284</v>
      </c>
      <c r="R8" s="29">
        <v>97232</v>
      </c>
      <c r="T8" s="29" t="s">
        <v>285</v>
      </c>
      <c r="U8" s="29" t="s">
        <v>286</v>
      </c>
      <c r="V8" s="29">
        <v>1</v>
      </c>
      <c r="X8" s="29">
        <v>1</v>
      </c>
      <c r="AA8" s="29">
        <v>1</v>
      </c>
      <c r="AD8" s="29">
        <v>1</v>
      </c>
      <c r="AF8" s="29">
        <v>1</v>
      </c>
      <c r="AI8" s="29">
        <v>2</v>
      </c>
      <c r="AJ8" s="29">
        <v>1</v>
      </c>
      <c r="AP8" s="29">
        <v>5</v>
      </c>
      <c r="AR8" s="29">
        <v>1</v>
      </c>
      <c r="CJ8" s="29">
        <v>2</v>
      </c>
      <c r="CO8" s="29">
        <v>1</v>
      </c>
      <c r="DK8" s="29">
        <v>3</v>
      </c>
      <c r="DO8" s="29" t="s">
        <v>305</v>
      </c>
      <c r="DP8" s="29">
        <v>1</v>
      </c>
      <c r="DX8" s="29">
        <v>3</v>
      </c>
      <c r="EB8" s="29">
        <v>1</v>
      </c>
      <c r="EI8" s="29">
        <v>1</v>
      </c>
      <c r="EV8" s="29">
        <v>3</v>
      </c>
      <c r="EZ8" s="29">
        <v>4</v>
      </c>
      <c r="FE8" s="29">
        <v>3</v>
      </c>
      <c r="FN8" s="29">
        <v>5</v>
      </c>
      <c r="FP8" s="29">
        <v>1</v>
      </c>
      <c r="GC8" s="29">
        <v>2</v>
      </c>
      <c r="GI8" s="29">
        <v>1</v>
      </c>
      <c r="GV8" s="29">
        <v>1</v>
      </c>
      <c r="HB8" s="29">
        <v>1</v>
      </c>
      <c r="HI8" s="29">
        <v>1</v>
      </c>
      <c r="HQ8" s="29">
        <v>1</v>
      </c>
      <c r="HX8" s="29">
        <v>1</v>
      </c>
      <c r="IE8" s="29">
        <v>1</v>
      </c>
      <c r="IQ8" s="29" t="s">
        <v>306</v>
      </c>
      <c r="IR8" s="29" t="s">
        <v>283</v>
      </c>
      <c r="IS8" s="29" t="s">
        <v>284</v>
      </c>
      <c r="IZ8" s="29" t="s">
        <v>285</v>
      </c>
      <c r="JA8" s="29" t="s">
        <v>286</v>
      </c>
      <c r="JC8" s="29">
        <v>2</v>
      </c>
      <c r="JF8" s="29">
        <v>3</v>
      </c>
    </row>
    <row r="9" spans="1:267">
      <c r="A9" s="29">
        <v>6744618986</v>
      </c>
      <c r="B9" s="29">
        <v>170091133</v>
      </c>
      <c r="C9" s="31">
        <v>43167.561226851853</v>
      </c>
      <c r="D9" s="31">
        <v>43167.568553240737</v>
      </c>
      <c r="E9" s="29" t="s">
        <v>281</v>
      </c>
      <c r="J9" s="29" t="s">
        <v>307</v>
      </c>
      <c r="K9" s="29">
        <v>89</v>
      </c>
      <c r="L9" s="29" t="s">
        <v>283</v>
      </c>
      <c r="M9" s="29" t="s">
        <v>284</v>
      </c>
      <c r="R9" s="29">
        <v>97231</v>
      </c>
      <c r="T9" s="29" t="s">
        <v>285</v>
      </c>
      <c r="U9" s="29" t="s">
        <v>286</v>
      </c>
      <c r="V9" s="29">
        <v>1</v>
      </c>
      <c r="X9" s="29">
        <v>1</v>
      </c>
      <c r="AA9" s="29">
        <v>1</v>
      </c>
      <c r="AD9" s="29">
        <v>1</v>
      </c>
      <c r="AF9" s="29">
        <v>1</v>
      </c>
      <c r="AI9" s="29">
        <v>2</v>
      </c>
      <c r="AJ9" s="29">
        <v>1</v>
      </c>
      <c r="AP9" s="29">
        <v>5</v>
      </c>
      <c r="AT9" s="29">
        <v>3</v>
      </c>
      <c r="BC9" s="29">
        <v>5</v>
      </c>
      <c r="BN9" s="29">
        <v>2</v>
      </c>
      <c r="CN9" s="29">
        <v>6</v>
      </c>
      <c r="CO9" s="29">
        <v>1</v>
      </c>
      <c r="DK9" s="29">
        <v>3</v>
      </c>
      <c r="DO9" s="29" t="s">
        <v>308</v>
      </c>
      <c r="DP9" s="29">
        <v>1</v>
      </c>
      <c r="DX9" s="29">
        <v>3</v>
      </c>
      <c r="EH9" s="29" t="s">
        <v>309</v>
      </c>
      <c r="EI9" s="29">
        <v>1</v>
      </c>
      <c r="EV9" s="29">
        <v>3</v>
      </c>
      <c r="FA9" s="29">
        <v>5</v>
      </c>
      <c r="FE9" s="29">
        <v>3</v>
      </c>
      <c r="FN9" s="29">
        <v>5</v>
      </c>
      <c r="FR9" s="29">
        <v>3</v>
      </c>
      <c r="FX9" s="29">
        <v>6</v>
      </c>
      <c r="FZ9" s="29">
        <v>1</v>
      </c>
      <c r="GI9" s="29">
        <v>1</v>
      </c>
      <c r="GV9" s="29">
        <v>1</v>
      </c>
      <c r="HB9" s="29">
        <v>1</v>
      </c>
      <c r="HI9" s="29">
        <v>1</v>
      </c>
      <c r="HQ9" s="29">
        <v>1</v>
      </c>
      <c r="HX9" s="29">
        <v>1</v>
      </c>
      <c r="IE9" s="29">
        <v>1</v>
      </c>
      <c r="IQ9" s="29" t="s">
        <v>310</v>
      </c>
      <c r="IR9" s="29" t="s">
        <v>283</v>
      </c>
      <c r="IS9" s="29" t="s">
        <v>284</v>
      </c>
      <c r="IZ9" s="29" t="s">
        <v>285</v>
      </c>
      <c r="JA9" s="29" t="s">
        <v>286</v>
      </c>
      <c r="JC9" s="29">
        <v>2</v>
      </c>
      <c r="JF9" s="29">
        <v>3</v>
      </c>
    </row>
    <row r="10" spans="1:267">
      <c r="A10" s="29">
        <v>6744583390</v>
      </c>
      <c r="B10" s="29">
        <v>170091133</v>
      </c>
      <c r="C10" s="31">
        <v>43167.541620370372</v>
      </c>
      <c r="D10" s="31">
        <v>43167.560960648138</v>
      </c>
      <c r="E10" s="29" t="s">
        <v>281</v>
      </c>
      <c r="J10" s="29" t="s">
        <v>311</v>
      </c>
      <c r="K10" s="29">
        <v>172</v>
      </c>
      <c r="L10" s="29" t="s">
        <v>283</v>
      </c>
      <c r="M10" s="29" t="s">
        <v>284</v>
      </c>
      <c r="R10" s="29">
        <v>97232</v>
      </c>
      <c r="T10" s="29" t="s">
        <v>285</v>
      </c>
      <c r="U10" s="29" t="s">
        <v>286</v>
      </c>
      <c r="V10" s="29">
        <v>1</v>
      </c>
      <c r="Y10" s="29" t="s">
        <v>312</v>
      </c>
      <c r="Z10" s="29" t="s">
        <v>313</v>
      </c>
      <c r="AA10" s="29">
        <v>1</v>
      </c>
      <c r="AD10" s="29">
        <v>1</v>
      </c>
      <c r="AF10" s="29">
        <v>1</v>
      </c>
      <c r="AI10" s="29">
        <v>2</v>
      </c>
      <c r="AJ10" s="29">
        <v>1</v>
      </c>
      <c r="AP10" s="29">
        <v>5</v>
      </c>
      <c r="AW10" s="29">
        <v>6</v>
      </c>
      <c r="AY10" s="29">
        <v>1</v>
      </c>
      <c r="BN10" s="29">
        <v>2</v>
      </c>
      <c r="CN10" s="29">
        <v>6</v>
      </c>
      <c r="CO10" s="29">
        <v>1</v>
      </c>
      <c r="DN10" s="29">
        <v>6</v>
      </c>
      <c r="DP10" s="29">
        <v>1</v>
      </c>
      <c r="DV10" s="29">
        <v>1</v>
      </c>
      <c r="EI10" s="29">
        <v>1</v>
      </c>
      <c r="EU10" s="29">
        <v>2</v>
      </c>
      <c r="FA10" s="29">
        <v>5</v>
      </c>
      <c r="FE10" s="29">
        <v>3</v>
      </c>
      <c r="FN10" s="29">
        <v>5</v>
      </c>
      <c r="FR10" s="29">
        <v>3</v>
      </c>
      <c r="FX10" s="29">
        <v>6</v>
      </c>
      <c r="FZ10" s="29">
        <v>1</v>
      </c>
      <c r="GL10" s="29">
        <v>4</v>
      </c>
      <c r="GP10" s="29">
        <v>2</v>
      </c>
      <c r="HA10" s="29">
        <v>6</v>
      </c>
      <c r="HC10" s="29">
        <v>2</v>
      </c>
      <c r="HJ10" s="29">
        <v>2</v>
      </c>
      <c r="HU10" s="29">
        <v>5</v>
      </c>
      <c r="HZ10" s="29">
        <v>3</v>
      </c>
      <c r="II10" s="29">
        <v>5</v>
      </c>
      <c r="IO10" s="29">
        <v>4</v>
      </c>
      <c r="IQ10" s="29" t="s">
        <v>314</v>
      </c>
      <c r="IR10" s="29" t="s">
        <v>283</v>
      </c>
      <c r="IS10" s="29" t="s">
        <v>284</v>
      </c>
      <c r="IZ10" s="29" t="s">
        <v>285</v>
      </c>
      <c r="JA10" s="29" t="s">
        <v>286</v>
      </c>
      <c r="JC10" s="29">
        <v>2</v>
      </c>
      <c r="JF10" s="29">
        <v>3</v>
      </c>
    </row>
    <row r="11" spans="1:267">
      <c r="A11" s="29">
        <v>6744492346</v>
      </c>
      <c r="B11" s="29">
        <v>170091133</v>
      </c>
      <c r="C11" s="31">
        <v>43167.480810185189</v>
      </c>
      <c r="D11" s="31">
        <v>43167.541597222233</v>
      </c>
      <c r="E11" s="29" t="s">
        <v>281</v>
      </c>
      <c r="J11" s="29" t="s">
        <v>315</v>
      </c>
      <c r="K11" s="29">
        <v>197</v>
      </c>
      <c r="L11" s="29" t="s">
        <v>283</v>
      </c>
      <c r="M11" s="29" t="s">
        <v>284</v>
      </c>
      <c r="R11" s="29">
        <v>97232</v>
      </c>
      <c r="T11" s="29" t="s">
        <v>285</v>
      </c>
      <c r="U11" s="29" t="s">
        <v>286</v>
      </c>
      <c r="V11" s="29">
        <v>1</v>
      </c>
      <c r="Y11" s="29" t="s">
        <v>316</v>
      </c>
      <c r="Z11" s="29" t="s">
        <v>317</v>
      </c>
      <c r="AA11" s="29">
        <v>1</v>
      </c>
      <c r="AD11" s="29">
        <v>1</v>
      </c>
      <c r="AF11" s="29">
        <v>1</v>
      </c>
      <c r="AI11" s="29">
        <v>2</v>
      </c>
      <c r="AJ11" s="29">
        <v>1</v>
      </c>
      <c r="AN11" s="29">
        <v>3</v>
      </c>
      <c r="AQ11" s="29" t="s">
        <v>318</v>
      </c>
      <c r="AR11" s="29">
        <v>1</v>
      </c>
      <c r="CN11" s="29">
        <v>6</v>
      </c>
      <c r="CU11" s="29">
        <v>7</v>
      </c>
      <c r="CY11" s="29" t="s">
        <v>319</v>
      </c>
      <c r="DE11" s="29">
        <v>6</v>
      </c>
      <c r="DH11" s="29" t="s">
        <v>320</v>
      </c>
      <c r="DI11" s="29">
        <v>1</v>
      </c>
      <c r="DO11" s="29" t="s">
        <v>321</v>
      </c>
      <c r="DU11" s="29">
        <v>6</v>
      </c>
      <c r="EA11" s="29">
        <v>6</v>
      </c>
      <c r="EB11" s="29">
        <v>1</v>
      </c>
      <c r="EI11" s="29">
        <v>1</v>
      </c>
      <c r="ET11" s="29">
        <v>1</v>
      </c>
      <c r="FA11" s="29">
        <v>5</v>
      </c>
      <c r="FD11" s="29">
        <v>2</v>
      </c>
      <c r="FN11" s="29">
        <v>5</v>
      </c>
      <c r="FR11" s="29">
        <v>3</v>
      </c>
      <c r="FX11" s="29">
        <v>6</v>
      </c>
      <c r="FZ11" s="29">
        <v>1</v>
      </c>
      <c r="GN11" s="29" t="s">
        <v>322</v>
      </c>
      <c r="HA11" s="29">
        <v>6</v>
      </c>
      <c r="HG11" s="29">
        <v>6</v>
      </c>
      <c r="HL11" s="29">
        <v>4</v>
      </c>
      <c r="HV11" s="29">
        <v>6</v>
      </c>
      <c r="IB11" s="29">
        <v>5</v>
      </c>
      <c r="IJ11" s="29">
        <v>6</v>
      </c>
      <c r="IO11" s="29">
        <v>4</v>
      </c>
      <c r="IQ11" s="29" t="s">
        <v>322</v>
      </c>
      <c r="IR11" s="29" t="s">
        <v>283</v>
      </c>
      <c r="IS11" s="29" t="s">
        <v>284</v>
      </c>
      <c r="IZ11" s="29" t="s">
        <v>285</v>
      </c>
      <c r="JA11" s="29" t="s">
        <v>286</v>
      </c>
      <c r="JC11" s="29">
        <v>2</v>
      </c>
      <c r="JF11" s="29">
        <v>3</v>
      </c>
    </row>
    <row r="12" spans="1:267">
      <c r="A12" s="29">
        <v>6744298522</v>
      </c>
      <c r="B12" s="29">
        <v>170091133</v>
      </c>
      <c r="C12" s="31">
        <v>43167.471724537027</v>
      </c>
      <c r="D12" s="31">
        <v>43167.480775462973</v>
      </c>
      <c r="E12" s="29" t="s">
        <v>281</v>
      </c>
      <c r="J12" s="29" t="s">
        <v>323</v>
      </c>
      <c r="K12" s="29">
        <v>243</v>
      </c>
      <c r="L12" s="29" t="s">
        <v>283</v>
      </c>
      <c r="M12" s="29" t="s">
        <v>284</v>
      </c>
      <c r="R12" s="29">
        <v>97232</v>
      </c>
      <c r="T12" s="29" t="s">
        <v>285</v>
      </c>
      <c r="U12" s="29" t="s">
        <v>286</v>
      </c>
      <c r="V12" s="29">
        <v>1</v>
      </c>
      <c r="X12" s="29">
        <v>1</v>
      </c>
      <c r="AA12" s="29">
        <v>1</v>
      </c>
      <c r="AD12" s="29">
        <v>1</v>
      </c>
      <c r="AF12" s="29">
        <v>1</v>
      </c>
      <c r="AI12" s="29">
        <v>2</v>
      </c>
      <c r="AJ12" s="29">
        <v>1</v>
      </c>
      <c r="AO12" s="29">
        <v>4</v>
      </c>
      <c r="AR12" s="29">
        <v>1</v>
      </c>
      <c r="CM12" s="29">
        <v>5</v>
      </c>
      <c r="CO12" s="29">
        <v>1</v>
      </c>
      <c r="DI12" s="29">
        <v>1</v>
      </c>
      <c r="DP12" s="29">
        <v>1</v>
      </c>
      <c r="DV12" s="29">
        <v>1</v>
      </c>
      <c r="EI12" s="29">
        <v>1</v>
      </c>
      <c r="EU12" s="29">
        <v>2</v>
      </c>
      <c r="FA12" s="29">
        <v>5</v>
      </c>
      <c r="FE12" s="29">
        <v>3</v>
      </c>
      <c r="FN12" s="29">
        <v>5</v>
      </c>
      <c r="FR12" s="29">
        <v>3</v>
      </c>
      <c r="FX12" s="29">
        <v>6</v>
      </c>
      <c r="FZ12" s="29">
        <v>1</v>
      </c>
      <c r="GI12" s="29">
        <v>1</v>
      </c>
      <c r="GV12" s="29">
        <v>1</v>
      </c>
      <c r="HB12" s="29">
        <v>1</v>
      </c>
      <c r="HI12" s="29">
        <v>1</v>
      </c>
      <c r="HQ12" s="29">
        <v>1</v>
      </c>
      <c r="HX12" s="29">
        <v>1</v>
      </c>
      <c r="IE12" s="29">
        <v>1</v>
      </c>
      <c r="IO12" s="29">
        <v>4</v>
      </c>
      <c r="IQ12" s="29" t="s">
        <v>324</v>
      </c>
      <c r="IR12" s="29" t="s">
        <v>283</v>
      </c>
      <c r="IS12" s="29" t="s">
        <v>284</v>
      </c>
      <c r="IZ12" s="29" t="s">
        <v>285</v>
      </c>
      <c r="JA12" s="29" t="s">
        <v>286</v>
      </c>
      <c r="JC12" s="29">
        <v>2</v>
      </c>
      <c r="JF12" s="29">
        <v>3</v>
      </c>
    </row>
    <row r="13" spans="1:267">
      <c r="A13" s="29">
        <v>6744290662</v>
      </c>
      <c r="B13" s="29">
        <v>170091133</v>
      </c>
      <c r="C13" s="31">
        <v>43167.468900462962</v>
      </c>
      <c r="D13" s="31">
        <v>43167.471689814818</v>
      </c>
      <c r="E13" s="29" t="s">
        <v>281</v>
      </c>
      <c r="J13" s="29" t="s">
        <v>429</v>
      </c>
      <c r="K13" s="29">
        <v>88</v>
      </c>
      <c r="L13" s="29" t="s">
        <v>283</v>
      </c>
      <c r="M13" s="29" t="s">
        <v>284</v>
      </c>
      <c r="R13" s="29">
        <v>97232</v>
      </c>
      <c r="T13" s="29" t="s">
        <v>285</v>
      </c>
      <c r="U13" s="29" t="s">
        <v>286</v>
      </c>
      <c r="W13" s="29" t="s">
        <v>430</v>
      </c>
    </row>
    <row r="14" spans="1:267">
      <c r="A14" s="29">
        <v>6744265633</v>
      </c>
      <c r="B14" s="29">
        <v>170091133</v>
      </c>
      <c r="C14" s="31">
        <v>43167.464270833327</v>
      </c>
      <c r="D14" s="31">
        <v>43167.468865740739</v>
      </c>
      <c r="E14" s="29" t="s">
        <v>281</v>
      </c>
      <c r="J14" s="29" t="s">
        <v>325</v>
      </c>
      <c r="K14" s="29">
        <v>92</v>
      </c>
      <c r="L14" s="29" t="s">
        <v>326</v>
      </c>
      <c r="M14" s="29" t="s">
        <v>326</v>
      </c>
      <c r="R14" s="29">
        <v>97000</v>
      </c>
      <c r="T14" s="29" t="s">
        <v>327</v>
      </c>
      <c r="U14" s="29" t="s">
        <v>327</v>
      </c>
      <c r="V14" s="29">
        <v>1</v>
      </c>
      <c r="X14" s="29">
        <v>1</v>
      </c>
      <c r="Z14" s="29" t="s">
        <v>328</v>
      </c>
      <c r="AC14" s="29" t="s">
        <v>329</v>
      </c>
      <c r="AD14" s="29">
        <v>1</v>
      </c>
      <c r="AF14" s="29">
        <v>1</v>
      </c>
      <c r="AI14" s="29">
        <v>2</v>
      </c>
      <c r="AK14" s="29">
        <v>2</v>
      </c>
      <c r="AO14" s="29">
        <v>4</v>
      </c>
      <c r="AR14" s="29">
        <v>1</v>
      </c>
      <c r="CI14" s="29">
        <v>1</v>
      </c>
      <c r="CO14" s="29">
        <v>1</v>
      </c>
      <c r="DI14" s="29">
        <v>1</v>
      </c>
      <c r="DP14" s="29">
        <v>1</v>
      </c>
      <c r="DV14" s="29">
        <v>1</v>
      </c>
      <c r="EI14" s="29">
        <v>1</v>
      </c>
      <c r="ET14" s="29">
        <v>1</v>
      </c>
      <c r="EW14" s="29">
        <v>1</v>
      </c>
      <c r="FE14" s="29">
        <v>3</v>
      </c>
      <c r="FJ14" s="29">
        <v>1</v>
      </c>
      <c r="FP14" s="29">
        <v>1</v>
      </c>
      <c r="GB14" s="29">
        <v>1</v>
      </c>
      <c r="GI14" s="29">
        <v>1</v>
      </c>
      <c r="GV14" s="29">
        <v>1</v>
      </c>
      <c r="HB14" s="29">
        <v>1</v>
      </c>
      <c r="HI14" s="29">
        <v>1</v>
      </c>
      <c r="HQ14" s="29">
        <v>1</v>
      </c>
      <c r="HX14" s="29">
        <v>1</v>
      </c>
      <c r="IE14" s="29">
        <v>1</v>
      </c>
      <c r="IL14" s="29">
        <v>1</v>
      </c>
      <c r="IR14" s="29" t="s">
        <v>283</v>
      </c>
      <c r="IS14" s="29" t="s">
        <v>284</v>
      </c>
      <c r="IZ14" s="29" t="s">
        <v>285</v>
      </c>
      <c r="JA14" s="29" t="s">
        <v>286</v>
      </c>
      <c r="JC14" s="29">
        <v>2</v>
      </c>
      <c r="JF14" s="29">
        <v>3</v>
      </c>
    </row>
    <row r="15" spans="1:267">
      <c r="A15" s="29">
        <v>6744243550</v>
      </c>
      <c r="B15" s="29">
        <v>170091133</v>
      </c>
      <c r="C15" s="31">
        <v>43167.45890046296</v>
      </c>
      <c r="D15" s="31">
        <v>43167.464247685188</v>
      </c>
      <c r="E15" s="29" t="s">
        <v>281</v>
      </c>
      <c r="J15" s="29" t="s">
        <v>330</v>
      </c>
      <c r="K15" s="29">
        <v>199</v>
      </c>
      <c r="L15" s="29" t="s">
        <v>331</v>
      </c>
      <c r="M15" s="29" t="s">
        <v>332</v>
      </c>
      <c r="R15" s="29">
        <v>97000</v>
      </c>
      <c r="T15" s="29" t="s">
        <v>333</v>
      </c>
      <c r="U15" s="29" t="s">
        <v>334</v>
      </c>
      <c r="V15" s="29">
        <v>1</v>
      </c>
      <c r="X15" s="29">
        <v>1</v>
      </c>
      <c r="AA15" s="29">
        <v>1</v>
      </c>
      <c r="AD15" s="29">
        <v>1</v>
      </c>
      <c r="AF15" s="29">
        <v>1</v>
      </c>
      <c r="AI15" s="29">
        <v>2</v>
      </c>
      <c r="AK15" s="29">
        <v>2</v>
      </c>
      <c r="AM15" s="29">
        <v>2</v>
      </c>
      <c r="AQ15" s="29" t="s">
        <v>335</v>
      </c>
      <c r="AR15" s="29">
        <v>1</v>
      </c>
      <c r="CJ15" s="29">
        <v>2</v>
      </c>
      <c r="CO15" s="29">
        <v>1</v>
      </c>
      <c r="DI15" s="29">
        <v>1</v>
      </c>
      <c r="DP15" s="29">
        <v>1</v>
      </c>
      <c r="DV15" s="29">
        <v>1</v>
      </c>
      <c r="EI15" s="29">
        <v>1</v>
      </c>
      <c r="ET15" s="29">
        <v>1</v>
      </c>
      <c r="FA15" s="29">
        <v>5</v>
      </c>
      <c r="FE15" s="29">
        <v>3</v>
      </c>
      <c r="FN15" s="29">
        <v>5</v>
      </c>
      <c r="FR15" s="29">
        <v>3</v>
      </c>
      <c r="FX15" s="29">
        <v>6</v>
      </c>
      <c r="FZ15" s="29">
        <v>1</v>
      </c>
      <c r="GI15" s="29">
        <v>1</v>
      </c>
      <c r="GV15" s="29">
        <v>1</v>
      </c>
      <c r="HB15" s="29">
        <v>1</v>
      </c>
      <c r="HI15" s="29">
        <v>1</v>
      </c>
      <c r="HQ15" s="29">
        <v>1</v>
      </c>
      <c r="HX15" s="29">
        <v>1</v>
      </c>
      <c r="IE15" s="29">
        <v>1</v>
      </c>
      <c r="IO15" s="29">
        <v>4</v>
      </c>
      <c r="IQ15" s="29" t="s">
        <v>336</v>
      </c>
      <c r="IR15" s="29" t="s">
        <v>283</v>
      </c>
      <c r="IS15" s="29" t="s">
        <v>284</v>
      </c>
      <c r="IZ15" s="29" t="s">
        <v>337</v>
      </c>
      <c r="JA15" s="29" t="s">
        <v>286</v>
      </c>
      <c r="JC15" s="29">
        <v>2</v>
      </c>
      <c r="JF15" s="29">
        <v>3</v>
      </c>
    </row>
    <row r="16" spans="1:267">
      <c r="A16" s="29">
        <v>6744210509</v>
      </c>
      <c r="B16" s="29">
        <v>170091133</v>
      </c>
      <c r="C16" s="31">
        <v>43167.45034722222</v>
      </c>
      <c r="D16" s="31">
        <v>43167.458148148151</v>
      </c>
      <c r="E16" s="29" t="s">
        <v>281</v>
      </c>
      <c r="J16" s="29" t="s">
        <v>338</v>
      </c>
      <c r="K16" s="29">
        <v>83</v>
      </c>
      <c r="L16" s="29" t="s">
        <v>331</v>
      </c>
      <c r="M16" s="29" t="s">
        <v>332</v>
      </c>
      <c r="R16" s="29">
        <v>97000</v>
      </c>
      <c r="T16" s="29" t="s">
        <v>333</v>
      </c>
      <c r="U16" s="29" t="s">
        <v>334</v>
      </c>
      <c r="V16" s="29">
        <v>1</v>
      </c>
      <c r="X16" s="29">
        <v>1</v>
      </c>
      <c r="AB16" s="29">
        <v>2</v>
      </c>
      <c r="AD16" s="29">
        <v>1</v>
      </c>
      <c r="AF16" s="29">
        <v>1</v>
      </c>
      <c r="AI16" s="29">
        <v>2</v>
      </c>
      <c r="AK16" s="29">
        <v>2</v>
      </c>
      <c r="AN16" s="29">
        <v>3</v>
      </c>
      <c r="AQ16" s="29" t="s">
        <v>339</v>
      </c>
      <c r="AR16" s="29">
        <v>1</v>
      </c>
      <c r="CJ16" s="29">
        <v>2</v>
      </c>
      <c r="CO16" s="29">
        <v>1</v>
      </c>
      <c r="DI16" s="29">
        <v>1</v>
      </c>
      <c r="DP16" s="29">
        <v>1</v>
      </c>
      <c r="DV16" s="29">
        <v>1</v>
      </c>
      <c r="EI16" s="29">
        <v>1</v>
      </c>
      <c r="ET16" s="29">
        <v>1</v>
      </c>
      <c r="FA16" s="29">
        <v>5</v>
      </c>
      <c r="FE16" s="29">
        <v>3</v>
      </c>
      <c r="FN16" s="29">
        <v>5</v>
      </c>
      <c r="FR16" s="29">
        <v>3</v>
      </c>
      <c r="FX16" s="29">
        <v>6</v>
      </c>
      <c r="FZ16" s="29">
        <v>1</v>
      </c>
      <c r="GI16" s="29">
        <v>1</v>
      </c>
      <c r="GV16" s="29">
        <v>1</v>
      </c>
      <c r="HB16" s="29">
        <v>1</v>
      </c>
      <c r="HI16" s="29">
        <v>1</v>
      </c>
      <c r="HQ16" s="29">
        <v>1</v>
      </c>
      <c r="HX16" s="29">
        <v>1</v>
      </c>
      <c r="IE16" s="29">
        <v>1</v>
      </c>
      <c r="IN16" s="29">
        <v>3</v>
      </c>
      <c r="IR16" s="29" t="s">
        <v>283</v>
      </c>
      <c r="IS16" s="29" t="s">
        <v>340</v>
      </c>
      <c r="IZ16" s="29" t="s">
        <v>285</v>
      </c>
      <c r="JA16" s="29" t="s">
        <v>286</v>
      </c>
      <c r="JC16" s="29">
        <v>2</v>
      </c>
      <c r="JF16" s="29">
        <v>3</v>
      </c>
    </row>
    <row r="17" spans="1:267">
      <c r="A17" s="29">
        <v>6743785541</v>
      </c>
      <c r="B17" s="29">
        <v>171150025</v>
      </c>
      <c r="C17" s="31">
        <v>43167.346099537041</v>
      </c>
      <c r="D17" s="31">
        <v>43167.362372685187</v>
      </c>
      <c r="E17" s="29" t="s">
        <v>341</v>
      </c>
      <c r="F17" s="29" t="s">
        <v>342</v>
      </c>
      <c r="G17" s="29" t="s">
        <v>343</v>
      </c>
      <c r="H17" s="29" t="s">
        <v>344</v>
      </c>
      <c r="J17" s="29" t="s">
        <v>345</v>
      </c>
      <c r="K17" s="29">
        <v>86</v>
      </c>
      <c r="L17" s="29" t="s">
        <v>346</v>
      </c>
      <c r="M17" s="29" t="s">
        <v>347</v>
      </c>
      <c r="R17" s="29">
        <v>97301</v>
      </c>
      <c r="T17" s="29" t="s">
        <v>348</v>
      </c>
      <c r="U17" s="29">
        <v>5039860783</v>
      </c>
      <c r="V17" s="29">
        <v>1</v>
      </c>
      <c r="X17" s="29">
        <v>1</v>
      </c>
      <c r="Z17" s="29" t="s">
        <v>349</v>
      </c>
      <c r="AA17" s="29">
        <v>1</v>
      </c>
      <c r="AD17" s="29">
        <v>1</v>
      </c>
      <c r="AF17" s="29">
        <v>1</v>
      </c>
      <c r="AI17" s="29">
        <v>2</v>
      </c>
      <c r="AJ17" s="29">
        <v>1</v>
      </c>
      <c r="AP17" s="29">
        <v>5</v>
      </c>
      <c r="AV17" s="29">
        <v>5</v>
      </c>
      <c r="BC17" s="29">
        <v>5</v>
      </c>
      <c r="BN17" s="29">
        <v>2</v>
      </c>
      <c r="CN17" s="29">
        <v>6</v>
      </c>
      <c r="CP17" s="29">
        <v>2</v>
      </c>
      <c r="DB17" s="29">
        <v>3</v>
      </c>
      <c r="DF17" s="29">
        <v>1</v>
      </c>
      <c r="DN17" s="29">
        <v>6</v>
      </c>
      <c r="DQ17" s="29">
        <v>2</v>
      </c>
      <c r="DZ17" s="29">
        <v>5</v>
      </c>
      <c r="EB17" s="29">
        <v>1</v>
      </c>
      <c r="EK17" s="29">
        <v>3</v>
      </c>
      <c r="ER17" s="29">
        <v>4</v>
      </c>
      <c r="ET17" s="29">
        <v>1</v>
      </c>
      <c r="FB17" s="29">
        <v>6</v>
      </c>
      <c r="FE17" s="29">
        <v>3</v>
      </c>
      <c r="FN17" s="29">
        <v>5</v>
      </c>
      <c r="FR17" s="29">
        <v>3</v>
      </c>
      <c r="FU17" s="29">
        <v>3</v>
      </c>
      <c r="GA17" s="29" t="s">
        <v>350</v>
      </c>
      <c r="GK17" s="29">
        <v>3</v>
      </c>
      <c r="GP17" s="29">
        <v>2</v>
      </c>
      <c r="GX17" s="29">
        <v>3</v>
      </c>
      <c r="HE17" s="29">
        <v>4</v>
      </c>
      <c r="HL17" s="29">
        <v>4</v>
      </c>
      <c r="HR17" s="29">
        <v>2</v>
      </c>
      <c r="HY17" s="29">
        <v>2</v>
      </c>
      <c r="IF17" s="29">
        <v>2</v>
      </c>
      <c r="IN17" s="29">
        <v>3</v>
      </c>
      <c r="IR17" s="29" t="s">
        <v>346</v>
      </c>
      <c r="IS17" s="29" t="s">
        <v>347</v>
      </c>
      <c r="IZ17" s="29" t="s">
        <v>348</v>
      </c>
      <c r="JA17" s="29">
        <v>5039860783</v>
      </c>
      <c r="JC17" s="29">
        <v>2</v>
      </c>
      <c r="JG17" s="29">
        <v>4</v>
      </c>
    </row>
    <row r="18" spans="1:267">
      <c r="A18" s="29">
        <v>6742466514</v>
      </c>
      <c r="B18" s="29">
        <v>170972323</v>
      </c>
      <c r="C18" s="31">
        <v>43166.759780092587</v>
      </c>
      <c r="D18" s="31">
        <v>43166.824699074074</v>
      </c>
      <c r="E18" s="29" t="s">
        <v>351</v>
      </c>
      <c r="F18" s="29" t="s">
        <v>352</v>
      </c>
      <c r="G18" s="29" t="s">
        <v>353</v>
      </c>
      <c r="H18" s="29" t="s">
        <v>354</v>
      </c>
      <c r="J18" s="29" t="s">
        <v>355</v>
      </c>
      <c r="K18" s="29">
        <v>120</v>
      </c>
      <c r="L18" s="29" t="s">
        <v>356</v>
      </c>
      <c r="M18" s="29" t="s">
        <v>357</v>
      </c>
      <c r="R18" s="29">
        <v>97232</v>
      </c>
      <c r="T18" s="29" t="s">
        <v>358</v>
      </c>
      <c r="U18" s="29">
        <v>9718651073</v>
      </c>
      <c r="V18" s="29">
        <v>1</v>
      </c>
      <c r="X18" s="29">
        <v>1</v>
      </c>
      <c r="Z18" s="29" t="s">
        <v>359</v>
      </c>
      <c r="AA18" s="29">
        <v>1</v>
      </c>
      <c r="AD18" s="29">
        <v>1</v>
      </c>
      <c r="AF18" s="29">
        <v>1</v>
      </c>
      <c r="AI18" s="29">
        <v>2</v>
      </c>
      <c r="AJ18" s="29">
        <v>1</v>
      </c>
      <c r="AP18" s="29">
        <v>5</v>
      </c>
      <c r="AT18" s="29">
        <v>3</v>
      </c>
      <c r="AZ18" s="29">
        <v>2</v>
      </c>
      <c r="BA18" s="29">
        <v>3</v>
      </c>
      <c r="BB18" s="29">
        <v>4</v>
      </c>
      <c r="BC18" s="29">
        <v>5</v>
      </c>
      <c r="BD18" s="29">
        <v>6</v>
      </c>
      <c r="BJ18" s="29">
        <v>12</v>
      </c>
      <c r="BK18" s="29">
        <v>13</v>
      </c>
      <c r="BM18" s="29">
        <v>1</v>
      </c>
      <c r="BP18" s="29">
        <v>2</v>
      </c>
      <c r="BQ18" s="29">
        <v>3</v>
      </c>
      <c r="BS18" s="29">
        <v>5</v>
      </c>
      <c r="BT18" s="29">
        <v>6</v>
      </c>
      <c r="BU18" s="29">
        <v>7</v>
      </c>
      <c r="BW18" s="29">
        <v>9</v>
      </c>
      <c r="BZ18" s="29">
        <v>12</v>
      </c>
      <c r="CA18" s="29">
        <v>13</v>
      </c>
      <c r="CD18" s="29">
        <v>2</v>
      </c>
      <c r="CN18" s="29">
        <v>6</v>
      </c>
      <c r="CO18" s="29">
        <v>1</v>
      </c>
      <c r="DI18" s="29">
        <v>1</v>
      </c>
      <c r="DU18" s="29">
        <v>6</v>
      </c>
      <c r="EA18" s="29">
        <v>6</v>
      </c>
      <c r="EH18" s="29" t="s">
        <v>360</v>
      </c>
      <c r="EN18" s="29">
        <v>6</v>
      </c>
      <c r="EQ18" s="29">
        <v>3</v>
      </c>
      <c r="ET18" s="29">
        <v>1</v>
      </c>
      <c r="EY18" s="29">
        <v>3</v>
      </c>
      <c r="FD18" s="29">
        <v>2</v>
      </c>
      <c r="FL18" s="29">
        <v>3</v>
      </c>
      <c r="FR18" s="29">
        <v>3</v>
      </c>
      <c r="FS18" s="29">
        <v>1</v>
      </c>
      <c r="GA18" s="29" t="s">
        <v>361</v>
      </c>
      <c r="GI18" s="29">
        <v>1</v>
      </c>
      <c r="GW18" s="29">
        <v>2</v>
      </c>
      <c r="HG18" s="29">
        <v>6</v>
      </c>
      <c r="HH18" s="29" t="s">
        <v>362</v>
      </c>
      <c r="HN18" s="29">
        <v>6</v>
      </c>
      <c r="HV18" s="29">
        <v>6</v>
      </c>
      <c r="IC18" s="29">
        <v>6</v>
      </c>
      <c r="ID18" s="29" t="s">
        <v>363</v>
      </c>
      <c r="IF18" s="29">
        <v>2</v>
      </c>
      <c r="IM18" s="29">
        <v>2</v>
      </c>
      <c r="IQ18" s="29" t="s">
        <v>364</v>
      </c>
      <c r="IR18" s="29" t="s">
        <v>365</v>
      </c>
      <c r="IS18" s="29" t="s">
        <v>366</v>
      </c>
      <c r="IZ18" s="29" t="s">
        <v>358</v>
      </c>
      <c r="JA18" s="29">
        <v>9718651073</v>
      </c>
      <c r="JC18" s="29">
        <v>2</v>
      </c>
      <c r="JF18" s="29">
        <v>3</v>
      </c>
    </row>
    <row r="19" spans="1:267">
      <c r="A19" s="29">
        <v>6742010182</v>
      </c>
      <c r="B19" s="29">
        <v>169909745</v>
      </c>
      <c r="C19" s="31">
        <v>43166.582349537042</v>
      </c>
      <c r="D19" s="31">
        <v>43166.587569444448</v>
      </c>
      <c r="E19" s="29" t="s">
        <v>367</v>
      </c>
      <c r="F19" s="29" t="s">
        <v>368</v>
      </c>
      <c r="G19" s="29" t="s">
        <v>369</v>
      </c>
      <c r="H19" s="29" t="s">
        <v>370</v>
      </c>
      <c r="J19" s="29" t="s">
        <v>371</v>
      </c>
      <c r="K19" s="29">
        <v>129</v>
      </c>
      <c r="L19" s="29" t="s">
        <v>372</v>
      </c>
      <c r="M19" s="29" t="s">
        <v>373</v>
      </c>
      <c r="R19" s="29">
        <v>97310</v>
      </c>
      <c r="T19" s="29" t="s">
        <v>374</v>
      </c>
      <c r="U19" s="29">
        <v>5039457418</v>
      </c>
      <c r="V19" s="29">
        <v>1</v>
      </c>
      <c r="Y19" s="29" t="s">
        <v>375</v>
      </c>
      <c r="Z19" s="29" t="s">
        <v>376</v>
      </c>
      <c r="AA19" s="29">
        <v>1</v>
      </c>
      <c r="AD19" s="29">
        <v>1</v>
      </c>
      <c r="AF19" s="29">
        <v>1</v>
      </c>
      <c r="AI19" s="29">
        <v>2</v>
      </c>
      <c r="AJ19" s="29">
        <v>1</v>
      </c>
      <c r="AP19" s="29">
        <v>5</v>
      </c>
      <c r="AR19" s="29">
        <v>1</v>
      </c>
      <c r="AX19" s="29" t="s">
        <v>377</v>
      </c>
      <c r="CJ19" s="29">
        <v>2</v>
      </c>
      <c r="CO19" s="29">
        <v>1</v>
      </c>
      <c r="DI19" s="29">
        <v>1</v>
      </c>
      <c r="DO19" s="29" t="s">
        <v>378</v>
      </c>
      <c r="DP19" s="29">
        <v>1</v>
      </c>
      <c r="DV19" s="29">
        <v>1</v>
      </c>
      <c r="EI19" s="29">
        <v>1</v>
      </c>
      <c r="ET19" s="29">
        <v>1</v>
      </c>
      <c r="EZ19" s="29">
        <v>4</v>
      </c>
      <c r="FE19" s="29">
        <v>3</v>
      </c>
      <c r="FL19" s="29">
        <v>3</v>
      </c>
      <c r="FR19" s="29">
        <v>3</v>
      </c>
      <c r="FS19" s="29">
        <v>1</v>
      </c>
      <c r="GA19" s="29" t="s">
        <v>379</v>
      </c>
      <c r="GI19" s="29">
        <v>1</v>
      </c>
      <c r="GV19" s="29">
        <v>1</v>
      </c>
      <c r="HB19" s="29">
        <v>1</v>
      </c>
      <c r="HI19" s="29">
        <v>1</v>
      </c>
      <c r="HQ19" s="29">
        <v>1</v>
      </c>
      <c r="HX19" s="29">
        <v>1</v>
      </c>
      <c r="IE19" s="29">
        <v>1</v>
      </c>
      <c r="IL19" s="29">
        <v>1</v>
      </c>
      <c r="IR19" s="29" t="s">
        <v>372</v>
      </c>
      <c r="IS19" s="29" t="s">
        <v>373</v>
      </c>
      <c r="IZ19" s="29" t="s">
        <v>374</v>
      </c>
      <c r="JA19" s="29">
        <v>5039457418</v>
      </c>
      <c r="JC19" s="29">
        <v>2</v>
      </c>
      <c r="JE19" s="29">
        <v>2</v>
      </c>
    </row>
    <row r="20" spans="1:267">
      <c r="A20" s="29">
        <v>6741988502</v>
      </c>
      <c r="B20" s="29">
        <v>170972323</v>
      </c>
      <c r="C20" s="31">
        <v>43166.574791666673</v>
      </c>
      <c r="D20" s="31">
        <v>43166.581087962957</v>
      </c>
      <c r="E20" s="29" t="s">
        <v>367</v>
      </c>
      <c r="F20" s="29" t="s">
        <v>368</v>
      </c>
      <c r="G20" s="29" t="s">
        <v>369</v>
      </c>
      <c r="H20" s="29" t="s">
        <v>370</v>
      </c>
      <c r="J20" s="29" t="s">
        <v>380</v>
      </c>
      <c r="K20" s="29">
        <v>128</v>
      </c>
      <c r="L20" s="29" t="s">
        <v>372</v>
      </c>
      <c r="M20" s="29" t="s">
        <v>373</v>
      </c>
      <c r="R20" s="29">
        <v>97310</v>
      </c>
      <c r="T20" s="29" t="s">
        <v>374</v>
      </c>
      <c r="U20" s="29">
        <v>5039457418</v>
      </c>
      <c r="V20" s="29">
        <v>1</v>
      </c>
      <c r="X20" s="29">
        <v>1</v>
      </c>
      <c r="Z20" s="29" t="s">
        <v>381</v>
      </c>
      <c r="AB20" s="29">
        <v>2</v>
      </c>
      <c r="AD20" s="29">
        <v>1</v>
      </c>
      <c r="AF20" s="29">
        <v>1</v>
      </c>
      <c r="AI20" s="29">
        <v>2</v>
      </c>
      <c r="AJ20" s="29">
        <v>1</v>
      </c>
      <c r="AP20" s="29">
        <v>5</v>
      </c>
      <c r="AR20" s="29">
        <v>1</v>
      </c>
      <c r="AX20" s="29" t="s">
        <v>382</v>
      </c>
      <c r="CJ20" s="29">
        <v>2</v>
      </c>
      <c r="CO20" s="29">
        <v>1</v>
      </c>
      <c r="DI20" s="29">
        <v>1</v>
      </c>
      <c r="DO20" s="29" t="s">
        <v>383</v>
      </c>
      <c r="DP20" s="29">
        <v>1</v>
      </c>
      <c r="DV20" s="29">
        <v>1</v>
      </c>
      <c r="EI20" s="29">
        <v>1</v>
      </c>
      <c r="ET20" s="29">
        <v>1</v>
      </c>
      <c r="EW20" s="29">
        <v>1</v>
      </c>
      <c r="FF20" s="29">
        <v>4</v>
      </c>
      <c r="FL20" s="29">
        <v>3</v>
      </c>
      <c r="FP20" s="29">
        <v>1</v>
      </c>
      <c r="GB20" s="29">
        <v>1</v>
      </c>
      <c r="GI20" s="29">
        <v>1</v>
      </c>
      <c r="GV20" s="29">
        <v>1</v>
      </c>
      <c r="HB20" s="29">
        <v>1</v>
      </c>
      <c r="HI20" s="29">
        <v>1</v>
      </c>
      <c r="HQ20" s="29">
        <v>1</v>
      </c>
      <c r="HW20" s="29" t="s">
        <v>384</v>
      </c>
      <c r="HX20" s="29">
        <v>1</v>
      </c>
      <c r="ID20" s="29" t="s">
        <v>384</v>
      </c>
      <c r="IE20" s="29">
        <v>1</v>
      </c>
      <c r="IK20" s="29" t="s">
        <v>384</v>
      </c>
      <c r="IL20" s="29">
        <v>1</v>
      </c>
      <c r="IR20" s="29" t="s">
        <v>372</v>
      </c>
      <c r="IS20" s="29" t="s">
        <v>373</v>
      </c>
      <c r="IZ20" s="29" t="s">
        <v>374</v>
      </c>
      <c r="JA20" s="29">
        <v>5039457418</v>
      </c>
      <c r="JC20" s="29">
        <v>2</v>
      </c>
      <c r="JE20" s="29">
        <v>2</v>
      </c>
    </row>
    <row r="21" spans="1:267">
      <c r="A21" s="29">
        <v>6741912914</v>
      </c>
      <c r="B21" s="29">
        <v>170972323</v>
      </c>
      <c r="C21" s="31">
        <v>43166.554305555554</v>
      </c>
      <c r="D21" s="31">
        <v>43166.588923611111</v>
      </c>
      <c r="E21" s="29" t="s">
        <v>385</v>
      </c>
      <c r="F21" s="29" t="s">
        <v>386</v>
      </c>
      <c r="G21" s="29" t="s">
        <v>387</v>
      </c>
      <c r="H21" s="29" t="s">
        <v>388</v>
      </c>
      <c r="J21" s="29" t="s">
        <v>389</v>
      </c>
      <c r="K21" s="29">
        <v>273</v>
      </c>
      <c r="L21" s="29" t="s">
        <v>390</v>
      </c>
      <c r="M21" s="29" t="s">
        <v>391</v>
      </c>
      <c r="R21" s="29">
        <v>97302</v>
      </c>
      <c r="T21" s="29" t="s">
        <v>392</v>
      </c>
      <c r="U21" s="29" t="s">
        <v>393</v>
      </c>
      <c r="V21" s="29">
        <v>1</v>
      </c>
      <c r="X21" s="29">
        <v>1</v>
      </c>
      <c r="AA21" s="29">
        <v>1</v>
      </c>
      <c r="AD21" s="29">
        <v>1</v>
      </c>
      <c r="AF21" s="29">
        <v>1</v>
      </c>
      <c r="AI21" s="29">
        <v>2</v>
      </c>
      <c r="AK21" s="29">
        <v>2</v>
      </c>
      <c r="AP21" s="29">
        <v>5</v>
      </c>
      <c r="AS21" s="29">
        <v>2</v>
      </c>
      <c r="AX21" s="29" t="s">
        <v>394</v>
      </c>
      <c r="BL21" s="29" t="s">
        <v>395</v>
      </c>
      <c r="BM21" s="29">
        <v>1</v>
      </c>
      <c r="CB21" s="29" t="s">
        <v>396</v>
      </c>
      <c r="CG21" s="29">
        <v>5</v>
      </c>
      <c r="CN21" s="29">
        <v>6</v>
      </c>
      <c r="CT21" s="29">
        <v>6</v>
      </c>
      <c r="DC21" s="29">
        <v>4</v>
      </c>
      <c r="DF21" s="29">
        <v>1</v>
      </c>
      <c r="DI21" s="29">
        <v>1</v>
      </c>
      <c r="DO21" s="29" t="s">
        <v>397</v>
      </c>
      <c r="DS21" s="29">
        <v>4</v>
      </c>
      <c r="DZ21" s="29">
        <v>5</v>
      </c>
      <c r="ED21" s="29">
        <v>3</v>
      </c>
      <c r="EL21" s="29">
        <v>4</v>
      </c>
      <c r="EP21" s="29">
        <v>2</v>
      </c>
      <c r="EV21" s="29">
        <v>3</v>
      </c>
      <c r="EZ21" s="29">
        <v>4</v>
      </c>
      <c r="FF21" s="29">
        <v>4</v>
      </c>
      <c r="FM21" s="29">
        <v>4</v>
      </c>
      <c r="FR21" s="29">
        <v>3</v>
      </c>
      <c r="FX21" s="29">
        <v>6</v>
      </c>
      <c r="GA21" s="29" t="s">
        <v>398</v>
      </c>
      <c r="GJ21" s="29">
        <v>2</v>
      </c>
      <c r="GP21" s="29">
        <v>2</v>
      </c>
      <c r="GY21" s="29">
        <v>4</v>
      </c>
      <c r="HE21" s="29">
        <v>4</v>
      </c>
      <c r="HJ21" s="29">
        <v>2</v>
      </c>
      <c r="HQ21" s="29">
        <v>1</v>
      </c>
      <c r="HW21" s="29" t="s">
        <v>399</v>
      </c>
      <c r="HY21" s="29">
        <v>2</v>
      </c>
      <c r="ID21" s="29" t="s">
        <v>400</v>
      </c>
      <c r="IF21" s="29">
        <v>2</v>
      </c>
      <c r="IO21" s="29">
        <v>4</v>
      </c>
      <c r="IQ21" s="29" t="s">
        <v>401</v>
      </c>
      <c r="IR21" s="29" t="s">
        <v>390</v>
      </c>
      <c r="IS21" s="29" t="s">
        <v>402</v>
      </c>
      <c r="IZ21" s="29" t="s">
        <v>392</v>
      </c>
      <c r="JA21" s="29" t="s">
        <v>393</v>
      </c>
      <c r="JC21" s="29">
        <v>2</v>
      </c>
      <c r="JF21" s="29">
        <v>3</v>
      </c>
    </row>
    <row r="22" spans="1:267">
      <c r="A22" s="29">
        <v>6741192706</v>
      </c>
      <c r="B22" s="29">
        <v>171219101</v>
      </c>
      <c r="C22" s="31">
        <v>43166.373206018521</v>
      </c>
      <c r="D22" s="31">
        <v>43166.430717592593</v>
      </c>
      <c r="E22" s="29" t="s">
        <v>403</v>
      </c>
      <c r="F22" s="29" t="s">
        <v>404</v>
      </c>
      <c r="G22" s="29" t="s">
        <v>405</v>
      </c>
      <c r="H22" s="29" t="s">
        <v>406</v>
      </c>
      <c r="J22" s="29" t="s">
        <v>407</v>
      </c>
      <c r="K22" s="29">
        <v>91</v>
      </c>
      <c r="L22" s="29" t="s">
        <v>408</v>
      </c>
      <c r="M22" s="29" t="s">
        <v>409</v>
      </c>
      <c r="R22" s="29">
        <v>97301</v>
      </c>
      <c r="T22" s="29" t="s">
        <v>410</v>
      </c>
      <c r="U22" s="29">
        <v>5039860866</v>
      </c>
      <c r="V22" s="29">
        <v>1</v>
      </c>
      <c r="X22" s="29">
        <v>1</v>
      </c>
      <c r="Z22" s="29" t="s">
        <v>411</v>
      </c>
      <c r="AA22" s="29">
        <v>1</v>
      </c>
      <c r="AD22" s="29">
        <v>1</v>
      </c>
      <c r="AF22" s="29">
        <v>1</v>
      </c>
      <c r="AI22" s="29">
        <v>2</v>
      </c>
      <c r="AJ22" s="29">
        <v>1</v>
      </c>
      <c r="AP22" s="29">
        <v>5</v>
      </c>
      <c r="AW22" s="29">
        <v>6</v>
      </c>
      <c r="AZ22" s="29">
        <v>2</v>
      </c>
      <c r="BC22" s="29">
        <v>5</v>
      </c>
      <c r="BN22" s="29">
        <v>2</v>
      </c>
      <c r="CN22" s="29">
        <v>6</v>
      </c>
      <c r="CO22" s="29">
        <v>1</v>
      </c>
      <c r="DM22" s="29">
        <v>5</v>
      </c>
      <c r="DO22" s="29" t="s">
        <v>412</v>
      </c>
      <c r="DU22" s="29">
        <v>6</v>
      </c>
      <c r="DV22" s="29">
        <v>1</v>
      </c>
      <c r="EM22" s="29">
        <v>5</v>
      </c>
      <c r="ER22" s="29">
        <v>4</v>
      </c>
      <c r="ET22" s="29">
        <v>1</v>
      </c>
      <c r="FB22" s="29">
        <v>6</v>
      </c>
      <c r="FE22" s="29">
        <v>3</v>
      </c>
      <c r="FO22" s="29">
        <v>6</v>
      </c>
      <c r="FR22" s="29">
        <v>3</v>
      </c>
      <c r="FX22" s="29">
        <v>6</v>
      </c>
      <c r="FZ22" s="29">
        <v>1</v>
      </c>
      <c r="GM22" s="29">
        <v>5</v>
      </c>
      <c r="GP22" s="29">
        <v>2</v>
      </c>
      <c r="GV22" s="29">
        <v>1</v>
      </c>
      <c r="HC22" s="29">
        <v>2</v>
      </c>
      <c r="HH22" s="29" t="s">
        <v>413</v>
      </c>
      <c r="HJ22" s="29">
        <v>2</v>
      </c>
      <c r="HP22" s="29" t="s">
        <v>413</v>
      </c>
      <c r="HU22" s="29">
        <v>5</v>
      </c>
      <c r="HW22" s="29" t="s">
        <v>414</v>
      </c>
      <c r="HX22" s="29">
        <v>1</v>
      </c>
      <c r="II22" s="29">
        <v>5</v>
      </c>
      <c r="IN22" s="29">
        <v>3</v>
      </c>
      <c r="IQ22" s="29" t="s">
        <v>415</v>
      </c>
      <c r="IR22" s="29" t="s">
        <v>408</v>
      </c>
      <c r="IS22" s="29" t="s">
        <v>409</v>
      </c>
      <c r="IZ22" s="29" t="s">
        <v>410</v>
      </c>
      <c r="JA22" s="29">
        <v>5039860866</v>
      </c>
      <c r="JC22" s="29">
        <v>2</v>
      </c>
      <c r="JE22" s="29">
        <v>2</v>
      </c>
    </row>
    <row r="23" spans="1:267">
      <c r="A23" s="29">
        <v>6739146434</v>
      </c>
      <c r="B23" s="29">
        <v>171150408</v>
      </c>
      <c r="C23" s="31">
        <v>43165.575555555559</v>
      </c>
      <c r="D23" s="31">
        <v>43165.601493055547</v>
      </c>
      <c r="E23" s="29" t="s">
        <v>403</v>
      </c>
      <c r="F23" s="29" t="s">
        <v>404</v>
      </c>
      <c r="G23" s="29" t="s">
        <v>405</v>
      </c>
      <c r="H23" s="29" t="s">
        <v>406</v>
      </c>
      <c r="J23" s="29" t="s">
        <v>431</v>
      </c>
      <c r="K23" s="29">
        <v>278</v>
      </c>
      <c r="L23" s="29" t="s">
        <v>408</v>
      </c>
      <c r="M23" s="29" t="s">
        <v>409</v>
      </c>
      <c r="R23" s="29">
        <v>97301</v>
      </c>
      <c r="T23" s="29" t="s">
        <v>410</v>
      </c>
      <c r="U23" s="29">
        <v>5039860866</v>
      </c>
      <c r="V23" s="29">
        <v>1</v>
      </c>
      <c r="X23" s="29">
        <v>1</v>
      </c>
      <c r="Z23" s="29" t="s">
        <v>432</v>
      </c>
      <c r="AA23" s="29">
        <v>1</v>
      </c>
      <c r="AD23" s="29">
        <v>1</v>
      </c>
      <c r="AF23" s="29">
        <v>1</v>
      </c>
      <c r="AI23" s="29">
        <v>2</v>
      </c>
      <c r="AK23" s="29">
        <v>2</v>
      </c>
      <c r="AP23" s="29">
        <v>5</v>
      </c>
      <c r="AW23" s="29">
        <v>6</v>
      </c>
      <c r="AZ23" s="29">
        <v>2</v>
      </c>
      <c r="BC23" s="29">
        <v>5</v>
      </c>
      <c r="BN23" s="29">
        <v>2</v>
      </c>
      <c r="CN23" s="29">
        <v>6</v>
      </c>
      <c r="CO23" s="29">
        <v>1</v>
      </c>
      <c r="DI23" s="29">
        <v>1</v>
      </c>
      <c r="DO23" s="29" t="s">
        <v>433</v>
      </c>
      <c r="DP23" s="29">
        <v>1</v>
      </c>
      <c r="DV23" s="29">
        <v>1</v>
      </c>
      <c r="EM23" s="29">
        <v>5</v>
      </c>
      <c r="ER23" s="29">
        <v>4</v>
      </c>
      <c r="ET23" s="29">
        <v>1</v>
      </c>
      <c r="FB23" s="29">
        <v>6</v>
      </c>
      <c r="FE23" s="29">
        <v>3</v>
      </c>
      <c r="FO23" s="29">
        <v>6</v>
      </c>
      <c r="FR23" s="29">
        <v>3</v>
      </c>
      <c r="FS23" s="29">
        <v>1</v>
      </c>
      <c r="GA23" s="29" t="s">
        <v>434</v>
      </c>
      <c r="GI23" s="29">
        <v>1</v>
      </c>
      <c r="GZ23" s="29">
        <v>5</v>
      </c>
      <c r="HC23" s="29">
        <v>2</v>
      </c>
      <c r="HJ23" s="29">
        <v>2</v>
      </c>
      <c r="HU23" s="29">
        <v>5</v>
      </c>
      <c r="IB23" s="29">
        <v>5</v>
      </c>
      <c r="II23" s="29">
        <v>5</v>
      </c>
      <c r="IN23" s="29">
        <v>3</v>
      </c>
      <c r="IQ23" s="29" t="s">
        <v>435</v>
      </c>
      <c r="IR23" s="29" t="s">
        <v>408</v>
      </c>
      <c r="IS23" s="29" t="s">
        <v>409</v>
      </c>
      <c r="IZ23" s="29" t="s">
        <v>410</v>
      </c>
      <c r="JA23" s="29">
        <v>5039860866</v>
      </c>
      <c r="JC23" s="29">
        <v>2</v>
      </c>
      <c r="JE23" s="29">
        <v>2</v>
      </c>
    </row>
    <row r="24" spans="1:267">
      <c r="A24" s="29">
        <v>6739032086</v>
      </c>
      <c r="B24" s="29">
        <v>171150286</v>
      </c>
      <c r="C24" s="31">
        <v>43165.545682870368</v>
      </c>
      <c r="D24" s="31">
        <v>43165.574236111112</v>
      </c>
      <c r="E24" s="29" t="s">
        <v>403</v>
      </c>
      <c r="F24" s="29" t="s">
        <v>404</v>
      </c>
      <c r="G24" s="29" t="s">
        <v>405</v>
      </c>
      <c r="H24" s="29" t="s">
        <v>406</v>
      </c>
      <c r="J24" s="29" t="s">
        <v>436</v>
      </c>
      <c r="K24" s="29">
        <v>277</v>
      </c>
      <c r="L24" s="29" t="s">
        <v>408</v>
      </c>
      <c r="M24" s="29" t="s">
        <v>409</v>
      </c>
      <c r="R24" s="29">
        <v>97301</v>
      </c>
      <c r="T24" s="29" t="s">
        <v>410</v>
      </c>
      <c r="U24" s="29">
        <v>5039860866</v>
      </c>
      <c r="V24" s="29">
        <v>1</v>
      </c>
      <c r="X24" s="29">
        <v>1</v>
      </c>
      <c r="Z24" s="29" t="s">
        <v>437</v>
      </c>
      <c r="AA24" s="29">
        <v>1</v>
      </c>
      <c r="AD24" s="29">
        <v>1</v>
      </c>
      <c r="AF24" s="29">
        <v>1</v>
      </c>
      <c r="AI24" s="29">
        <v>2</v>
      </c>
      <c r="AK24" s="29">
        <v>2</v>
      </c>
      <c r="AP24" s="29">
        <v>5</v>
      </c>
      <c r="AV24" s="29">
        <v>5</v>
      </c>
      <c r="BC24" s="29">
        <v>5</v>
      </c>
      <c r="BN24" s="29">
        <v>2</v>
      </c>
      <c r="CK24" s="29">
        <v>3</v>
      </c>
      <c r="CR24" s="29">
        <v>4</v>
      </c>
      <c r="DA24" s="29">
        <v>2</v>
      </c>
      <c r="DF24" s="29">
        <v>1</v>
      </c>
      <c r="DI24" s="29">
        <v>1</v>
      </c>
      <c r="DO24" s="29" t="s">
        <v>438</v>
      </c>
      <c r="DP24" s="29">
        <v>1</v>
      </c>
      <c r="DV24" s="29">
        <v>1</v>
      </c>
      <c r="EJ24" s="29">
        <v>2</v>
      </c>
      <c r="ER24" s="29">
        <v>4</v>
      </c>
      <c r="ET24" s="29">
        <v>1</v>
      </c>
      <c r="FB24" s="29">
        <v>6</v>
      </c>
      <c r="FE24" s="29">
        <v>3</v>
      </c>
      <c r="FK24" s="29">
        <v>2</v>
      </c>
      <c r="FR24" s="29">
        <v>3</v>
      </c>
      <c r="FS24" s="29">
        <v>1</v>
      </c>
      <c r="GA24" s="29" t="s">
        <v>439</v>
      </c>
      <c r="GJ24" s="29">
        <v>2</v>
      </c>
      <c r="GP24" s="29">
        <v>2</v>
      </c>
      <c r="GV24" s="29">
        <v>1</v>
      </c>
      <c r="HC24" s="29">
        <v>2</v>
      </c>
      <c r="HJ24" s="29">
        <v>2</v>
      </c>
      <c r="HQ24" s="29">
        <v>1</v>
      </c>
      <c r="HX24" s="29">
        <v>1</v>
      </c>
      <c r="IE24" s="29">
        <v>1</v>
      </c>
      <c r="IK24" s="29" t="s">
        <v>440</v>
      </c>
      <c r="IN24" s="29">
        <v>3</v>
      </c>
      <c r="IQ24" s="29" t="s">
        <v>441</v>
      </c>
      <c r="IR24" s="29" t="s">
        <v>408</v>
      </c>
      <c r="IS24" s="29" t="s">
        <v>409</v>
      </c>
      <c r="IZ24" s="29" t="s">
        <v>410</v>
      </c>
      <c r="JA24" s="29">
        <v>5039860866</v>
      </c>
      <c r="JC24" s="29">
        <v>2</v>
      </c>
      <c r="JE24" s="29">
        <v>2</v>
      </c>
    </row>
    <row r="25" spans="1:267">
      <c r="A25" s="29">
        <v>6736507716</v>
      </c>
      <c r="B25" s="29">
        <v>171150025</v>
      </c>
      <c r="C25" s="31">
        <v>43164.682500000003</v>
      </c>
      <c r="D25" s="31">
        <v>43164.712037037039</v>
      </c>
      <c r="E25" s="29" t="s">
        <v>403</v>
      </c>
      <c r="F25" s="29" t="s">
        <v>404</v>
      </c>
      <c r="G25" s="29" t="s">
        <v>405</v>
      </c>
      <c r="H25" s="29" t="s">
        <v>406</v>
      </c>
      <c r="J25" s="29" t="s">
        <v>442</v>
      </c>
      <c r="K25" s="29">
        <v>127</v>
      </c>
      <c r="L25" s="29" t="s">
        <v>408</v>
      </c>
      <c r="M25" s="29" t="s">
        <v>409</v>
      </c>
      <c r="R25" s="29">
        <v>97301</v>
      </c>
      <c r="T25" s="29" t="s">
        <v>410</v>
      </c>
      <c r="U25" s="29">
        <v>5039860866</v>
      </c>
      <c r="V25" s="29">
        <v>1</v>
      </c>
      <c r="Y25" s="29" t="s">
        <v>443</v>
      </c>
      <c r="Z25" s="29" t="s">
        <v>444</v>
      </c>
      <c r="AA25" s="29">
        <v>1</v>
      </c>
      <c r="AD25" s="29">
        <v>1</v>
      </c>
      <c r="AF25" s="29">
        <v>1</v>
      </c>
      <c r="AI25" s="29">
        <v>2</v>
      </c>
      <c r="AJ25" s="29">
        <v>1</v>
      </c>
      <c r="AP25" s="29">
        <v>5</v>
      </c>
      <c r="AS25" s="29">
        <v>2</v>
      </c>
      <c r="AX25" s="29" t="s">
        <v>445</v>
      </c>
      <c r="AZ25" s="29">
        <v>2</v>
      </c>
      <c r="BA25" s="29">
        <v>3</v>
      </c>
      <c r="BL25" s="29" t="s">
        <v>446</v>
      </c>
      <c r="BN25" s="29">
        <v>2</v>
      </c>
      <c r="CN25" s="29">
        <v>6</v>
      </c>
      <c r="CT25" s="29">
        <v>6</v>
      </c>
      <c r="DD25" s="29">
        <v>5</v>
      </c>
      <c r="DH25" s="29" t="s">
        <v>447</v>
      </c>
      <c r="DI25" s="29">
        <v>1</v>
      </c>
      <c r="DO25" s="29" t="s">
        <v>448</v>
      </c>
      <c r="DU25" s="29">
        <v>6</v>
      </c>
      <c r="DV25" s="29">
        <v>1</v>
      </c>
      <c r="EM25" s="29">
        <v>5</v>
      </c>
      <c r="ER25" s="29">
        <v>4</v>
      </c>
      <c r="EV25" s="29">
        <v>3</v>
      </c>
      <c r="FB25" s="29">
        <v>6</v>
      </c>
      <c r="FD25" s="29">
        <v>2</v>
      </c>
      <c r="FO25" s="29">
        <v>6</v>
      </c>
      <c r="FR25" s="29">
        <v>3</v>
      </c>
      <c r="FX25" s="29">
        <v>6</v>
      </c>
      <c r="FZ25" s="29">
        <v>1</v>
      </c>
      <c r="GN25" s="29" t="s">
        <v>449</v>
      </c>
      <c r="GZ25" s="29">
        <v>5</v>
      </c>
      <c r="HE25" s="29">
        <v>4</v>
      </c>
      <c r="HH25" s="29" t="s">
        <v>450</v>
      </c>
      <c r="HL25" s="29">
        <v>4</v>
      </c>
      <c r="HP25" s="29" t="s">
        <v>451</v>
      </c>
      <c r="HQ25" s="29">
        <v>1</v>
      </c>
      <c r="HX25" s="29">
        <v>1</v>
      </c>
      <c r="IE25" s="29">
        <v>1</v>
      </c>
      <c r="IO25" s="29">
        <v>4</v>
      </c>
      <c r="IQ25" s="29" t="s">
        <v>452</v>
      </c>
      <c r="IR25" s="29" t="s">
        <v>453</v>
      </c>
      <c r="IS25" s="29" t="s">
        <v>454</v>
      </c>
      <c r="IZ25" s="29" t="s">
        <v>455</v>
      </c>
      <c r="JA25" s="29" t="s">
        <v>456</v>
      </c>
      <c r="JC25" s="29">
        <v>2</v>
      </c>
      <c r="JE25" s="29">
        <v>2</v>
      </c>
    </row>
    <row r="26" spans="1:267">
      <c r="A26" s="29">
        <v>6735788607</v>
      </c>
      <c r="B26" s="29">
        <v>170200194</v>
      </c>
      <c r="C26" s="31">
        <v>43164.443368055552</v>
      </c>
      <c r="D26" s="31">
        <v>43164.511412037027</v>
      </c>
      <c r="E26" s="29" t="s">
        <v>351</v>
      </c>
      <c r="F26" s="29" t="s">
        <v>352</v>
      </c>
      <c r="G26" s="29" t="s">
        <v>353</v>
      </c>
      <c r="H26" s="29" t="s">
        <v>354</v>
      </c>
      <c r="J26" s="29" t="s">
        <v>457</v>
      </c>
      <c r="K26" s="29">
        <v>118</v>
      </c>
      <c r="L26" s="29" t="s">
        <v>365</v>
      </c>
      <c r="M26" s="29" t="s">
        <v>458</v>
      </c>
      <c r="R26" s="29">
        <v>20032</v>
      </c>
      <c r="T26" s="29" t="s">
        <v>358</v>
      </c>
      <c r="U26" s="29">
        <v>9716731557</v>
      </c>
      <c r="V26" s="29">
        <v>1</v>
      </c>
      <c r="X26" s="29">
        <v>1</v>
      </c>
      <c r="Z26" s="29" t="s">
        <v>459</v>
      </c>
      <c r="AA26" s="29">
        <v>1</v>
      </c>
      <c r="AD26" s="29">
        <v>1</v>
      </c>
      <c r="AF26" s="29">
        <v>1</v>
      </c>
      <c r="AH26" s="29">
        <v>1</v>
      </c>
      <c r="AP26" s="29">
        <v>5</v>
      </c>
      <c r="AT26" s="29">
        <v>3</v>
      </c>
      <c r="AX26" s="29" t="s">
        <v>460</v>
      </c>
      <c r="AY26" s="29">
        <v>1</v>
      </c>
      <c r="AZ26" s="29">
        <v>2</v>
      </c>
      <c r="BA26" s="29">
        <v>3</v>
      </c>
      <c r="BB26" s="29">
        <v>4</v>
      </c>
      <c r="BC26" s="29">
        <v>5</v>
      </c>
      <c r="BD26" s="29">
        <v>6</v>
      </c>
      <c r="BE26" s="29">
        <v>7</v>
      </c>
      <c r="BG26" s="29">
        <v>9</v>
      </c>
      <c r="BH26" s="29">
        <v>10</v>
      </c>
      <c r="BI26" s="29">
        <v>11</v>
      </c>
      <c r="BJ26" s="29">
        <v>12</v>
      </c>
      <c r="BK26" s="29">
        <v>13</v>
      </c>
      <c r="BL26" s="29" t="s">
        <v>461</v>
      </c>
      <c r="BM26" s="29">
        <v>1</v>
      </c>
      <c r="BP26" s="29">
        <v>2</v>
      </c>
      <c r="BQ26" s="29">
        <v>3</v>
      </c>
      <c r="CB26" s="29" t="s">
        <v>462</v>
      </c>
      <c r="CD26" s="29">
        <v>2</v>
      </c>
      <c r="CN26" s="29">
        <v>6</v>
      </c>
      <c r="CT26" s="29">
        <v>6</v>
      </c>
      <c r="DA26" s="29">
        <v>2</v>
      </c>
      <c r="DH26" s="29" t="s">
        <v>463</v>
      </c>
      <c r="DI26" s="29">
        <v>1</v>
      </c>
      <c r="DO26" s="29" t="s">
        <v>464</v>
      </c>
      <c r="DU26" s="29">
        <v>6</v>
      </c>
      <c r="EA26" s="29">
        <v>6</v>
      </c>
      <c r="EC26" s="29">
        <v>2</v>
      </c>
      <c r="EN26" s="29">
        <v>6</v>
      </c>
      <c r="ES26" s="29" t="s">
        <v>465</v>
      </c>
      <c r="EU26" s="29">
        <v>2</v>
      </c>
      <c r="EY26" s="29">
        <v>3</v>
      </c>
      <c r="FD26" s="29">
        <v>2</v>
      </c>
      <c r="FL26" s="29">
        <v>3</v>
      </c>
      <c r="FR26" s="29">
        <v>3</v>
      </c>
      <c r="FX26" s="29">
        <v>6</v>
      </c>
      <c r="FZ26" s="29">
        <v>1</v>
      </c>
      <c r="GL26" s="29">
        <v>4</v>
      </c>
      <c r="GS26" s="29">
        <v>5</v>
      </c>
      <c r="GW26" s="29">
        <v>2</v>
      </c>
      <c r="HG26" s="29">
        <v>6</v>
      </c>
      <c r="HH26" s="29" t="s">
        <v>466</v>
      </c>
      <c r="HN26" s="29">
        <v>6</v>
      </c>
      <c r="HP26" s="29" t="s">
        <v>466</v>
      </c>
      <c r="HV26" s="29">
        <v>6</v>
      </c>
      <c r="HW26" s="29" t="s">
        <v>467</v>
      </c>
      <c r="IC26" s="29">
        <v>6</v>
      </c>
      <c r="IE26" s="29">
        <v>1</v>
      </c>
      <c r="IM26" s="29">
        <v>2</v>
      </c>
      <c r="IR26" s="29" t="s">
        <v>365</v>
      </c>
      <c r="IS26" s="29" t="s">
        <v>458</v>
      </c>
      <c r="JC26" s="29">
        <v>2</v>
      </c>
      <c r="JF26" s="29">
        <v>3</v>
      </c>
    </row>
    <row r="27" spans="1:267">
      <c r="A27" s="29">
        <v>6735459595</v>
      </c>
      <c r="B27" s="29">
        <v>170976776</v>
      </c>
      <c r="C27" s="31">
        <v>43164.383877314824</v>
      </c>
      <c r="D27" s="31">
        <v>43164.428807870368</v>
      </c>
      <c r="E27" s="29" t="s">
        <v>351</v>
      </c>
      <c r="F27" s="29" t="s">
        <v>352</v>
      </c>
      <c r="G27" s="29" t="s">
        <v>353</v>
      </c>
      <c r="H27" s="29" t="s">
        <v>354</v>
      </c>
      <c r="J27" s="29" t="s">
        <v>468</v>
      </c>
      <c r="K27" s="29">
        <v>118</v>
      </c>
      <c r="L27" s="29" t="s">
        <v>365</v>
      </c>
      <c r="M27" s="29" t="s">
        <v>469</v>
      </c>
      <c r="R27" s="29">
        <v>22003</v>
      </c>
      <c r="T27" s="29" t="s">
        <v>358</v>
      </c>
      <c r="U27" s="29" t="s">
        <v>470</v>
      </c>
      <c r="V27" s="29">
        <v>1</v>
      </c>
      <c r="X27" s="29">
        <v>1</v>
      </c>
      <c r="AA27" s="29">
        <v>1</v>
      </c>
      <c r="AE27" s="29">
        <v>2</v>
      </c>
      <c r="AF27" s="29">
        <v>1</v>
      </c>
      <c r="AH27" s="29">
        <v>1</v>
      </c>
      <c r="AP27" s="29">
        <v>5</v>
      </c>
      <c r="AW27" s="29">
        <v>6</v>
      </c>
      <c r="AY27" s="29">
        <v>1</v>
      </c>
      <c r="BM27" s="29">
        <v>1</v>
      </c>
      <c r="BZ27" s="29">
        <v>12</v>
      </c>
      <c r="CH27" s="29">
        <v>6</v>
      </c>
      <c r="CN27" s="29">
        <v>6</v>
      </c>
      <c r="CU27" s="29">
        <v>7</v>
      </c>
      <c r="CX27" s="29">
        <v>1</v>
      </c>
      <c r="DA27" s="29">
        <v>2</v>
      </c>
      <c r="DF27" s="29">
        <v>1</v>
      </c>
      <c r="DK27" s="29">
        <v>3</v>
      </c>
      <c r="DU27" s="29">
        <v>6</v>
      </c>
      <c r="DY27" s="29">
        <v>4</v>
      </c>
      <c r="EG27" s="29">
        <v>6</v>
      </c>
      <c r="EI27" s="29">
        <v>1</v>
      </c>
      <c r="EV27" s="29">
        <v>3</v>
      </c>
      <c r="EY27" s="29">
        <v>3</v>
      </c>
      <c r="FF27" s="29">
        <v>4</v>
      </c>
      <c r="FM27" s="29">
        <v>4</v>
      </c>
      <c r="FP27" s="29">
        <v>1</v>
      </c>
    </row>
    <row r="28" spans="1:267">
      <c r="A28" s="29">
        <v>6731623943</v>
      </c>
      <c r="B28" s="29">
        <v>170976776</v>
      </c>
      <c r="C28" s="31">
        <v>43161.649212962962</v>
      </c>
      <c r="D28" s="31">
        <v>43161.669687499998</v>
      </c>
      <c r="E28" s="29" t="s">
        <v>471</v>
      </c>
      <c r="F28" s="29" t="s">
        <v>386</v>
      </c>
      <c r="G28" s="29" t="s">
        <v>387</v>
      </c>
      <c r="H28" s="29" t="s">
        <v>388</v>
      </c>
      <c r="J28" s="29" t="s">
        <v>472</v>
      </c>
      <c r="K28" s="29">
        <v>147</v>
      </c>
      <c r="L28" s="29" t="s">
        <v>473</v>
      </c>
      <c r="M28" s="29" t="s">
        <v>474</v>
      </c>
      <c r="R28" s="29">
        <v>97232</v>
      </c>
      <c r="T28" s="29" t="s">
        <v>475</v>
      </c>
      <c r="U28" s="29" t="s">
        <v>476</v>
      </c>
      <c r="V28" s="29">
        <v>1</v>
      </c>
      <c r="X28" s="29">
        <v>1</v>
      </c>
      <c r="AA28" s="29">
        <v>1</v>
      </c>
      <c r="AD28" s="29">
        <v>1</v>
      </c>
      <c r="AF28" s="29">
        <v>1</v>
      </c>
      <c r="AH28" s="29">
        <v>1</v>
      </c>
      <c r="AO28" s="29">
        <v>4</v>
      </c>
      <c r="AU28" s="29">
        <v>4</v>
      </c>
      <c r="AZ28" s="29">
        <v>2</v>
      </c>
      <c r="BN28" s="29">
        <v>2</v>
      </c>
      <c r="CJ28" s="29">
        <v>2</v>
      </c>
      <c r="CU28" s="29">
        <v>7</v>
      </c>
      <c r="CY28" s="29" t="s">
        <v>477</v>
      </c>
      <c r="CZ28" s="29">
        <v>1</v>
      </c>
      <c r="DG28" s="29">
        <v>2</v>
      </c>
      <c r="DI28" s="29">
        <v>1</v>
      </c>
      <c r="DO28" s="29" t="s">
        <v>478</v>
      </c>
      <c r="DQ28" s="29">
        <v>2</v>
      </c>
      <c r="DV28" s="29">
        <v>1</v>
      </c>
      <c r="EI28" s="29">
        <v>1</v>
      </c>
      <c r="ET28" s="29">
        <v>1</v>
      </c>
      <c r="EW28" s="29">
        <v>1</v>
      </c>
      <c r="FI28" s="29" t="s">
        <v>479</v>
      </c>
      <c r="FJ28" s="29">
        <v>1</v>
      </c>
      <c r="FR28" s="29">
        <v>3</v>
      </c>
      <c r="FT28" s="29">
        <v>2</v>
      </c>
      <c r="FZ28" s="29">
        <v>1</v>
      </c>
      <c r="GK28" s="29">
        <v>3</v>
      </c>
      <c r="GP28" s="29">
        <v>2</v>
      </c>
      <c r="GW28" s="29">
        <v>2</v>
      </c>
      <c r="HC28" s="29">
        <v>2</v>
      </c>
      <c r="HJ28" s="29">
        <v>2</v>
      </c>
      <c r="HS28" s="29">
        <v>3</v>
      </c>
      <c r="HZ28" s="29">
        <v>3</v>
      </c>
      <c r="IG28" s="29">
        <v>3</v>
      </c>
      <c r="IM28" s="29">
        <v>2</v>
      </c>
      <c r="IQ28" s="29" t="s">
        <v>480</v>
      </c>
      <c r="IR28" s="29" t="s">
        <v>473</v>
      </c>
      <c r="IS28" s="29" t="s">
        <v>481</v>
      </c>
      <c r="IZ28" s="29" t="s">
        <v>475</v>
      </c>
      <c r="JA28" s="29" t="s">
        <v>476</v>
      </c>
      <c r="JC28" s="29">
        <v>2</v>
      </c>
      <c r="JE28" s="29">
        <v>2</v>
      </c>
    </row>
    <row r="29" spans="1:267">
      <c r="A29" s="29">
        <v>6731463349</v>
      </c>
      <c r="B29" s="29">
        <v>170976776</v>
      </c>
      <c r="C29" s="31">
        <v>43161.578379629631</v>
      </c>
      <c r="D29" s="31">
        <v>43161.599733796298</v>
      </c>
      <c r="E29" s="29" t="s">
        <v>482</v>
      </c>
      <c r="F29" s="29" t="s">
        <v>483</v>
      </c>
      <c r="G29" s="29" t="s">
        <v>484</v>
      </c>
      <c r="H29" s="29" t="s">
        <v>485</v>
      </c>
      <c r="J29" s="29" t="s">
        <v>486</v>
      </c>
      <c r="L29" s="29" t="s">
        <v>487</v>
      </c>
      <c r="M29" s="29" t="s">
        <v>488</v>
      </c>
      <c r="R29" s="29">
        <v>97401</v>
      </c>
      <c r="T29" s="29" t="s">
        <v>483</v>
      </c>
      <c r="U29" s="29" t="s">
        <v>489</v>
      </c>
      <c r="V29" s="29">
        <v>1</v>
      </c>
      <c r="X29" s="29">
        <v>1</v>
      </c>
      <c r="AA29" s="29">
        <v>1</v>
      </c>
      <c r="AD29" s="29">
        <v>1</v>
      </c>
      <c r="AF29" s="29">
        <v>1</v>
      </c>
      <c r="AI29" s="29">
        <v>2</v>
      </c>
      <c r="AJ29" s="29">
        <v>1</v>
      </c>
      <c r="AO29" s="29">
        <v>4</v>
      </c>
      <c r="AR29" s="29">
        <v>1</v>
      </c>
      <c r="AX29" s="29" t="s">
        <v>490</v>
      </c>
      <c r="CJ29" s="29">
        <v>2</v>
      </c>
      <c r="CP29" s="29">
        <v>2</v>
      </c>
      <c r="CZ29" s="29">
        <v>1</v>
      </c>
      <c r="DH29" s="29" t="s">
        <v>491</v>
      </c>
      <c r="DI29" s="29">
        <v>1</v>
      </c>
      <c r="DS29" s="29">
        <v>4</v>
      </c>
      <c r="DW29" s="29">
        <v>2</v>
      </c>
      <c r="EC29" s="29">
        <v>2</v>
      </c>
      <c r="EJ29" s="29">
        <v>2</v>
      </c>
      <c r="EQ29" s="29">
        <v>3</v>
      </c>
      <c r="ET29" s="29">
        <v>1</v>
      </c>
      <c r="EW29" s="29">
        <v>1</v>
      </c>
      <c r="FE29" s="29">
        <v>3</v>
      </c>
      <c r="FJ29" s="29">
        <v>1</v>
      </c>
      <c r="FR29" s="29">
        <v>3</v>
      </c>
      <c r="FY29" s="29">
        <v>7</v>
      </c>
      <c r="GA29" s="29" t="s">
        <v>492</v>
      </c>
      <c r="GJ29" s="29">
        <v>2</v>
      </c>
      <c r="GU29" s="29">
        <v>7</v>
      </c>
      <c r="GV29" s="29">
        <v>1</v>
      </c>
      <c r="HB29" s="29">
        <v>1</v>
      </c>
      <c r="HI29" s="29">
        <v>1</v>
      </c>
      <c r="HQ29" s="29">
        <v>1</v>
      </c>
      <c r="HW29" s="29" t="s">
        <v>493</v>
      </c>
      <c r="HX29" s="29">
        <v>1</v>
      </c>
      <c r="ID29" s="29" t="s">
        <v>494</v>
      </c>
      <c r="IE29" s="29">
        <v>1</v>
      </c>
      <c r="IN29" s="29">
        <v>3</v>
      </c>
      <c r="IQ29" s="29" t="s">
        <v>495</v>
      </c>
      <c r="IR29" s="29" t="s">
        <v>487</v>
      </c>
      <c r="IS29" s="29" t="s">
        <v>488</v>
      </c>
      <c r="IZ29" s="29" t="s">
        <v>483</v>
      </c>
      <c r="JA29" s="29" t="s">
        <v>489</v>
      </c>
      <c r="JB29" s="29">
        <v>1</v>
      </c>
    </row>
    <row r="30" spans="1:267">
      <c r="A30" s="29">
        <v>6729130550</v>
      </c>
      <c r="B30" s="29">
        <v>170976938</v>
      </c>
      <c r="C30" s="31">
        <v>43160.70239583333</v>
      </c>
      <c r="D30" s="31">
        <v>43160.72111111111</v>
      </c>
      <c r="E30" s="29" t="s">
        <v>403</v>
      </c>
      <c r="F30" s="29" t="s">
        <v>404</v>
      </c>
      <c r="G30" s="29" t="s">
        <v>405</v>
      </c>
      <c r="H30" s="29" t="s">
        <v>406</v>
      </c>
      <c r="J30" s="29" t="s">
        <v>496</v>
      </c>
      <c r="K30" s="29">
        <v>126</v>
      </c>
      <c r="L30" s="29" t="s">
        <v>408</v>
      </c>
      <c r="M30" s="29" t="s">
        <v>409</v>
      </c>
      <c r="R30" s="29">
        <v>97301</v>
      </c>
      <c r="T30" s="29" t="s">
        <v>410</v>
      </c>
      <c r="U30" s="29">
        <v>5039860866</v>
      </c>
      <c r="V30" s="29">
        <v>1</v>
      </c>
      <c r="Y30" s="29" t="s">
        <v>497</v>
      </c>
      <c r="Z30" s="29" t="s">
        <v>498</v>
      </c>
      <c r="AA30" s="29">
        <v>1</v>
      </c>
      <c r="AD30" s="29">
        <v>1</v>
      </c>
      <c r="AF30" s="29">
        <v>1</v>
      </c>
      <c r="AI30" s="29">
        <v>2</v>
      </c>
      <c r="AJ30" s="29">
        <v>1</v>
      </c>
      <c r="AP30" s="29">
        <v>5</v>
      </c>
      <c r="AS30" s="29">
        <v>2</v>
      </c>
      <c r="AX30" s="29" t="s">
        <v>499</v>
      </c>
      <c r="AZ30" s="29">
        <v>2</v>
      </c>
      <c r="BL30" s="29" t="s">
        <v>500</v>
      </c>
      <c r="BM30" s="29">
        <v>1</v>
      </c>
      <c r="CB30" s="29" t="s">
        <v>501</v>
      </c>
      <c r="CC30" s="29">
        <v>1</v>
      </c>
      <c r="CJ30" s="29">
        <v>2</v>
      </c>
      <c r="CT30" s="29">
        <v>6</v>
      </c>
      <c r="CZ30" s="29">
        <v>1</v>
      </c>
      <c r="DH30" s="29" t="s">
        <v>502</v>
      </c>
      <c r="DI30" s="29">
        <v>1</v>
      </c>
      <c r="DO30" s="29" t="s">
        <v>503</v>
      </c>
      <c r="DP30" s="29">
        <v>1</v>
      </c>
      <c r="DV30" s="29">
        <v>1</v>
      </c>
      <c r="EI30" s="29">
        <v>1</v>
      </c>
      <c r="EV30" s="29">
        <v>3</v>
      </c>
      <c r="FB30" s="29">
        <v>6</v>
      </c>
      <c r="FD30" s="29">
        <v>2</v>
      </c>
      <c r="FL30" s="29">
        <v>3</v>
      </c>
      <c r="FR30" s="29">
        <v>3</v>
      </c>
      <c r="FX30" s="29">
        <v>6</v>
      </c>
      <c r="FZ30" s="29">
        <v>1</v>
      </c>
      <c r="GN30" s="29" t="s">
        <v>504</v>
      </c>
      <c r="GO30" s="29">
        <v>1</v>
      </c>
      <c r="GW30" s="29">
        <v>2</v>
      </c>
      <c r="HE30" s="29">
        <v>4</v>
      </c>
      <c r="HH30" s="29" t="s">
        <v>505</v>
      </c>
      <c r="HJ30" s="29">
        <v>2</v>
      </c>
      <c r="HP30" s="29" t="s">
        <v>506</v>
      </c>
      <c r="HQ30" s="29">
        <v>1</v>
      </c>
      <c r="HX30" s="29">
        <v>1</v>
      </c>
      <c r="IE30" s="29">
        <v>1</v>
      </c>
      <c r="IM30" s="29">
        <v>2</v>
      </c>
      <c r="IQ30" s="29" t="s">
        <v>507</v>
      </c>
      <c r="IR30" s="29" t="s">
        <v>508</v>
      </c>
      <c r="IS30" s="29" t="s">
        <v>509</v>
      </c>
      <c r="IZ30" s="29" t="s">
        <v>510</v>
      </c>
      <c r="JA30" s="29">
        <v>5038086480</v>
      </c>
      <c r="JC30" s="29">
        <v>2</v>
      </c>
      <c r="JE30" s="29">
        <v>2</v>
      </c>
    </row>
    <row r="31" spans="1:267">
      <c r="A31" s="29">
        <v>6729123375</v>
      </c>
      <c r="B31" s="29">
        <v>170976776</v>
      </c>
      <c r="C31" s="31">
        <v>43160.697766203702</v>
      </c>
      <c r="D31" s="31">
        <v>43160.700682870367</v>
      </c>
      <c r="E31" s="29" t="s">
        <v>403</v>
      </c>
      <c r="F31" s="29" t="s">
        <v>404</v>
      </c>
      <c r="G31" s="29" t="s">
        <v>405</v>
      </c>
      <c r="H31" s="29" t="s">
        <v>406</v>
      </c>
      <c r="J31" s="29" t="s">
        <v>511</v>
      </c>
      <c r="K31" s="29">
        <v>125</v>
      </c>
      <c r="L31" s="29" t="s">
        <v>408</v>
      </c>
      <c r="M31" s="29" t="s">
        <v>409</v>
      </c>
      <c r="R31" s="29">
        <v>97301</v>
      </c>
      <c r="T31" s="29" t="s">
        <v>410</v>
      </c>
      <c r="U31" s="29">
        <v>5039860866</v>
      </c>
      <c r="W31" s="29" t="s">
        <v>512</v>
      </c>
    </row>
    <row r="32" spans="1:267">
      <c r="A32" s="29">
        <v>6728978766</v>
      </c>
      <c r="B32" s="29">
        <v>170972323</v>
      </c>
      <c r="C32" s="31">
        <v>43160.640590277777</v>
      </c>
      <c r="D32" s="31">
        <v>43164.725416666668</v>
      </c>
      <c r="E32" s="29" t="s">
        <v>403</v>
      </c>
      <c r="F32" s="29" t="s">
        <v>404</v>
      </c>
      <c r="G32" s="29" t="s">
        <v>405</v>
      </c>
      <c r="H32" s="29" t="s">
        <v>406</v>
      </c>
      <c r="J32" s="29" t="s">
        <v>513</v>
      </c>
      <c r="K32" s="29">
        <v>124</v>
      </c>
      <c r="L32" s="29" t="s">
        <v>408</v>
      </c>
      <c r="M32" s="29" t="s">
        <v>409</v>
      </c>
      <c r="R32" s="29">
        <v>97301</v>
      </c>
      <c r="T32" s="29" t="s">
        <v>410</v>
      </c>
      <c r="U32" s="29">
        <v>5039860866</v>
      </c>
      <c r="V32" s="29">
        <v>1</v>
      </c>
      <c r="Y32" s="29" t="s">
        <v>514</v>
      </c>
      <c r="Z32" s="29" t="s">
        <v>515</v>
      </c>
      <c r="AA32" s="29">
        <v>1</v>
      </c>
      <c r="AD32" s="29">
        <v>1</v>
      </c>
      <c r="AF32" s="29">
        <v>1</v>
      </c>
      <c r="AH32" s="29">
        <v>1</v>
      </c>
      <c r="AP32" s="29">
        <v>5</v>
      </c>
      <c r="AU32" s="29">
        <v>4</v>
      </c>
      <c r="AX32" s="29" t="s">
        <v>516</v>
      </c>
      <c r="AZ32" s="29">
        <v>2</v>
      </c>
      <c r="BA32" s="29">
        <v>3</v>
      </c>
      <c r="BC32" s="29">
        <v>5</v>
      </c>
      <c r="BL32" s="29" t="s">
        <v>446</v>
      </c>
      <c r="BN32" s="29">
        <v>2</v>
      </c>
      <c r="CN32" s="29">
        <v>6</v>
      </c>
      <c r="CT32" s="29">
        <v>6</v>
      </c>
      <c r="CZ32" s="29">
        <v>1</v>
      </c>
      <c r="DH32" s="29" t="s">
        <v>502</v>
      </c>
      <c r="DI32" s="29">
        <v>1</v>
      </c>
      <c r="DO32" s="29" t="s">
        <v>503</v>
      </c>
      <c r="DU32" s="29">
        <v>6</v>
      </c>
      <c r="DV32" s="29">
        <v>1</v>
      </c>
      <c r="EJ32" s="29">
        <v>2</v>
      </c>
      <c r="ES32" s="29" t="s">
        <v>517</v>
      </c>
      <c r="EV32" s="29">
        <v>3</v>
      </c>
      <c r="FB32" s="29">
        <v>6</v>
      </c>
      <c r="FD32" s="29">
        <v>2</v>
      </c>
      <c r="FN32" s="29">
        <v>5</v>
      </c>
      <c r="FR32" s="29">
        <v>3</v>
      </c>
      <c r="FX32" s="29">
        <v>6</v>
      </c>
      <c r="FZ32" s="29">
        <v>1</v>
      </c>
      <c r="GN32" s="29" t="s">
        <v>504</v>
      </c>
      <c r="GV32" s="29">
        <v>1</v>
      </c>
      <c r="HE32" s="29">
        <v>4</v>
      </c>
      <c r="HH32" s="29" t="s">
        <v>505</v>
      </c>
      <c r="HJ32" s="29">
        <v>2</v>
      </c>
      <c r="HP32" s="29" t="s">
        <v>518</v>
      </c>
      <c r="HQ32" s="29">
        <v>1</v>
      </c>
      <c r="HX32" s="29">
        <v>1</v>
      </c>
      <c r="IM32" s="29">
        <v>2</v>
      </c>
      <c r="IQ32" s="29" t="s">
        <v>507</v>
      </c>
      <c r="IR32" s="29" t="s">
        <v>508</v>
      </c>
      <c r="IS32" s="29" t="s">
        <v>509</v>
      </c>
      <c r="IZ32" s="29" t="s">
        <v>510</v>
      </c>
      <c r="JA32" s="29">
        <v>5038086480</v>
      </c>
      <c r="JC32" s="29">
        <v>2</v>
      </c>
      <c r="JE32" s="29">
        <v>2</v>
      </c>
    </row>
    <row r="33" spans="1:266">
      <c r="A33" s="29">
        <v>6728900517</v>
      </c>
      <c r="B33" s="29">
        <v>170199561</v>
      </c>
      <c r="C33" s="31">
        <v>43160.612442129634</v>
      </c>
      <c r="D33" s="31">
        <v>43167.64261574074</v>
      </c>
      <c r="E33" s="29" t="s">
        <v>351</v>
      </c>
      <c r="F33" s="29" t="s">
        <v>416</v>
      </c>
      <c r="G33" s="29" t="s">
        <v>417</v>
      </c>
      <c r="H33" s="29" t="s">
        <v>418</v>
      </c>
      <c r="J33" s="29" t="s">
        <v>419</v>
      </c>
      <c r="K33" s="29">
        <v>141</v>
      </c>
      <c r="L33" s="29" t="s">
        <v>420</v>
      </c>
      <c r="M33" s="29" t="s">
        <v>366</v>
      </c>
      <c r="R33" s="29">
        <v>97232</v>
      </c>
      <c r="T33" s="29" t="s">
        <v>421</v>
      </c>
      <c r="U33" s="29" t="s">
        <v>422</v>
      </c>
      <c r="V33" s="29">
        <v>1</v>
      </c>
      <c r="X33" s="29">
        <v>1</v>
      </c>
      <c r="Z33" s="29" t="s">
        <v>423</v>
      </c>
      <c r="AA33" s="29">
        <v>1</v>
      </c>
      <c r="AD33" s="29">
        <v>1</v>
      </c>
      <c r="AF33" s="29">
        <v>1</v>
      </c>
      <c r="AH33" s="29">
        <v>1</v>
      </c>
      <c r="AP33" s="29">
        <v>5</v>
      </c>
      <c r="AT33" s="29">
        <v>3</v>
      </c>
      <c r="AX33" s="29" t="s">
        <v>424</v>
      </c>
      <c r="BD33" s="29">
        <v>6</v>
      </c>
      <c r="BN33" s="29">
        <v>2</v>
      </c>
      <c r="CM33" s="29">
        <v>5</v>
      </c>
      <c r="CS33" s="29">
        <v>5</v>
      </c>
      <c r="DA33" s="29">
        <v>2</v>
      </c>
      <c r="DH33" s="29" t="s">
        <v>425</v>
      </c>
      <c r="DI33" s="29">
        <v>1</v>
      </c>
      <c r="DO33" s="29" t="s">
        <v>426</v>
      </c>
      <c r="DU33" s="29">
        <v>6</v>
      </c>
      <c r="EA33" s="29">
        <v>6</v>
      </c>
      <c r="EB33" s="29">
        <v>1</v>
      </c>
      <c r="EJ33" s="29">
        <v>2</v>
      </c>
      <c r="EQ33" s="29">
        <v>3</v>
      </c>
      <c r="EU33" s="29">
        <v>2</v>
      </c>
      <c r="FB33" s="29">
        <v>6</v>
      </c>
      <c r="FE33" s="29">
        <v>3</v>
      </c>
      <c r="FM33" s="29">
        <v>4</v>
      </c>
      <c r="FR33" s="29">
        <v>3</v>
      </c>
    </row>
    <row r="34" spans="1:266">
      <c r="A34" s="29">
        <v>6728814574</v>
      </c>
      <c r="B34" s="29">
        <v>169909745</v>
      </c>
      <c r="C34" s="31">
        <v>43160.582870370366</v>
      </c>
      <c r="D34" s="31">
        <v>43160.652245370373</v>
      </c>
      <c r="E34" s="29" t="s">
        <v>351</v>
      </c>
      <c r="F34" s="29" t="s">
        <v>416</v>
      </c>
      <c r="G34" s="29" t="s">
        <v>417</v>
      </c>
      <c r="H34" s="29" t="s">
        <v>418</v>
      </c>
      <c r="J34" s="29" t="s">
        <v>519</v>
      </c>
      <c r="K34" s="29">
        <v>142</v>
      </c>
      <c r="L34" s="29" t="s">
        <v>453</v>
      </c>
      <c r="M34" s="29" t="s">
        <v>520</v>
      </c>
      <c r="R34" s="29">
        <v>97232</v>
      </c>
      <c r="T34" s="29" t="s">
        <v>521</v>
      </c>
      <c r="U34" s="29" t="s">
        <v>522</v>
      </c>
      <c r="V34" s="29">
        <v>1</v>
      </c>
      <c r="X34" s="29">
        <v>1</v>
      </c>
      <c r="AA34" s="29">
        <v>1</v>
      </c>
      <c r="AD34" s="29">
        <v>1</v>
      </c>
      <c r="AF34" s="29">
        <v>1</v>
      </c>
      <c r="AH34" s="29">
        <v>1</v>
      </c>
      <c r="AP34" s="29">
        <v>5</v>
      </c>
      <c r="AW34" s="29">
        <v>6</v>
      </c>
      <c r="AZ34" s="29">
        <v>2</v>
      </c>
      <c r="BN34" s="29">
        <v>2</v>
      </c>
      <c r="CN34" s="29">
        <v>6</v>
      </c>
      <c r="CT34" s="29">
        <v>6</v>
      </c>
      <c r="DE34" s="29">
        <v>6</v>
      </c>
      <c r="DF34" s="29">
        <v>1</v>
      </c>
      <c r="DN34" s="29">
        <v>6</v>
      </c>
      <c r="DO34" s="29" t="s">
        <v>523</v>
      </c>
      <c r="DU34" s="29">
        <v>6</v>
      </c>
      <c r="EA34" s="29">
        <v>6</v>
      </c>
      <c r="EC34" s="29">
        <v>2</v>
      </c>
      <c r="EN34" s="29">
        <v>6</v>
      </c>
      <c r="EP34" s="29">
        <v>2</v>
      </c>
      <c r="EV34" s="29">
        <v>3</v>
      </c>
      <c r="FB34" s="29">
        <v>6</v>
      </c>
      <c r="FE34" s="29">
        <v>3</v>
      </c>
      <c r="FN34" s="29">
        <v>5</v>
      </c>
      <c r="FR34" s="29">
        <v>3</v>
      </c>
      <c r="FX34" s="29">
        <v>6</v>
      </c>
      <c r="FZ34" s="29">
        <v>1</v>
      </c>
      <c r="GM34" s="29">
        <v>5</v>
      </c>
      <c r="GP34" s="29">
        <v>2</v>
      </c>
      <c r="HA34" s="29">
        <v>6</v>
      </c>
      <c r="HG34" s="29">
        <v>6</v>
      </c>
      <c r="HI34" s="29">
        <v>1</v>
      </c>
      <c r="HQ34" s="29">
        <v>1</v>
      </c>
      <c r="HW34" s="29" t="s">
        <v>524</v>
      </c>
      <c r="IC34" s="29">
        <v>6</v>
      </c>
      <c r="IE34" s="29">
        <v>1</v>
      </c>
      <c r="IK34" s="29" t="s">
        <v>525</v>
      </c>
      <c r="IO34" s="29">
        <v>4</v>
      </c>
      <c r="IQ34" s="29" t="s">
        <v>526</v>
      </c>
      <c r="IR34" s="29" t="s">
        <v>453</v>
      </c>
      <c r="IS34" s="29" t="s">
        <v>520</v>
      </c>
      <c r="IZ34" s="29" t="s">
        <v>521</v>
      </c>
      <c r="JA34" s="29" t="s">
        <v>527</v>
      </c>
      <c r="JC34" s="29">
        <v>2</v>
      </c>
      <c r="JE34" s="29">
        <v>2</v>
      </c>
    </row>
    <row r="35" spans="1:266">
      <c r="A35" s="29">
        <v>6728656619</v>
      </c>
      <c r="B35" s="29">
        <v>169909745</v>
      </c>
      <c r="C35" s="31">
        <v>43160.538124999999</v>
      </c>
      <c r="D35" s="31">
        <v>43164.724050925928</v>
      </c>
      <c r="E35" s="29" t="s">
        <v>403</v>
      </c>
      <c r="F35" s="29" t="s">
        <v>404</v>
      </c>
      <c r="G35" s="29" t="s">
        <v>405</v>
      </c>
      <c r="H35" s="29" t="s">
        <v>406</v>
      </c>
      <c r="J35" s="29" t="s">
        <v>528</v>
      </c>
      <c r="K35" s="29">
        <v>123</v>
      </c>
      <c r="L35" s="29" t="s">
        <v>408</v>
      </c>
      <c r="M35" s="29" t="s">
        <v>409</v>
      </c>
      <c r="R35" s="29">
        <v>97301</v>
      </c>
      <c r="T35" s="29" t="s">
        <v>410</v>
      </c>
      <c r="U35" s="29" t="s">
        <v>529</v>
      </c>
      <c r="V35" s="29">
        <v>1</v>
      </c>
      <c r="Y35" s="29" t="s">
        <v>530</v>
      </c>
      <c r="Z35" s="29" t="s">
        <v>531</v>
      </c>
      <c r="AA35" s="29">
        <v>1</v>
      </c>
      <c r="AD35" s="29">
        <v>1</v>
      </c>
      <c r="AF35" s="29">
        <v>1</v>
      </c>
      <c r="AH35" s="29">
        <v>1</v>
      </c>
      <c r="AP35" s="29">
        <v>5</v>
      </c>
      <c r="AU35" s="29">
        <v>4</v>
      </c>
      <c r="AX35" s="29" t="s">
        <v>516</v>
      </c>
      <c r="AZ35" s="29">
        <v>2</v>
      </c>
      <c r="BA35" s="29">
        <v>3</v>
      </c>
      <c r="BC35" s="29">
        <v>5</v>
      </c>
      <c r="BL35" s="29" t="s">
        <v>446</v>
      </c>
      <c r="BN35" s="29">
        <v>2</v>
      </c>
      <c r="BZ35" s="29">
        <v>12</v>
      </c>
      <c r="CN35" s="29">
        <v>6</v>
      </c>
      <c r="CT35" s="29">
        <v>6</v>
      </c>
      <c r="CZ35" s="29">
        <v>1</v>
      </c>
      <c r="DH35" s="29" t="s">
        <v>502</v>
      </c>
      <c r="DI35" s="29">
        <v>1</v>
      </c>
      <c r="DO35" s="29" t="s">
        <v>503</v>
      </c>
      <c r="DU35" s="29">
        <v>6</v>
      </c>
      <c r="DV35" s="29">
        <v>1</v>
      </c>
      <c r="EL35" s="29">
        <v>4</v>
      </c>
      <c r="ES35" s="29" t="s">
        <v>517</v>
      </c>
      <c r="EV35" s="29">
        <v>3</v>
      </c>
      <c r="FB35" s="29">
        <v>6</v>
      </c>
      <c r="FD35" s="29">
        <v>2</v>
      </c>
      <c r="FO35" s="29">
        <v>6</v>
      </c>
      <c r="FR35" s="29">
        <v>3</v>
      </c>
      <c r="FX35" s="29">
        <v>6</v>
      </c>
      <c r="FZ35" s="29">
        <v>1</v>
      </c>
      <c r="GN35" s="29" t="s">
        <v>532</v>
      </c>
      <c r="GT35" s="29">
        <v>6</v>
      </c>
      <c r="GV35" s="29">
        <v>1</v>
      </c>
      <c r="HE35" s="29">
        <v>4</v>
      </c>
      <c r="HH35" s="29" t="s">
        <v>505</v>
      </c>
      <c r="HJ35" s="29">
        <v>2</v>
      </c>
      <c r="HP35" s="29" t="s">
        <v>533</v>
      </c>
      <c r="HQ35" s="29">
        <v>1</v>
      </c>
      <c r="HX35" s="29">
        <v>1</v>
      </c>
      <c r="IO35" s="29">
        <v>4</v>
      </c>
      <c r="IQ35" s="29" t="s">
        <v>507</v>
      </c>
      <c r="IR35" s="29" t="s">
        <v>508</v>
      </c>
      <c r="IS35" s="29" t="s">
        <v>509</v>
      </c>
      <c r="IZ35" s="29" t="s">
        <v>510</v>
      </c>
      <c r="JA35" s="29" t="s">
        <v>534</v>
      </c>
      <c r="JB35" s="29">
        <v>1</v>
      </c>
      <c r="JF35" s="29">
        <v>3</v>
      </c>
    </row>
    <row r="36" spans="1:266">
      <c r="A36" s="29">
        <v>6723169559</v>
      </c>
      <c r="B36" s="29">
        <v>169909745</v>
      </c>
      <c r="C36" s="31">
        <v>43158.540497685193</v>
      </c>
      <c r="D36" s="31">
        <v>43158.542071759257</v>
      </c>
      <c r="E36" s="29" t="s">
        <v>351</v>
      </c>
      <c r="F36" s="29" t="s">
        <v>352</v>
      </c>
      <c r="G36" s="29" t="s">
        <v>353</v>
      </c>
      <c r="H36" s="29" t="s">
        <v>354</v>
      </c>
      <c r="J36" s="29" t="s">
        <v>535</v>
      </c>
      <c r="L36" s="29" t="s">
        <v>536</v>
      </c>
      <c r="M36" s="29" t="s">
        <v>537</v>
      </c>
      <c r="R36" s="29" t="s">
        <v>537</v>
      </c>
      <c r="T36" s="29" t="s">
        <v>538</v>
      </c>
      <c r="U36" s="29" t="s">
        <v>539</v>
      </c>
      <c r="V36" s="29">
        <v>1</v>
      </c>
      <c r="X36" s="29">
        <v>1</v>
      </c>
      <c r="AA36" s="29">
        <v>1</v>
      </c>
      <c r="AD36" s="29">
        <v>1</v>
      </c>
      <c r="AF36" s="29">
        <v>1</v>
      </c>
      <c r="AH36" s="29">
        <v>1</v>
      </c>
      <c r="AL36" s="29">
        <v>1</v>
      </c>
      <c r="AW36" s="29">
        <v>6</v>
      </c>
      <c r="AZ36" s="29">
        <v>2</v>
      </c>
      <c r="BM36" s="29">
        <v>1</v>
      </c>
      <c r="BW36" s="29">
        <v>9</v>
      </c>
      <c r="CF36" s="29">
        <v>4</v>
      </c>
      <c r="CN36" s="29">
        <v>6</v>
      </c>
      <c r="CU36" s="29">
        <v>7</v>
      </c>
      <c r="CX36" s="29">
        <v>1</v>
      </c>
      <c r="DC36" s="29">
        <v>4</v>
      </c>
      <c r="DG36" s="29">
        <v>2</v>
      </c>
    </row>
    <row r="37" spans="1:266">
      <c r="A37" s="29">
        <v>6722874037</v>
      </c>
      <c r="B37" s="29">
        <v>169909745</v>
      </c>
      <c r="C37" s="31">
        <v>43158.416898148149</v>
      </c>
      <c r="D37" s="31">
        <v>43158.486377314817</v>
      </c>
      <c r="E37" s="29" t="s">
        <v>540</v>
      </c>
      <c r="F37" s="29" t="s">
        <v>541</v>
      </c>
      <c r="G37" s="29" t="s">
        <v>542</v>
      </c>
      <c r="H37" s="29" t="s">
        <v>543</v>
      </c>
      <c r="J37" s="29" t="s">
        <v>544</v>
      </c>
      <c r="K37" s="29">
        <v>175</v>
      </c>
      <c r="L37" s="29" t="s">
        <v>545</v>
      </c>
      <c r="M37" s="29" t="s">
        <v>546</v>
      </c>
      <c r="R37" s="29">
        <v>97330</v>
      </c>
      <c r="T37" s="29" t="s">
        <v>547</v>
      </c>
      <c r="U37" s="29">
        <v>5417372531</v>
      </c>
      <c r="V37" s="29">
        <v>1</v>
      </c>
      <c r="Y37" s="29" t="s">
        <v>544</v>
      </c>
      <c r="Z37" s="29" t="s">
        <v>548</v>
      </c>
      <c r="AC37" s="29" t="s">
        <v>549</v>
      </c>
      <c r="AD37" s="29">
        <v>1</v>
      </c>
      <c r="AF37" s="29">
        <v>1</v>
      </c>
      <c r="AI37" s="29">
        <v>2</v>
      </c>
      <c r="AK37" s="29">
        <v>2</v>
      </c>
      <c r="AP37" s="29">
        <v>5</v>
      </c>
      <c r="AR37" s="29">
        <v>1</v>
      </c>
      <c r="AX37" s="29" t="s">
        <v>550</v>
      </c>
      <c r="CN37" s="29">
        <v>6</v>
      </c>
      <c r="CT37" s="29">
        <v>6</v>
      </c>
      <c r="DE37" s="29">
        <v>6</v>
      </c>
      <c r="DH37" s="29" t="s">
        <v>551</v>
      </c>
      <c r="DN37" s="29">
        <v>6</v>
      </c>
      <c r="DO37" s="29" t="s">
        <v>552</v>
      </c>
      <c r="DP37" s="29">
        <v>1</v>
      </c>
      <c r="EA37" s="29">
        <v>6</v>
      </c>
      <c r="EB37" s="29">
        <v>1</v>
      </c>
      <c r="EN37" s="29">
        <v>6</v>
      </c>
      <c r="ER37" s="29">
        <v>4</v>
      </c>
      <c r="EV37" s="29">
        <v>3</v>
      </c>
      <c r="FB37" s="29">
        <v>6</v>
      </c>
      <c r="FI37" s="29" t="s">
        <v>553</v>
      </c>
      <c r="FO37" s="29">
        <v>6</v>
      </c>
      <c r="FR37" s="29">
        <v>3</v>
      </c>
      <c r="FX37" s="29">
        <v>6</v>
      </c>
      <c r="GA37" s="29" t="s">
        <v>554</v>
      </c>
      <c r="GI37" s="29">
        <v>1</v>
      </c>
      <c r="HA37" s="29">
        <v>6</v>
      </c>
      <c r="HC37" s="29">
        <v>2</v>
      </c>
      <c r="HJ37" s="29">
        <v>2</v>
      </c>
      <c r="HV37" s="29">
        <v>6</v>
      </c>
      <c r="IC37" s="29">
        <v>6</v>
      </c>
      <c r="IJ37" s="29">
        <v>6</v>
      </c>
      <c r="IN37" s="29">
        <v>3</v>
      </c>
      <c r="IQ37" s="29" t="s">
        <v>555</v>
      </c>
      <c r="IR37" s="29" t="s">
        <v>545</v>
      </c>
      <c r="IS37" s="29" t="s">
        <v>546</v>
      </c>
      <c r="IZ37" s="29" t="s">
        <v>547</v>
      </c>
      <c r="JA37" s="29">
        <v>15417372531</v>
      </c>
      <c r="JC37" s="29">
        <v>2</v>
      </c>
      <c r="JF37" s="29">
        <v>3</v>
      </c>
    </row>
    <row r="38" spans="1:266">
      <c r="A38" s="29">
        <v>6722861807</v>
      </c>
      <c r="B38" s="29">
        <v>169909745</v>
      </c>
      <c r="C38" s="31">
        <v>43158.453090277777</v>
      </c>
      <c r="D38" s="31">
        <v>43158.499930555547</v>
      </c>
      <c r="E38" s="29" t="s">
        <v>556</v>
      </c>
      <c r="F38" s="29" t="s">
        <v>557</v>
      </c>
      <c r="G38" s="29" t="s">
        <v>558</v>
      </c>
      <c r="H38" s="29" t="s">
        <v>559</v>
      </c>
      <c r="J38" s="29" t="s">
        <v>560</v>
      </c>
      <c r="K38" s="29">
        <v>11</v>
      </c>
      <c r="L38" s="29" t="s">
        <v>561</v>
      </c>
      <c r="M38" s="29" t="s">
        <v>562</v>
      </c>
      <c r="R38" s="29">
        <v>97301</v>
      </c>
      <c r="T38" s="29" t="s">
        <v>563</v>
      </c>
      <c r="U38" s="29" t="s">
        <v>564</v>
      </c>
      <c r="V38" s="29">
        <v>1</v>
      </c>
      <c r="X38" s="29">
        <v>1</v>
      </c>
      <c r="AA38" s="29">
        <v>1</v>
      </c>
      <c r="AD38" s="29">
        <v>1</v>
      </c>
      <c r="AF38" s="29">
        <v>1</v>
      </c>
      <c r="AH38" s="29">
        <v>1</v>
      </c>
      <c r="AP38" s="29">
        <v>5</v>
      </c>
      <c r="AW38" s="29">
        <v>6</v>
      </c>
      <c r="BC38" s="29">
        <v>5</v>
      </c>
      <c r="BN38" s="29">
        <v>2</v>
      </c>
      <c r="CN38" s="29">
        <v>6</v>
      </c>
      <c r="CT38" s="29">
        <v>6</v>
      </c>
      <c r="DD38" s="29">
        <v>5</v>
      </c>
      <c r="DF38" s="29">
        <v>1</v>
      </c>
      <c r="DM38" s="29">
        <v>5</v>
      </c>
      <c r="DU38" s="29">
        <v>6</v>
      </c>
      <c r="DZ38" s="29">
        <v>5</v>
      </c>
      <c r="EB38" s="29">
        <v>1</v>
      </c>
      <c r="EM38" s="29">
        <v>5</v>
      </c>
      <c r="EP38" s="29">
        <v>2</v>
      </c>
      <c r="EV38" s="29">
        <v>3</v>
      </c>
      <c r="FB38" s="29">
        <v>6</v>
      </c>
      <c r="FF38" s="29">
        <v>4</v>
      </c>
      <c r="FN38" s="29">
        <v>5</v>
      </c>
      <c r="FR38" s="29">
        <v>3</v>
      </c>
      <c r="FX38" s="29">
        <v>6</v>
      </c>
      <c r="FZ38" s="29">
        <v>1</v>
      </c>
      <c r="GM38" s="29">
        <v>5</v>
      </c>
      <c r="GS38" s="29">
        <v>5</v>
      </c>
      <c r="GZ38" s="29">
        <v>5</v>
      </c>
      <c r="HE38" s="29">
        <v>4</v>
      </c>
      <c r="HH38" s="29" t="s">
        <v>565</v>
      </c>
      <c r="HM38" s="29">
        <v>5</v>
      </c>
      <c r="HP38" s="29" t="s">
        <v>565</v>
      </c>
      <c r="HQ38" s="29">
        <v>1</v>
      </c>
      <c r="HX38" s="29">
        <v>1</v>
      </c>
      <c r="ID38" s="29" t="s">
        <v>566</v>
      </c>
      <c r="IH38" s="29">
        <v>4</v>
      </c>
      <c r="IO38" s="29">
        <v>4</v>
      </c>
      <c r="IQ38" s="29" t="s">
        <v>567</v>
      </c>
      <c r="IR38" s="29" t="s">
        <v>568</v>
      </c>
      <c r="IS38" s="29" t="s">
        <v>562</v>
      </c>
      <c r="IZ38" s="29" t="s">
        <v>569</v>
      </c>
      <c r="JA38" s="29" t="s">
        <v>570</v>
      </c>
      <c r="JC38" s="29">
        <v>2</v>
      </c>
      <c r="JF38" s="29">
        <v>3</v>
      </c>
    </row>
    <row r="39" spans="1:266">
      <c r="A39" s="29">
        <v>6722490894</v>
      </c>
      <c r="B39" s="29">
        <v>169909745</v>
      </c>
      <c r="C39" s="31">
        <v>43158.370983796303</v>
      </c>
      <c r="D39" s="31">
        <v>43158.409907407397</v>
      </c>
      <c r="E39" s="29" t="s">
        <v>571</v>
      </c>
      <c r="F39" s="29" t="s">
        <v>386</v>
      </c>
      <c r="G39" s="29" t="s">
        <v>387</v>
      </c>
      <c r="H39" s="29" t="s">
        <v>388</v>
      </c>
      <c r="J39" s="29" t="s">
        <v>572</v>
      </c>
      <c r="L39" s="29" t="s">
        <v>573</v>
      </c>
      <c r="M39" s="29" t="s">
        <v>574</v>
      </c>
      <c r="R39" s="29">
        <v>97207</v>
      </c>
      <c r="T39" s="29" t="s">
        <v>575</v>
      </c>
      <c r="U39" s="29">
        <v>5037259955</v>
      </c>
      <c r="W39" s="29" t="s">
        <v>576</v>
      </c>
      <c r="X39" s="29">
        <v>1</v>
      </c>
      <c r="Z39" s="29" t="s">
        <v>577</v>
      </c>
      <c r="AA39" s="29">
        <v>1</v>
      </c>
      <c r="AD39" s="29">
        <v>1</v>
      </c>
      <c r="AF39" s="29">
        <v>1</v>
      </c>
      <c r="AH39" s="29">
        <v>1</v>
      </c>
      <c r="AP39" s="29">
        <v>5</v>
      </c>
      <c r="AQ39" s="29" t="s">
        <v>578</v>
      </c>
      <c r="AW39" s="29">
        <v>6</v>
      </c>
      <c r="AZ39" s="29">
        <v>2</v>
      </c>
      <c r="BN39" s="29">
        <v>2</v>
      </c>
      <c r="CN39" s="29">
        <v>6</v>
      </c>
      <c r="CT39" s="29">
        <v>6</v>
      </c>
      <c r="DD39" s="29">
        <v>5</v>
      </c>
      <c r="DF39" s="29">
        <v>1</v>
      </c>
      <c r="DI39" s="29">
        <v>1</v>
      </c>
      <c r="DO39" s="29" t="s">
        <v>579</v>
      </c>
      <c r="DU39" s="29">
        <v>6</v>
      </c>
      <c r="EA39" s="29">
        <v>6</v>
      </c>
      <c r="EC39" s="29">
        <v>2</v>
      </c>
      <c r="EN39" s="29">
        <v>6</v>
      </c>
      <c r="ER39" s="29">
        <v>4</v>
      </c>
      <c r="EV39" s="29">
        <v>3</v>
      </c>
      <c r="FB39" s="29">
        <v>6</v>
      </c>
      <c r="FD39" s="29">
        <v>2</v>
      </c>
      <c r="FO39" s="29">
        <v>6</v>
      </c>
      <c r="FR39" s="29">
        <v>3</v>
      </c>
      <c r="FX39" s="29">
        <v>6</v>
      </c>
      <c r="FZ39" s="29">
        <v>1</v>
      </c>
      <c r="GN39" s="29" t="s">
        <v>580</v>
      </c>
      <c r="GZ39" s="29">
        <v>5</v>
      </c>
      <c r="HF39" s="29">
        <v>5</v>
      </c>
      <c r="HM39" s="29">
        <v>5</v>
      </c>
      <c r="HQ39" s="29">
        <v>1</v>
      </c>
      <c r="HW39" s="29" t="s">
        <v>581</v>
      </c>
      <c r="HX39" s="29">
        <v>1</v>
      </c>
      <c r="ID39" s="29" t="s">
        <v>581</v>
      </c>
      <c r="IE39" s="29">
        <v>1</v>
      </c>
      <c r="IK39" s="29" t="s">
        <v>581</v>
      </c>
      <c r="IL39" s="29">
        <v>1</v>
      </c>
      <c r="IQ39" s="29" t="s">
        <v>582</v>
      </c>
      <c r="IR39" s="29" t="s">
        <v>573</v>
      </c>
      <c r="IS39" s="29" t="s">
        <v>574</v>
      </c>
      <c r="IZ39" s="29" t="s">
        <v>575</v>
      </c>
      <c r="JA39" s="29">
        <v>5037259955</v>
      </c>
      <c r="JB39" s="29">
        <v>1</v>
      </c>
    </row>
    <row r="40" spans="1:266">
      <c r="A40" s="29">
        <v>6722085301</v>
      </c>
      <c r="B40" s="29">
        <v>169909745</v>
      </c>
      <c r="C40" s="31">
        <v>43158.271516203713</v>
      </c>
      <c r="D40" s="31">
        <v>43158.292384259257</v>
      </c>
      <c r="E40" s="29" t="s">
        <v>583</v>
      </c>
      <c r="F40" s="29" t="s">
        <v>584</v>
      </c>
      <c r="G40" s="29" t="s">
        <v>585</v>
      </c>
      <c r="H40" s="29" t="s">
        <v>586</v>
      </c>
      <c r="J40" s="29" t="s">
        <v>587</v>
      </c>
      <c r="L40" s="29" t="s">
        <v>588</v>
      </c>
      <c r="M40" s="29" t="s">
        <v>589</v>
      </c>
      <c r="R40" s="29">
        <v>97301</v>
      </c>
      <c r="T40" s="29" t="s">
        <v>590</v>
      </c>
      <c r="U40" s="29" t="s">
        <v>591</v>
      </c>
      <c r="V40" s="29">
        <v>1</v>
      </c>
      <c r="X40" s="29">
        <v>1</v>
      </c>
      <c r="Z40" s="29" t="s">
        <v>592</v>
      </c>
      <c r="AA40" s="29">
        <v>1</v>
      </c>
      <c r="AD40" s="29">
        <v>1</v>
      </c>
      <c r="AF40" s="29">
        <v>1</v>
      </c>
      <c r="AH40" s="29">
        <v>1</v>
      </c>
      <c r="AP40" s="29">
        <v>5</v>
      </c>
      <c r="AW40" s="29">
        <v>6</v>
      </c>
      <c r="AY40" s="29">
        <v>1</v>
      </c>
      <c r="BM40" s="29">
        <v>1</v>
      </c>
      <c r="BU40" s="29">
        <v>7</v>
      </c>
      <c r="CG40" s="29">
        <v>5</v>
      </c>
      <c r="CN40" s="29">
        <v>6</v>
      </c>
      <c r="CT40" s="29">
        <v>6</v>
      </c>
      <c r="DD40" s="29">
        <v>5</v>
      </c>
      <c r="DG40" s="29">
        <v>2</v>
      </c>
      <c r="DM40" s="29">
        <v>5</v>
      </c>
      <c r="DU40" s="29">
        <v>6</v>
      </c>
      <c r="EA40" s="29">
        <v>6</v>
      </c>
      <c r="EH40" s="29" t="s">
        <v>593</v>
      </c>
      <c r="EN40" s="29">
        <v>6</v>
      </c>
      <c r="ER40" s="29">
        <v>4</v>
      </c>
      <c r="EU40" s="29">
        <v>2</v>
      </c>
      <c r="FA40" s="29">
        <v>5</v>
      </c>
      <c r="FE40" s="29">
        <v>3</v>
      </c>
      <c r="FO40" s="29">
        <v>6</v>
      </c>
      <c r="FQ40" s="29">
        <v>2</v>
      </c>
      <c r="GE40" s="29">
        <v>4</v>
      </c>
      <c r="GH40" s="29" t="s">
        <v>594</v>
      </c>
      <c r="GK40" s="29">
        <v>3</v>
      </c>
      <c r="GU40" s="29">
        <v>7</v>
      </c>
      <c r="GZ40" s="29">
        <v>5</v>
      </c>
      <c r="HF40" s="29">
        <v>5</v>
      </c>
      <c r="HM40" s="29">
        <v>5</v>
      </c>
      <c r="HQ40" s="29">
        <v>1</v>
      </c>
      <c r="HW40" s="29" t="s">
        <v>595</v>
      </c>
      <c r="HX40" s="29">
        <v>1</v>
      </c>
      <c r="IE40" s="29">
        <v>1</v>
      </c>
      <c r="IM40" s="29">
        <v>2</v>
      </c>
      <c r="IQ40" s="29" t="s">
        <v>596</v>
      </c>
      <c r="IR40" s="29" t="s">
        <v>597</v>
      </c>
      <c r="IS40" s="29" t="s">
        <v>598</v>
      </c>
      <c r="IZ40" s="29" t="s">
        <v>590</v>
      </c>
      <c r="JA40" s="29" t="s">
        <v>591</v>
      </c>
      <c r="JC40" s="29">
        <v>2</v>
      </c>
      <c r="JE40" s="29">
        <v>2</v>
      </c>
    </row>
    <row r="41" spans="1:266">
      <c r="A41" s="29">
        <v>6707770315</v>
      </c>
      <c r="B41" s="29">
        <v>169909745</v>
      </c>
      <c r="C41" s="31">
        <v>43151.609131944453</v>
      </c>
      <c r="D41" s="31">
        <v>43151.634629629632</v>
      </c>
      <c r="E41" s="29" t="s">
        <v>556</v>
      </c>
      <c r="F41" s="29" t="s">
        <v>599</v>
      </c>
      <c r="G41" s="29" t="s">
        <v>558</v>
      </c>
      <c r="H41" s="29" t="s">
        <v>343</v>
      </c>
      <c r="J41" s="29" t="s">
        <v>600</v>
      </c>
      <c r="L41" s="29" t="s">
        <v>601</v>
      </c>
      <c r="M41" s="29" t="s">
        <v>602</v>
      </c>
      <c r="R41" s="29">
        <v>97301</v>
      </c>
      <c r="T41" s="29" t="s">
        <v>603</v>
      </c>
      <c r="U41" s="29" t="s">
        <v>604</v>
      </c>
      <c r="V41" s="29">
        <v>1</v>
      </c>
      <c r="X41" s="29">
        <v>1</v>
      </c>
      <c r="AA41" s="29">
        <v>1</v>
      </c>
      <c r="AD41" s="29">
        <v>1</v>
      </c>
      <c r="AF41" s="29">
        <v>1</v>
      </c>
      <c r="AH41" s="29">
        <v>1</v>
      </c>
      <c r="AP41" s="29">
        <v>5</v>
      </c>
      <c r="AW41" s="29">
        <v>6</v>
      </c>
      <c r="BC41" s="29">
        <v>5</v>
      </c>
      <c r="BN41" s="29">
        <v>2</v>
      </c>
      <c r="CN41" s="29">
        <v>6</v>
      </c>
      <c r="CT41" s="29">
        <v>6</v>
      </c>
      <c r="DE41" s="29">
        <v>6</v>
      </c>
      <c r="DF41" s="29">
        <v>1</v>
      </c>
      <c r="DI41" s="29">
        <v>1</v>
      </c>
      <c r="DO41" s="29" t="s">
        <v>605</v>
      </c>
      <c r="DP41" s="29">
        <v>1</v>
      </c>
      <c r="DV41" s="29">
        <v>1</v>
      </c>
      <c r="EN41" s="29">
        <v>6</v>
      </c>
      <c r="EQ41" s="29">
        <v>3</v>
      </c>
      <c r="EV41" s="29">
        <v>3</v>
      </c>
      <c r="FB41" s="29">
        <v>6</v>
      </c>
      <c r="FE41" s="29">
        <v>3</v>
      </c>
      <c r="FO41" s="29">
        <v>6</v>
      </c>
      <c r="FR41" s="29">
        <v>3</v>
      </c>
      <c r="FX41" s="29">
        <v>6</v>
      </c>
      <c r="FZ41" s="29">
        <v>1</v>
      </c>
      <c r="GM41" s="29">
        <v>5</v>
      </c>
      <c r="GP41" s="29">
        <v>2</v>
      </c>
      <c r="HA41" s="29">
        <v>6</v>
      </c>
      <c r="HF41" s="29">
        <v>5</v>
      </c>
      <c r="HI41" s="29">
        <v>1</v>
      </c>
      <c r="HQ41" s="29">
        <v>1</v>
      </c>
      <c r="HW41" s="29" t="s">
        <v>606</v>
      </c>
      <c r="IC41" s="29">
        <v>6</v>
      </c>
      <c r="ID41" s="29" t="s">
        <v>607</v>
      </c>
      <c r="IE41" s="29">
        <v>1</v>
      </c>
      <c r="IK41" s="29" t="s">
        <v>608</v>
      </c>
      <c r="IN41" s="29">
        <v>3</v>
      </c>
      <c r="IR41" s="29" t="s">
        <v>601</v>
      </c>
      <c r="IS41" s="29" t="s">
        <v>602</v>
      </c>
      <c r="IZ41" s="29" t="s">
        <v>603</v>
      </c>
      <c r="JA41" s="29" t="s">
        <v>604</v>
      </c>
      <c r="JB41" s="29">
        <v>1</v>
      </c>
    </row>
    <row r="42" spans="1:266">
      <c r="V42" s="29">
        <f>SUM(V4:V41)</f>
        <v>34</v>
      </c>
      <c r="X42" s="29">
        <f>SUM(X4:X41)</f>
        <v>26</v>
      </c>
      <c r="AA42" s="29">
        <f>SUM(AA4:AA41)</f>
        <v>31</v>
      </c>
      <c r="AD42" s="91">
        <f>SUM(AD4:AD41)</f>
        <v>34</v>
      </c>
      <c r="AE42" s="29">
        <f>COUNT(AE4:AE41)</f>
        <v>1</v>
      </c>
      <c r="AF42" s="29">
        <f>SUM(AF4:AF41)</f>
        <v>35</v>
      </c>
      <c r="AH42" s="29">
        <f>COUNT(AH4:AH41)</f>
        <v>12</v>
      </c>
      <c r="AI42" s="29">
        <f>COUNT(AI4:AI41)</f>
        <v>23</v>
      </c>
      <c r="AJ42" s="29">
        <f>COUNT(AJ4:AJ41)</f>
        <v>16</v>
      </c>
      <c r="AK42" s="29">
        <f>COUNT(AK4:AK41)</f>
        <v>7</v>
      </c>
      <c r="AL42" s="29">
        <f t="shared" ref="AL42:AP42" si="146">COUNT(AL4:AL41)</f>
        <v>1</v>
      </c>
      <c r="AM42" s="29">
        <f t="shared" si="146"/>
        <v>1</v>
      </c>
      <c r="AN42" s="29">
        <f t="shared" si="146"/>
        <v>2</v>
      </c>
      <c r="AO42" s="29">
        <f t="shared" si="146"/>
        <v>4</v>
      </c>
      <c r="AP42" s="29">
        <f t="shared" si="146"/>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31"/>
  <sheetViews>
    <sheetView workbookViewId="0">
      <selection activeCell="B5" sqref="B5"/>
    </sheetView>
  </sheetViews>
  <sheetFormatPr defaultColWidth="8.85546875" defaultRowHeight="15"/>
  <cols>
    <col min="1" max="1" width="108.140625" style="32" customWidth="1"/>
    <col min="2" max="2" width="16.28515625" bestFit="1" customWidth="1"/>
    <col min="3" max="4" width="3" customWidth="1"/>
    <col min="5" max="5" width="8.85546875" customWidth="1"/>
    <col min="6" max="6" width="5.85546875" customWidth="1"/>
    <col min="7" max="12" width="4" customWidth="1"/>
    <col min="13" max="13" width="8.85546875" customWidth="1"/>
    <col min="14" max="14" width="5.85546875" customWidth="1"/>
    <col min="15" max="19" width="4" customWidth="1"/>
    <col min="20" max="20" width="8.85546875" customWidth="1"/>
    <col min="21" max="21" width="5.85546875" customWidth="1"/>
    <col min="22" max="52" width="4" customWidth="1"/>
    <col min="53" max="53" width="8.85546875" customWidth="1"/>
    <col min="54" max="54" width="5.85546875" customWidth="1"/>
    <col min="55" max="59" width="4" customWidth="1"/>
    <col min="60" max="60" width="8.85546875" customWidth="1"/>
    <col min="61" max="61" width="5.85546875" customWidth="1"/>
    <col min="62" max="81" width="4" customWidth="1"/>
    <col min="82" max="82" width="8.85546875" customWidth="1"/>
    <col min="83" max="83" width="5.85546875" customWidth="1"/>
    <col min="84" max="98" width="4" customWidth="1"/>
    <col min="99" max="99" width="8.85546875" customWidth="1"/>
    <col min="100" max="100" width="5.85546875" customWidth="1"/>
    <col min="101" max="133" width="4" customWidth="1"/>
    <col min="134" max="134" width="8.85546875" customWidth="1"/>
    <col min="135" max="135" width="6.85546875" customWidth="1"/>
    <col min="136" max="148" width="5" customWidth="1"/>
    <col min="149" max="149" width="9.85546875" bestFit="1" customWidth="1"/>
    <col min="150" max="150" width="11.28515625" bestFit="1" customWidth="1"/>
  </cols>
  <sheetData>
    <row r="1" spans="1:150">
      <c r="A1" s="49" t="s">
        <v>617</v>
      </c>
      <c r="B1" s="48">
        <v>1</v>
      </c>
    </row>
    <row r="3" spans="1:150">
      <c r="A3"/>
      <c r="B3" s="47" t="s">
        <v>663</v>
      </c>
    </row>
    <row r="4" spans="1:150">
      <c r="A4"/>
      <c r="B4" s="29">
        <v>100</v>
      </c>
      <c r="E4" s="29" t="s">
        <v>665</v>
      </c>
      <c r="F4" s="29">
        <v>300</v>
      </c>
      <c r="M4" s="29" t="s">
        <v>666</v>
      </c>
      <c r="N4" s="29">
        <v>400</v>
      </c>
      <c r="T4" s="29" t="s">
        <v>667</v>
      </c>
      <c r="U4" s="29">
        <v>500</v>
      </c>
      <c r="BA4" s="29" t="s">
        <v>668</v>
      </c>
      <c r="BB4" s="29">
        <v>600</v>
      </c>
      <c r="BH4" s="29" t="s">
        <v>669</v>
      </c>
      <c r="BI4" s="29">
        <v>700</v>
      </c>
      <c r="CD4" s="29" t="s">
        <v>670</v>
      </c>
      <c r="CE4" s="29">
        <v>800</v>
      </c>
      <c r="CU4" s="29" t="s">
        <v>671</v>
      </c>
      <c r="CV4" s="29">
        <v>900</v>
      </c>
      <c r="ED4" s="29" t="s">
        <v>672</v>
      </c>
      <c r="EE4" s="29">
        <v>1000</v>
      </c>
      <c r="ES4" s="29" t="s">
        <v>673</v>
      </c>
      <c r="ET4" s="29" t="s">
        <v>662</v>
      </c>
    </row>
    <row r="5" spans="1:150">
      <c r="A5" s="47" t="s">
        <v>661</v>
      </c>
      <c r="B5" s="29">
        <v>51</v>
      </c>
      <c r="C5" s="29">
        <v>52</v>
      </c>
      <c r="D5" s="29">
        <v>53</v>
      </c>
      <c r="F5" s="29">
        <v>301</v>
      </c>
      <c r="G5" s="29">
        <v>302</v>
      </c>
      <c r="H5" s="29">
        <v>303</v>
      </c>
      <c r="I5" s="29">
        <v>304</v>
      </c>
      <c r="J5" s="29">
        <v>305</v>
      </c>
      <c r="K5" s="29">
        <v>306</v>
      </c>
      <c r="L5" s="29">
        <v>307</v>
      </c>
      <c r="N5" s="29">
        <v>451</v>
      </c>
      <c r="O5" s="29">
        <v>452</v>
      </c>
      <c r="P5" s="29">
        <v>453</v>
      </c>
      <c r="Q5" s="29">
        <v>454</v>
      </c>
      <c r="R5" s="29">
        <v>455</v>
      </c>
      <c r="S5" s="29">
        <v>456</v>
      </c>
      <c r="U5" s="29">
        <v>501</v>
      </c>
      <c r="V5" s="29">
        <v>502</v>
      </c>
      <c r="W5" s="29">
        <v>503</v>
      </c>
      <c r="X5" s="29">
        <v>504</v>
      </c>
      <c r="Y5" s="29">
        <v>505</v>
      </c>
      <c r="Z5" s="29">
        <v>506</v>
      </c>
      <c r="AA5" s="29">
        <v>511</v>
      </c>
      <c r="AB5" s="29">
        <v>512</v>
      </c>
      <c r="AC5" s="29">
        <v>513</v>
      </c>
      <c r="AD5" s="29">
        <v>514</v>
      </c>
      <c r="AE5" s="29">
        <v>515</v>
      </c>
      <c r="AF5" s="29">
        <v>516</v>
      </c>
      <c r="AG5" s="29">
        <v>517</v>
      </c>
      <c r="AH5" s="29">
        <v>531</v>
      </c>
      <c r="AI5" s="29">
        <v>532</v>
      </c>
      <c r="AJ5" s="29">
        <v>533</v>
      </c>
      <c r="AK5" s="29">
        <v>534</v>
      </c>
      <c r="AL5" s="29">
        <v>535</v>
      </c>
      <c r="AM5" s="29">
        <v>536</v>
      </c>
      <c r="AN5" s="29">
        <v>541</v>
      </c>
      <c r="AO5" s="29">
        <v>542</v>
      </c>
      <c r="AP5" s="29">
        <v>543</v>
      </c>
      <c r="AQ5" s="29">
        <v>544</v>
      </c>
      <c r="AR5" s="29">
        <v>545</v>
      </c>
      <c r="AS5" s="29">
        <v>546</v>
      </c>
      <c r="AT5" s="29">
        <v>547</v>
      </c>
      <c r="AU5" s="29">
        <v>551</v>
      </c>
      <c r="AV5" s="29">
        <v>552</v>
      </c>
      <c r="AW5" s="29">
        <v>553</v>
      </c>
      <c r="AX5" s="29">
        <v>554</v>
      </c>
      <c r="AY5" s="29">
        <v>555</v>
      </c>
      <c r="AZ5" s="29">
        <v>556</v>
      </c>
      <c r="BB5" s="29">
        <v>601</v>
      </c>
      <c r="BC5" s="29">
        <v>602</v>
      </c>
      <c r="BD5" s="29">
        <v>603</v>
      </c>
      <c r="BE5" s="29">
        <v>604</v>
      </c>
      <c r="BF5" s="29">
        <v>605</v>
      </c>
      <c r="BG5" s="29">
        <v>606</v>
      </c>
      <c r="BI5" s="29">
        <v>701</v>
      </c>
      <c r="BJ5" s="29">
        <v>702</v>
      </c>
      <c r="BK5" s="29">
        <v>703</v>
      </c>
      <c r="BL5" s="29">
        <v>704</v>
      </c>
      <c r="BM5" s="29">
        <v>705</v>
      </c>
      <c r="BN5" s="29">
        <v>706</v>
      </c>
      <c r="BO5" s="29">
        <v>721</v>
      </c>
      <c r="BP5" s="29">
        <v>722</v>
      </c>
      <c r="BQ5" s="29">
        <v>723</v>
      </c>
      <c r="BR5" s="29">
        <v>731</v>
      </c>
      <c r="BS5" s="29">
        <v>732</v>
      </c>
      <c r="BT5" s="29">
        <v>733</v>
      </c>
      <c r="BU5" s="29">
        <v>734</v>
      </c>
      <c r="BV5" s="29">
        <v>735</v>
      </c>
      <c r="BW5" s="29">
        <v>736</v>
      </c>
      <c r="BX5" s="29">
        <v>751</v>
      </c>
      <c r="BY5" s="29">
        <v>752</v>
      </c>
      <c r="BZ5" s="29">
        <v>753</v>
      </c>
      <c r="CA5" s="29">
        <v>754</v>
      </c>
      <c r="CB5" s="29">
        <v>755</v>
      </c>
      <c r="CC5" s="29">
        <v>756</v>
      </c>
      <c r="CE5" s="29">
        <v>811</v>
      </c>
      <c r="CF5" s="29">
        <v>812</v>
      </c>
      <c r="CG5" s="29">
        <v>813</v>
      </c>
      <c r="CH5" s="29">
        <v>814</v>
      </c>
      <c r="CI5" s="29">
        <v>815</v>
      </c>
      <c r="CJ5" s="29">
        <v>816</v>
      </c>
      <c r="CK5" s="29">
        <v>817</v>
      </c>
      <c r="CL5" s="29">
        <v>821</v>
      </c>
      <c r="CM5" s="29">
        <v>822</v>
      </c>
      <c r="CN5" s="29">
        <v>831</v>
      </c>
      <c r="CO5" s="29">
        <v>832</v>
      </c>
      <c r="CP5" s="29">
        <v>833</v>
      </c>
      <c r="CQ5" s="29">
        <v>834</v>
      </c>
      <c r="CR5" s="29">
        <v>835</v>
      </c>
      <c r="CS5" s="29">
        <v>836</v>
      </c>
      <c r="CT5" s="29">
        <v>837</v>
      </c>
      <c r="CV5" s="29">
        <v>901</v>
      </c>
      <c r="CW5" s="29">
        <v>902</v>
      </c>
      <c r="CX5" s="29">
        <v>903</v>
      </c>
      <c r="CY5" s="29">
        <v>904</v>
      </c>
      <c r="CZ5" s="29">
        <v>905</v>
      </c>
      <c r="DA5" s="29">
        <v>906</v>
      </c>
      <c r="DB5" s="29">
        <v>911</v>
      </c>
      <c r="DC5" s="29">
        <v>912</v>
      </c>
      <c r="DD5" s="29">
        <v>913</v>
      </c>
      <c r="DE5" s="29">
        <v>914</v>
      </c>
      <c r="DF5" s="29">
        <v>915</v>
      </c>
      <c r="DG5" s="29">
        <v>916</v>
      </c>
      <c r="DH5" s="29">
        <v>917</v>
      </c>
      <c r="DI5" s="29">
        <v>921</v>
      </c>
      <c r="DJ5" s="29">
        <v>922</v>
      </c>
      <c r="DK5" s="29">
        <v>923</v>
      </c>
      <c r="DL5" s="29">
        <v>924</v>
      </c>
      <c r="DM5" s="29">
        <v>925</v>
      </c>
      <c r="DN5" s="29">
        <v>926</v>
      </c>
      <c r="DO5" s="29">
        <v>931</v>
      </c>
      <c r="DP5" s="29">
        <v>932</v>
      </c>
      <c r="DQ5" s="29">
        <v>933</v>
      </c>
      <c r="DR5" s="29">
        <v>934</v>
      </c>
      <c r="DS5" s="29">
        <v>935</v>
      </c>
      <c r="DT5" s="29">
        <v>936</v>
      </c>
      <c r="DU5" s="29">
        <v>937</v>
      </c>
      <c r="DV5" s="29">
        <v>941</v>
      </c>
      <c r="DW5" s="29">
        <v>942</v>
      </c>
      <c r="DX5" s="29">
        <v>943</v>
      </c>
      <c r="DY5" s="29">
        <v>944</v>
      </c>
      <c r="DZ5" s="29">
        <v>945</v>
      </c>
      <c r="EA5" s="29">
        <v>946</v>
      </c>
      <c r="EB5" s="29">
        <v>947</v>
      </c>
      <c r="EC5" s="29">
        <v>948</v>
      </c>
      <c r="EE5" s="29">
        <v>1001</v>
      </c>
      <c r="EF5" s="29">
        <v>1002</v>
      </c>
      <c r="EG5" s="29">
        <v>1003</v>
      </c>
      <c r="EH5" s="29">
        <v>1004</v>
      </c>
      <c r="EI5" s="29">
        <v>1005</v>
      </c>
      <c r="EJ5" s="29">
        <v>1006</v>
      </c>
      <c r="EK5" s="29">
        <v>1007</v>
      </c>
      <c r="EL5" s="29">
        <v>1011</v>
      </c>
      <c r="EM5" s="29">
        <v>1012</v>
      </c>
      <c r="EN5" s="29">
        <v>1013</v>
      </c>
      <c r="EO5" s="29">
        <v>1014</v>
      </c>
      <c r="EP5" s="29">
        <v>1015</v>
      </c>
      <c r="EQ5" s="29">
        <v>1016</v>
      </c>
      <c r="ER5" s="29">
        <v>1017</v>
      </c>
    </row>
    <row r="6" spans="1:150">
      <c r="A6" s="50" t="s">
        <v>130</v>
      </c>
    </row>
    <row r="7" spans="1:150">
      <c r="A7" s="50" t="s">
        <v>8</v>
      </c>
    </row>
    <row r="8" spans="1:150">
      <c r="A8" s="50" t="s">
        <v>30</v>
      </c>
    </row>
    <row r="9" spans="1:150">
      <c r="A9" s="50" t="s">
        <v>75</v>
      </c>
    </row>
    <row r="10" spans="1:150">
      <c r="A10" s="50" t="s">
        <v>63</v>
      </c>
    </row>
    <row r="11" spans="1:150">
      <c r="A11" s="50" t="s">
        <v>71</v>
      </c>
    </row>
    <row r="12" spans="1:150" ht="30">
      <c r="A12" s="50" t="s">
        <v>87</v>
      </c>
    </row>
    <row r="13" spans="1:150">
      <c r="A13" s="50" t="s">
        <v>88</v>
      </c>
    </row>
    <row r="14" spans="1:150">
      <c r="A14" s="50" t="s">
        <v>216</v>
      </c>
    </row>
    <row r="15" spans="1:150">
      <c r="A15" s="50" t="s">
        <v>107</v>
      </c>
    </row>
    <row r="16" spans="1:150">
      <c r="A16" s="50" t="s">
        <v>217</v>
      </c>
    </row>
    <row r="17" spans="1:1">
      <c r="A17" s="50" t="s">
        <v>139</v>
      </c>
    </row>
    <row r="18" spans="1:1">
      <c r="A18" s="50" t="s">
        <v>218</v>
      </c>
    </row>
    <row r="19" spans="1:1">
      <c r="A19" s="50" t="s">
        <v>148</v>
      </c>
    </row>
    <row r="20" spans="1:1">
      <c r="A20" s="50" t="s">
        <v>151</v>
      </c>
    </row>
    <row r="21" spans="1:1">
      <c r="A21" s="50" t="s">
        <v>159</v>
      </c>
    </row>
    <row r="22" spans="1:1">
      <c r="A22" s="50" t="s">
        <v>171</v>
      </c>
    </row>
    <row r="23" spans="1:1">
      <c r="A23" s="50" t="s">
        <v>219</v>
      </c>
    </row>
    <row r="24" spans="1:1">
      <c r="A24" s="50" t="s">
        <v>220</v>
      </c>
    </row>
    <row r="25" spans="1:1">
      <c r="A25" s="50" t="s">
        <v>82</v>
      </c>
    </row>
    <row r="26" spans="1:1">
      <c r="A26" s="50" t="s">
        <v>56</v>
      </c>
    </row>
    <row r="27" spans="1:1">
      <c r="A27" s="50" t="s">
        <v>161</v>
      </c>
    </row>
    <row r="28" spans="1:1">
      <c r="A28" s="50" t="s">
        <v>169</v>
      </c>
    </row>
    <row r="29" spans="1:1" ht="30">
      <c r="A29" s="50" t="s">
        <v>211</v>
      </c>
    </row>
    <row r="30" spans="1:1">
      <c r="A30" s="50" t="s">
        <v>664</v>
      </c>
    </row>
    <row r="31" spans="1:1">
      <c r="A31" s="50" t="s">
        <v>662</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6"/>
  <sheetViews>
    <sheetView workbookViewId="0">
      <pane ySplit="1" topLeftCell="A28" activePane="bottomLeft" state="frozen"/>
      <selection pane="bottomLeft" activeCell="C26" sqref="C26"/>
    </sheetView>
  </sheetViews>
  <sheetFormatPr defaultColWidth="8.85546875" defaultRowHeight="15"/>
  <cols>
    <col min="1" max="1" width="8.85546875" style="5"/>
    <col min="2" max="2" width="8.85546875" style="21"/>
    <col min="3" max="3" width="39" style="16" bestFit="1" customWidth="1"/>
    <col min="4" max="5" width="6.7109375" style="21" customWidth="1"/>
    <col min="6" max="6" width="132.7109375" style="5" bestFit="1" customWidth="1"/>
    <col min="7" max="7" width="16" style="21" bestFit="1" customWidth="1"/>
    <col min="8" max="8" width="16" style="5" customWidth="1"/>
    <col min="9" max="16384" width="8.85546875" style="5"/>
  </cols>
  <sheetData>
    <row r="1" spans="1:11" ht="79.5" customHeight="1" thickBot="1">
      <c r="A1" s="20" t="s">
        <v>197</v>
      </c>
      <c r="B1" s="20" t="s">
        <v>191</v>
      </c>
      <c r="C1" s="4" t="s">
        <v>189</v>
      </c>
      <c r="D1" s="19" t="s">
        <v>190</v>
      </c>
      <c r="E1" s="20" t="s">
        <v>192</v>
      </c>
      <c r="F1" s="4" t="s">
        <v>0</v>
      </c>
      <c r="G1" s="20" t="s">
        <v>193</v>
      </c>
      <c r="H1" s="4"/>
    </row>
    <row r="2" spans="1:11" ht="15.75" thickBot="1">
      <c r="A2" s="5">
        <v>100</v>
      </c>
      <c r="B2" s="21">
        <v>10</v>
      </c>
      <c r="C2" s="14" t="s">
        <v>22</v>
      </c>
      <c r="D2" s="21">
        <v>0</v>
      </c>
      <c r="E2" s="21">
        <v>0</v>
      </c>
      <c r="F2" s="6" t="s">
        <v>1</v>
      </c>
      <c r="K2" s="14" t="s">
        <v>22</v>
      </c>
    </row>
    <row r="3" spans="1:11" ht="15.75" thickBot="1">
      <c r="A3" s="5">
        <v>100</v>
      </c>
      <c r="B3" s="21">
        <v>20</v>
      </c>
      <c r="C3" s="14" t="s">
        <v>22</v>
      </c>
      <c r="D3" s="21">
        <v>0</v>
      </c>
      <c r="E3" s="21">
        <v>0</v>
      </c>
      <c r="F3" s="6" t="s">
        <v>2</v>
      </c>
      <c r="K3" s="14" t="s">
        <v>22</v>
      </c>
    </row>
    <row r="4" spans="1:11">
      <c r="A4" s="5">
        <v>100</v>
      </c>
      <c r="B4" s="21">
        <v>30</v>
      </c>
      <c r="C4" s="14" t="s">
        <v>22</v>
      </c>
      <c r="D4" s="21">
        <v>0</v>
      </c>
      <c r="E4" s="21">
        <v>0</v>
      </c>
      <c r="F4" s="7" t="s">
        <v>3</v>
      </c>
      <c r="K4" s="15" t="s">
        <v>188</v>
      </c>
    </row>
    <row r="5" spans="1:11">
      <c r="A5" s="5">
        <v>100</v>
      </c>
      <c r="B5" s="28">
        <v>31</v>
      </c>
      <c r="C5" s="14" t="s">
        <v>22</v>
      </c>
      <c r="D5" s="21">
        <v>0</v>
      </c>
      <c r="E5" s="21">
        <v>1</v>
      </c>
      <c r="F5" s="8" t="s">
        <v>5</v>
      </c>
      <c r="K5" s="15" t="s">
        <v>55</v>
      </c>
    </row>
    <row r="6" spans="1:11" ht="15.75" thickBot="1">
      <c r="A6" s="5">
        <v>100</v>
      </c>
      <c r="B6" s="28">
        <v>32</v>
      </c>
      <c r="C6" s="14" t="s">
        <v>22</v>
      </c>
      <c r="D6" s="21">
        <v>0</v>
      </c>
      <c r="E6" s="21">
        <v>1</v>
      </c>
      <c r="F6" s="27" t="s">
        <v>4</v>
      </c>
      <c r="K6" s="17" t="s">
        <v>85</v>
      </c>
    </row>
    <row r="7" spans="1:11">
      <c r="A7" s="5">
        <v>100</v>
      </c>
      <c r="B7" s="28">
        <v>40</v>
      </c>
      <c r="C7" s="14" t="s">
        <v>22</v>
      </c>
      <c r="D7" s="21">
        <v>0</v>
      </c>
      <c r="E7" s="21">
        <v>0</v>
      </c>
      <c r="F7" s="7" t="s">
        <v>6</v>
      </c>
      <c r="K7" s="14" t="s">
        <v>86</v>
      </c>
    </row>
    <row r="8" spans="1:11">
      <c r="A8" s="5">
        <v>100</v>
      </c>
      <c r="B8" s="28">
        <v>41</v>
      </c>
      <c r="C8" s="14" t="s">
        <v>22</v>
      </c>
      <c r="D8" s="21">
        <v>0</v>
      </c>
      <c r="E8" s="21">
        <v>1</v>
      </c>
      <c r="F8" s="8" t="s">
        <v>5</v>
      </c>
      <c r="K8" s="14" t="s">
        <v>95</v>
      </c>
    </row>
    <row r="9" spans="1:11" ht="15.75" thickBot="1">
      <c r="A9" s="5">
        <v>100</v>
      </c>
      <c r="B9" s="28">
        <v>42</v>
      </c>
      <c r="C9" s="14" t="s">
        <v>22</v>
      </c>
      <c r="D9" s="21">
        <v>0</v>
      </c>
      <c r="E9" s="21">
        <v>1</v>
      </c>
      <c r="F9" s="8" t="s">
        <v>4</v>
      </c>
      <c r="K9" s="14" t="s">
        <v>129</v>
      </c>
    </row>
    <row r="10" spans="1:11">
      <c r="A10" s="5">
        <v>100</v>
      </c>
      <c r="B10" s="21">
        <v>50</v>
      </c>
      <c r="C10" s="14" t="s">
        <v>22</v>
      </c>
      <c r="D10" s="21">
        <v>1</v>
      </c>
      <c r="E10" s="21">
        <v>0</v>
      </c>
      <c r="F10" s="18" t="s">
        <v>7</v>
      </c>
      <c r="K10" s="14" t="s">
        <v>147</v>
      </c>
    </row>
    <row r="11" spans="1:11">
      <c r="A11" s="5">
        <v>100</v>
      </c>
      <c r="B11" s="21">
        <v>51</v>
      </c>
      <c r="C11" s="14" t="s">
        <v>22</v>
      </c>
      <c r="D11" s="21">
        <v>1</v>
      </c>
      <c r="E11" s="21">
        <v>1</v>
      </c>
      <c r="F11" s="8" t="s">
        <v>194</v>
      </c>
      <c r="G11" s="21">
        <v>1</v>
      </c>
      <c r="K11" s="14" t="s">
        <v>170</v>
      </c>
    </row>
    <row r="12" spans="1:11">
      <c r="A12" s="5">
        <v>100</v>
      </c>
      <c r="B12" s="21">
        <v>52</v>
      </c>
      <c r="C12" s="14" t="s">
        <v>22</v>
      </c>
      <c r="D12" s="21">
        <v>1</v>
      </c>
      <c r="E12" s="21">
        <v>1</v>
      </c>
      <c r="F12" s="8" t="s">
        <v>196</v>
      </c>
      <c r="G12" s="21">
        <v>1</v>
      </c>
      <c r="K12" s="14" t="s">
        <v>173</v>
      </c>
    </row>
    <row r="13" spans="1:11" ht="15.75" thickBot="1">
      <c r="A13" s="5">
        <v>100</v>
      </c>
      <c r="B13" s="21">
        <v>53</v>
      </c>
      <c r="C13" s="14" t="s">
        <v>22</v>
      </c>
      <c r="D13" s="21">
        <v>1</v>
      </c>
      <c r="E13" s="21">
        <v>1</v>
      </c>
      <c r="F13" s="9" t="s">
        <v>195</v>
      </c>
      <c r="G13" s="21">
        <v>0</v>
      </c>
      <c r="K13" s="14" t="s">
        <v>180</v>
      </c>
    </row>
    <row r="14" spans="1:11">
      <c r="A14" s="5">
        <v>100</v>
      </c>
      <c r="B14" s="21">
        <v>60</v>
      </c>
      <c r="C14" s="14" t="s">
        <v>22</v>
      </c>
      <c r="D14" s="21">
        <v>0</v>
      </c>
      <c r="E14" s="21">
        <v>0</v>
      </c>
      <c r="F14" s="7" t="s">
        <v>8</v>
      </c>
    </row>
    <row r="15" spans="1:11">
      <c r="A15" s="5">
        <v>100</v>
      </c>
      <c r="B15" s="21">
        <v>61</v>
      </c>
      <c r="C15" s="14" t="s">
        <v>22</v>
      </c>
      <c r="D15" s="21">
        <v>0</v>
      </c>
      <c r="E15" s="21">
        <v>1</v>
      </c>
      <c r="F15" s="8" t="s">
        <v>9</v>
      </c>
    </row>
    <row r="16" spans="1:11">
      <c r="A16" s="5">
        <v>100</v>
      </c>
      <c r="B16" s="21">
        <v>62</v>
      </c>
      <c r="C16" s="14" t="s">
        <v>22</v>
      </c>
      <c r="D16" s="21">
        <v>0</v>
      </c>
      <c r="E16" s="21">
        <v>1</v>
      </c>
      <c r="F16" s="8" t="s">
        <v>10</v>
      </c>
    </row>
    <row r="17" spans="1:6" ht="15.75" thickBot="1">
      <c r="A17" s="5">
        <v>100</v>
      </c>
      <c r="B17" s="21">
        <v>63</v>
      </c>
      <c r="C17" s="14" t="s">
        <v>22</v>
      </c>
      <c r="D17" s="21">
        <v>0</v>
      </c>
      <c r="E17" s="21">
        <v>1</v>
      </c>
      <c r="F17" s="27" t="s">
        <v>11</v>
      </c>
    </row>
    <row r="18" spans="1:6">
      <c r="A18" s="5">
        <v>100</v>
      </c>
      <c r="B18" s="21">
        <v>70</v>
      </c>
      <c r="C18" s="14" t="s">
        <v>22</v>
      </c>
      <c r="D18" s="21">
        <v>0</v>
      </c>
      <c r="E18" s="21">
        <v>0</v>
      </c>
      <c r="F18" s="7" t="s">
        <v>12</v>
      </c>
    </row>
    <row r="19" spans="1:6">
      <c r="A19" s="5">
        <v>100</v>
      </c>
      <c r="B19" s="21">
        <v>71</v>
      </c>
      <c r="C19" s="14" t="s">
        <v>22</v>
      </c>
      <c r="D19" s="21">
        <v>0</v>
      </c>
      <c r="E19" s="21">
        <v>1</v>
      </c>
      <c r="F19" s="8" t="s">
        <v>4</v>
      </c>
    </row>
    <row r="20" spans="1:6" ht="15.75" thickBot="1">
      <c r="A20" s="5">
        <v>100</v>
      </c>
      <c r="B20" s="21">
        <v>72</v>
      </c>
      <c r="C20" s="14" t="s">
        <v>22</v>
      </c>
      <c r="D20" s="21">
        <v>0</v>
      </c>
      <c r="E20" s="21">
        <v>1</v>
      </c>
      <c r="F20" s="27" t="s">
        <v>5</v>
      </c>
    </row>
    <row r="21" spans="1:6">
      <c r="A21" s="5">
        <v>100</v>
      </c>
      <c r="B21" s="21">
        <v>80</v>
      </c>
      <c r="C21" s="14" t="s">
        <v>22</v>
      </c>
      <c r="D21" s="21">
        <v>0</v>
      </c>
      <c r="E21" s="21">
        <v>0</v>
      </c>
      <c r="F21" s="7" t="s">
        <v>13</v>
      </c>
    </row>
    <row r="22" spans="1:6">
      <c r="A22" s="5">
        <v>100</v>
      </c>
      <c r="B22" s="21">
        <v>81</v>
      </c>
      <c r="C22" s="14" t="s">
        <v>22</v>
      </c>
      <c r="D22" s="21">
        <v>0</v>
      </c>
      <c r="E22" s="21">
        <v>1</v>
      </c>
      <c r="F22" s="8" t="s">
        <v>4</v>
      </c>
    </row>
    <row r="23" spans="1:6" ht="15.75" thickBot="1">
      <c r="A23" s="5">
        <v>100</v>
      </c>
      <c r="B23" s="21">
        <v>82</v>
      </c>
      <c r="C23" s="14" t="s">
        <v>22</v>
      </c>
      <c r="D23" s="21">
        <v>0</v>
      </c>
      <c r="E23" s="21">
        <v>1</v>
      </c>
      <c r="F23" s="27" t="s">
        <v>5</v>
      </c>
    </row>
    <row r="24" spans="1:6">
      <c r="A24" s="5">
        <v>100</v>
      </c>
      <c r="B24" s="21">
        <v>90</v>
      </c>
      <c r="C24" s="14" t="s">
        <v>22</v>
      </c>
      <c r="D24" s="21">
        <v>0</v>
      </c>
      <c r="E24" s="21">
        <v>0</v>
      </c>
      <c r="F24" s="7" t="s">
        <v>14</v>
      </c>
    </row>
    <row r="25" spans="1:6">
      <c r="A25" s="5">
        <v>100</v>
      </c>
      <c r="B25" s="21">
        <v>91</v>
      </c>
      <c r="C25" s="14" t="s">
        <v>22</v>
      </c>
      <c r="D25" s="21">
        <v>0</v>
      </c>
      <c r="E25" s="21">
        <v>1</v>
      </c>
      <c r="F25" s="8" t="s">
        <v>4</v>
      </c>
    </row>
    <row r="26" spans="1:6" ht="15.75" thickBot="1">
      <c r="A26" s="5">
        <v>100</v>
      </c>
      <c r="B26" s="21">
        <v>92</v>
      </c>
      <c r="C26" s="14" t="s">
        <v>22</v>
      </c>
      <c r="D26" s="21">
        <v>0</v>
      </c>
      <c r="E26" s="21">
        <v>1</v>
      </c>
      <c r="F26" s="27" t="s">
        <v>5</v>
      </c>
    </row>
    <row r="27" spans="1:6">
      <c r="A27" s="5">
        <v>100</v>
      </c>
      <c r="B27" s="21">
        <v>100</v>
      </c>
      <c r="C27" s="14" t="s">
        <v>22</v>
      </c>
      <c r="D27" s="21">
        <v>0</v>
      </c>
      <c r="E27" s="21">
        <v>0</v>
      </c>
      <c r="F27" s="7" t="s">
        <v>15</v>
      </c>
    </row>
    <row r="28" spans="1:6">
      <c r="A28" s="5">
        <v>100</v>
      </c>
      <c r="B28" s="21">
        <v>101</v>
      </c>
      <c r="C28" s="14" t="s">
        <v>22</v>
      </c>
      <c r="D28" s="21">
        <v>0</v>
      </c>
      <c r="E28" s="21">
        <v>1</v>
      </c>
      <c r="F28" s="8" t="s">
        <v>4</v>
      </c>
    </row>
    <row r="29" spans="1:6" ht="15.75" thickBot="1">
      <c r="A29" s="5">
        <v>100</v>
      </c>
      <c r="B29" s="21">
        <v>102</v>
      </c>
      <c r="C29" s="14" t="s">
        <v>22</v>
      </c>
      <c r="D29" s="21">
        <v>0</v>
      </c>
      <c r="E29" s="21">
        <v>1</v>
      </c>
      <c r="F29" s="27" t="s">
        <v>5</v>
      </c>
    </row>
    <row r="30" spans="1:6">
      <c r="A30" s="5">
        <v>200</v>
      </c>
      <c r="B30" s="21">
        <v>200</v>
      </c>
      <c r="C30" s="15" t="s">
        <v>188</v>
      </c>
      <c r="D30" s="21">
        <v>0</v>
      </c>
      <c r="E30" s="21">
        <v>0</v>
      </c>
      <c r="F30" s="7" t="s">
        <v>16</v>
      </c>
    </row>
    <row r="31" spans="1:6">
      <c r="A31" s="5">
        <v>200</v>
      </c>
      <c r="B31" s="21">
        <v>201</v>
      </c>
      <c r="C31" s="15" t="s">
        <v>188</v>
      </c>
      <c r="D31" s="21">
        <v>0</v>
      </c>
      <c r="E31" s="21">
        <v>1</v>
      </c>
      <c r="F31" s="8" t="s">
        <v>17</v>
      </c>
    </row>
    <row r="32" spans="1:6">
      <c r="A32" s="5">
        <v>200</v>
      </c>
      <c r="B32" s="21">
        <v>202</v>
      </c>
      <c r="C32" s="15" t="s">
        <v>188</v>
      </c>
      <c r="D32" s="21">
        <v>0</v>
      </c>
      <c r="E32" s="21">
        <v>1</v>
      </c>
      <c r="F32" s="8" t="s">
        <v>18</v>
      </c>
    </row>
    <row r="33" spans="1:7">
      <c r="A33" s="5">
        <v>200</v>
      </c>
      <c r="B33" s="21">
        <v>203</v>
      </c>
      <c r="C33" s="15" t="s">
        <v>188</v>
      </c>
      <c r="D33" s="21">
        <v>0</v>
      </c>
      <c r="E33" s="21">
        <v>1</v>
      </c>
      <c r="F33" s="8" t="s">
        <v>19</v>
      </c>
    </row>
    <row r="34" spans="1:7">
      <c r="A34" s="5">
        <v>200</v>
      </c>
      <c r="B34" s="21">
        <v>204</v>
      </c>
      <c r="C34" s="15" t="s">
        <v>188</v>
      </c>
      <c r="D34" s="21">
        <v>0</v>
      </c>
      <c r="E34" s="21">
        <v>1</v>
      </c>
      <c r="F34" s="8" t="s">
        <v>20</v>
      </c>
    </row>
    <row r="35" spans="1:7" ht="15.75" thickBot="1">
      <c r="A35" s="5">
        <v>200</v>
      </c>
      <c r="B35" s="21">
        <v>205</v>
      </c>
      <c r="C35" s="15" t="s">
        <v>188</v>
      </c>
      <c r="D35" s="21">
        <v>0</v>
      </c>
      <c r="E35" s="21">
        <v>1</v>
      </c>
      <c r="F35" s="9" t="s">
        <v>21</v>
      </c>
    </row>
    <row r="36" spans="1:7">
      <c r="A36" s="5">
        <v>300</v>
      </c>
      <c r="B36" s="21">
        <v>300</v>
      </c>
      <c r="C36" s="15" t="s">
        <v>55</v>
      </c>
      <c r="D36" s="21">
        <v>1</v>
      </c>
      <c r="E36" s="21">
        <v>0</v>
      </c>
      <c r="F36" s="1" t="s">
        <v>23</v>
      </c>
    </row>
    <row r="37" spans="1:7">
      <c r="A37" s="5">
        <v>300</v>
      </c>
      <c r="B37" s="21">
        <v>301</v>
      </c>
      <c r="C37" s="15" t="s">
        <v>55</v>
      </c>
      <c r="D37" s="21">
        <v>1</v>
      </c>
      <c r="E37" s="21">
        <v>1</v>
      </c>
      <c r="F37" s="2" t="s">
        <v>24</v>
      </c>
      <c r="G37" s="21">
        <v>0</v>
      </c>
    </row>
    <row r="38" spans="1:7">
      <c r="A38" s="5">
        <v>300</v>
      </c>
      <c r="B38" s="21">
        <v>302</v>
      </c>
      <c r="C38" s="15" t="s">
        <v>55</v>
      </c>
      <c r="D38" s="21">
        <v>1</v>
      </c>
      <c r="E38" s="21">
        <v>1</v>
      </c>
      <c r="F38" s="2" t="s">
        <v>25</v>
      </c>
      <c r="G38" s="21">
        <v>1</v>
      </c>
    </row>
    <row r="39" spans="1:7">
      <c r="A39" s="5">
        <v>300</v>
      </c>
      <c r="B39" s="21">
        <v>303</v>
      </c>
      <c r="C39" s="15" t="s">
        <v>55</v>
      </c>
      <c r="D39" s="21">
        <v>1</v>
      </c>
      <c r="E39" s="21">
        <v>1</v>
      </c>
      <c r="F39" s="2" t="s">
        <v>26</v>
      </c>
      <c r="G39" s="21">
        <v>2</v>
      </c>
    </row>
    <row r="40" spans="1:7">
      <c r="A40" s="5">
        <v>300</v>
      </c>
      <c r="B40" s="21">
        <v>304</v>
      </c>
      <c r="C40" s="15" t="s">
        <v>55</v>
      </c>
      <c r="D40" s="21">
        <v>1</v>
      </c>
      <c r="E40" s="21">
        <v>1</v>
      </c>
      <c r="F40" s="2" t="s">
        <v>27</v>
      </c>
      <c r="G40" s="21">
        <v>3</v>
      </c>
    </row>
    <row r="41" spans="1:7" ht="30">
      <c r="A41" s="5">
        <v>300</v>
      </c>
      <c r="B41" s="21">
        <v>305</v>
      </c>
      <c r="C41" s="15" t="s">
        <v>55</v>
      </c>
      <c r="D41" s="21">
        <v>1</v>
      </c>
      <c r="E41" s="21">
        <v>1</v>
      </c>
      <c r="F41" s="2" t="s">
        <v>28</v>
      </c>
      <c r="G41" s="21">
        <v>4</v>
      </c>
    </row>
    <row r="42" spans="1:7" ht="30.75" thickBot="1">
      <c r="A42" s="5">
        <v>300</v>
      </c>
      <c r="B42" s="21">
        <v>306</v>
      </c>
      <c r="C42" s="15" t="s">
        <v>55</v>
      </c>
      <c r="D42" s="21">
        <v>1</v>
      </c>
      <c r="E42" s="21">
        <v>1</v>
      </c>
      <c r="F42" s="22" t="s">
        <v>29</v>
      </c>
      <c r="G42" s="21">
        <v>5</v>
      </c>
    </row>
    <row r="43" spans="1:7">
      <c r="A43" s="5">
        <v>400</v>
      </c>
      <c r="B43" s="21">
        <v>400</v>
      </c>
      <c r="C43" s="15" t="s">
        <v>55</v>
      </c>
      <c r="D43" s="21">
        <v>0</v>
      </c>
      <c r="E43" s="21">
        <v>0</v>
      </c>
      <c r="F43" s="1" t="s">
        <v>30</v>
      </c>
    </row>
    <row r="44" spans="1:7" ht="30">
      <c r="A44" s="5">
        <v>400</v>
      </c>
      <c r="B44" s="21">
        <v>401</v>
      </c>
      <c r="C44" s="15" t="s">
        <v>55</v>
      </c>
      <c r="D44" s="21">
        <v>0</v>
      </c>
      <c r="E44" s="21">
        <v>1</v>
      </c>
      <c r="F44" s="2" t="s">
        <v>31</v>
      </c>
    </row>
    <row r="45" spans="1:7">
      <c r="A45" s="5">
        <v>400</v>
      </c>
      <c r="B45" s="21">
        <v>402</v>
      </c>
      <c r="C45" s="15" t="s">
        <v>55</v>
      </c>
      <c r="D45" s="21">
        <v>0</v>
      </c>
      <c r="E45" s="21">
        <v>1</v>
      </c>
      <c r="F45" s="2" t="s">
        <v>32</v>
      </c>
    </row>
    <row r="46" spans="1:7" ht="30">
      <c r="A46" s="5">
        <v>400</v>
      </c>
      <c r="B46" s="21">
        <v>403</v>
      </c>
      <c r="C46" s="15" t="s">
        <v>55</v>
      </c>
      <c r="D46" s="21">
        <v>0</v>
      </c>
      <c r="E46" s="21">
        <v>1</v>
      </c>
      <c r="F46" s="2" t="s">
        <v>33</v>
      </c>
    </row>
    <row r="47" spans="1:7">
      <c r="A47" s="5">
        <v>400</v>
      </c>
      <c r="B47" s="21">
        <v>404</v>
      </c>
      <c r="C47" s="15" t="s">
        <v>55</v>
      </c>
      <c r="D47" s="21">
        <v>0</v>
      </c>
      <c r="E47" s="21">
        <v>1</v>
      </c>
      <c r="F47" s="2" t="s">
        <v>34</v>
      </c>
    </row>
    <row r="48" spans="1:7">
      <c r="A48" s="5">
        <v>400</v>
      </c>
      <c r="B48" s="21">
        <v>405</v>
      </c>
      <c r="C48" s="15" t="s">
        <v>55</v>
      </c>
      <c r="D48" s="21">
        <v>0</v>
      </c>
      <c r="E48" s="21">
        <v>1</v>
      </c>
      <c r="F48" s="2" t="s">
        <v>35</v>
      </c>
    </row>
    <row r="49" spans="1:6" ht="30">
      <c r="A49" s="5">
        <v>400</v>
      </c>
      <c r="B49" s="21">
        <v>406</v>
      </c>
      <c r="C49" s="15" t="s">
        <v>55</v>
      </c>
      <c r="D49" s="21">
        <v>0</v>
      </c>
      <c r="E49" s="21">
        <v>1</v>
      </c>
      <c r="F49" s="2" t="s">
        <v>36</v>
      </c>
    </row>
    <row r="50" spans="1:6">
      <c r="A50" s="5">
        <v>400</v>
      </c>
      <c r="B50" s="21">
        <v>407</v>
      </c>
      <c r="C50" s="15" t="s">
        <v>55</v>
      </c>
      <c r="D50" s="21">
        <v>0</v>
      </c>
      <c r="E50" s="21">
        <v>1</v>
      </c>
      <c r="F50" s="2" t="s">
        <v>37</v>
      </c>
    </row>
    <row r="51" spans="1:6" ht="30">
      <c r="A51" s="5">
        <v>400</v>
      </c>
      <c r="B51" s="21">
        <v>408</v>
      </c>
      <c r="C51" s="15" t="s">
        <v>55</v>
      </c>
      <c r="D51" s="21">
        <v>0</v>
      </c>
      <c r="E51" s="21">
        <v>1</v>
      </c>
      <c r="F51" s="2" t="s">
        <v>38</v>
      </c>
    </row>
    <row r="52" spans="1:6">
      <c r="A52" s="5">
        <v>400</v>
      </c>
      <c r="B52" s="21">
        <v>409</v>
      </c>
      <c r="C52" s="15" t="s">
        <v>55</v>
      </c>
      <c r="D52" s="21">
        <v>0</v>
      </c>
      <c r="E52" s="21">
        <v>1</v>
      </c>
      <c r="F52" s="2" t="s">
        <v>39</v>
      </c>
    </row>
    <row r="53" spans="1:6" ht="30">
      <c r="A53" s="5">
        <v>400</v>
      </c>
      <c r="B53" s="21">
        <v>410</v>
      </c>
      <c r="C53" s="15" t="s">
        <v>55</v>
      </c>
      <c r="D53" s="21">
        <v>0</v>
      </c>
      <c r="E53" s="21">
        <v>1</v>
      </c>
      <c r="F53" s="2" t="s">
        <v>40</v>
      </c>
    </row>
    <row r="54" spans="1:6" ht="30">
      <c r="A54" s="5">
        <v>400</v>
      </c>
      <c r="B54" s="21">
        <v>411</v>
      </c>
      <c r="C54" s="15" t="s">
        <v>55</v>
      </c>
      <c r="D54" s="21">
        <v>0</v>
      </c>
      <c r="E54" s="21">
        <v>1</v>
      </c>
      <c r="F54" s="2" t="s">
        <v>41</v>
      </c>
    </row>
    <row r="55" spans="1:6" ht="30">
      <c r="A55" s="5">
        <v>400</v>
      </c>
      <c r="B55" s="21">
        <v>412</v>
      </c>
      <c r="C55" s="15" t="s">
        <v>55</v>
      </c>
      <c r="D55" s="21">
        <v>0</v>
      </c>
      <c r="E55" s="21">
        <v>1</v>
      </c>
      <c r="F55" s="2" t="s">
        <v>42</v>
      </c>
    </row>
    <row r="56" spans="1:6">
      <c r="A56" s="5">
        <v>400</v>
      </c>
      <c r="B56" s="21">
        <v>413</v>
      </c>
      <c r="C56" s="15" t="s">
        <v>55</v>
      </c>
      <c r="D56" s="21">
        <v>0</v>
      </c>
      <c r="E56" s="21">
        <v>1</v>
      </c>
      <c r="F56" s="2" t="s">
        <v>43</v>
      </c>
    </row>
    <row r="57" spans="1:6" ht="15.75" thickBot="1">
      <c r="A57" s="5">
        <v>400</v>
      </c>
      <c r="B57" s="21">
        <v>414</v>
      </c>
      <c r="C57" s="15" t="s">
        <v>55</v>
      </c>
      <c r="D57" s="21">
        <v>0</v>
      </c>
      <c r="E57" s="21">
        <v>1</v>
      </c>
      <c r="F57" s="22" t="s">
        <v>44</v>
      </c>
    </row>
    <row r="58" spans="1:6">
      <c r="A58" s="5">
        <v>400</v>
      </c>
      <c r="B58" s="21">
        <v>420</v>
      </c>
      <c r="C58" s="15" t="s">
        <v>55</v>
      </c>
      <c r="D58" s="21">
        <v>0</v>
      </c>
      <c r="E58" s="21">
        <v>0</v>
      </c>
      <c r="F58" s="1" t="s">
        <v>45</v>
      </c>
    </row>
    <row r="59" spans="1:6">
      <c r="A59" s="5">
        <v>400</v>
      </c>
      <c r="B59" s="21">
        <v>421</v>
      </c>
      <c r="C59" s="15" t="s">
        <v>55</v>
      </c>
      <c r="D59" s="21">
        <v>0</v>
      </c>
      <c r="E59" s="21">
        <v>1</v>
      </c>
      <c r="F59" s="2" t="s">
        <v>4</v>
      </c>
    </row>
    <row r="60" spans="1:6" ht="15.75" thickBot="1">
      <c r="A60" s="5">
        <v>400</v>
      </c>
      <c r="B60" s="21">
        <v>422</v>
      </c>
      <c r="C60" s="15" t="s">
        <v>55</v>
      </c>
      <c r="D60" s="21">
        <v>0</v>
      </c>
      <c r="E60" s="21">
        <v>1</v>
      </c>
      <c r="F60" s="22" t="s">
        <v>5</v>
      </c>
    </row>
    <row r="61" spans="1:6">
      <c r="A61" s="5">
        <v>400</v>
      </c>
      <c r="B61" s="21">
        <v>430</v>
      </c>
      <c r="C61" s="15" t="s">
        <v>55</v>
      </c>
      <c r="D61" s="21">
        <v>0</v>
      </c>
      <c r="E61" s="21">
        <v>0</v>
      </c>
      <c r="F61" s="1" t="s">
        <v>46</v>
      </c>
    </row>
    <row r="62" spans="1:6" ht="30">
      <c r="A62" s="5">
        <v>400</v>
      </c>
      <c r="B62" s="21">
        <v>431</v>
      </c>
      <c r="C62" s="15" t="s">
        <v>55</v>
      </c>
      <c r="D62" s="21">
        <v>0</v>
      </c>
      <c r="E62" s="21">
        <v>1</v>
      </c>
      <c r="F62" s="2" t="s">
        <v>31</v>
      </c>
    </row>
    <row r="63" spans="1:6">
      <c r="A63" s="5">
        <v>400</v>
      </c>
      <c r="B63" s="21">
        <v>432</v>
      </c>
      <c r="C63" s="15" t="s">
        <v>55</v>
      </c>
      <c r="D63" s="21">
        <v>0</v>
      </c>
      <c r="E63" s="21">
        <v>1</v>
      </c>
      <c r="F63" s="2" t="s">
        <v>32</v>
      </c>
    </row>
    <row r="64" spans="1:6" ht="30">
      <c r="A64" s="5">
        <v>400</v>
      </c>
      <c r="B64" s="21">
        <v>433</v>
      </c>
      <c r="C64" s="15" t="s">
        <v>55</v>
      </c>
      <c r="D64" s="21">
        <v>0</v>
      </c>
      <c r="E64" s="21">
        <v>1</v>
      </c>
      <c r="F64" s="2" t="s">
        <v>33</v>
      </c>
    </row>
    <row r="65" spans="1:7">
      <c r="A65" s="5">
        <v>400</v>
      </c>
      <c r="B65" s="21">
        <v>434</v>
      </c>
      <c r="C65" s="15" t="s">
        <v>55</v>
      </c>
      <c r="D65" s="21">
        <v>0</v>
      </c>
      <c r="E65" s="21">
        <v>1</v>
      </c>
      <c r="F65" s="2" t="s">
        <v>34</v>
      </c>
    </row>
    <row r="66" spans="1:7">
      <c r="A66" s="5">
        <v>400</v>
      </c>
      <c r="B66" s="21">
        <v>435</v>
      </c>
      <c r="C66" s="15" t="s">
        <v>55</v>
      </c>
      <c r="D66" s="21">
        <v>0</v>
      </c>
      <c r="E66" s="21">
        <v>1</v>
      </c>
      <c r="F66" s="2" t="s">
        <v>35</v>
      </c>
    </row>
    <row r="67" spans="1:7" ht="30">
      <c r="A67" s="5">
        <v>400</v>
      </c>
      <c r="B67" s="21">
        <v>436</v>
      </c>
      <c r="C67" s="15" t="s">
        <v>55</v>
      </c>
      <c r="D67" s="21">
        <v>0</v>
      </c>
      <c r="E67" s="21">
        <v>1</v>
      </c>
      <c r="F67" s="2" t="s">
        <v>36</v>
      </c>
    </row>
    <row r="68" spans="1:7">
      <c r="A68" s="5">
        <v>400</v>
      </c>
      <c r="B68" s="21">
        <v>437</v>
      </c>
      <c r="C68" s="15" t="s">
        <v>55</v>
      </c>
      <c r="D68" s="21">
        <v>0</v>
      </c>
      <c r="E68" s="21">
        <v>1</v>
      </c>
      <c r="F68" s="2" t="s">
        <v>37</v>
      </c>
    </row>
    <row r="69" spans="1:7" ht="30">
      <c r="A69" s="5">
        <v>400</v>
      </c>
      <c r="B69" s="21">
        <v>438</v>
      </c>
      <c r="C69" s="15" t="s">
        <v>55</v>
      </c>
      <c r="D69" s="21">
        <v>0</v>
      </c>
      <c r="E69" s="21">
        <v>1</v>
      </c>
      <c r="F69" s="2" t="s">
        <v>38</v>
      </c>
    </row>
    <row r="70" spans="1:7">
      <c r="A70" s="5">
        <v>400</v>
      </c>
      <c r="B70" s="21">
        <v>439</v>
      </c>
      <c r="C70" s="15" t="s">
        <v>55</v>
      </c>
      <c r="D70" s="21">
        <v>0</v>
      </c>
      <c r="E70" s="21">
        <v>1</v>
      </c>
      <c r="F70" s="2" t="s">
        <v>39</v>
      </c>
    </row>
    <row r="71" spans="1:7" ht="30">
      <c r="A71" s="5">
        <v>400</v>
      </c>
      <c r="B71" s="21">
        <v>440</v>
      </c>
      <c r="C71" s="15" t="s">
        <v>55</v>
      </c>
      <c r="D71" s="21">
        <v>0</v>
      </c>
      <c r="E71" s="21">
        <v>1</v>
      </c>
      <c r="F71" s="2" t="s">
        <v>40</v>
      </c>
    </row>
    <row r="72" spans="1:7" ht="30">
      <c r="A72" s="5">
        <v>400</v>
      </c>
      <c r="B72" s="21">
        <v>441</v>
      </c>
      <c r="C72" s="15" t="s">
        <v>55</v>
      </c>
      <c r="D72" s="21">
        <v>0</v>
      </c>
      <c r="E72" s="21">
        <v>1</v>
      </c>
      <c r="F72" s="2" t="s">
        <v>41</v>
      </c>
    </row>
    <row r="73" spans="1:7" ht="30">
      <c r="A73" s="5">
        <v>400</v>
      </c>
      <c r="B73" s="21">
        <v>442</v>
      </c>
      <c r="C73" s="15" t="s">
        <v>55</v>
      </c>
      <c r="D73" s="21">
        <v>0</v>
      </c>
      <c r="E73" s="21">
        <v>1</v>
      </c>
      <c r="F73" s="2" t="s">
        <v>42</v>
      </c>
    </row>
    <row r="74" spans="1:7">
      <c r="A74" s="5">
        <v>400</v>
      </c>
      <c r="B74" s="21">
        <v>443</v>
      </c>
      <c r="C74" s="15" t="s">
        <v>55</v>
      </c>
      <c r="D74" s="21">
        <v>0</v>
      </c>
      <c r="E74" s="21">
        <v>1</v>
      </c>
      <c r="F74" s="2" t="s">
        <v>43</v>
      </c>
    </row>
    <row r="75" spans="1:7" ht="15.75" thickBot="1">
      <c r="A75" s="5">
        <v>400</v>
      </c>
      <c r="B75" s="21">
        <v>444</v>
      </c>
      <c r="C75" s="15" t="s">
        <v>55</v>
      </c>
      <c r="D75" s="21">
        <v>0</v>
      </c>
      <c r="E75" s="21">
        <v>1</v>
      </c>
      <c r="F75" s="22" t="s">
        <v>47</v>
      </c>
    </row>
    <row r="76" spans="1:7" ht="30">
      <c r="A76" s="5">
        <v>400</v>
      </c>
      <c r="B76" s="21">
        <v>450</v>
      </c>
      <c r="C76" s="15" t="s">
        <v>55</v>
      </c>
      <c r="D76" s="21">
        <v>1</v>
      </c>
      <c r="E76" s="21">
        <v>0</v>
      </c>
      <c r="F76" s="1" t="s">
        <v>48</v>
      </c>
    </row>
    <row r="77" spans="1:7">
      <c r="A77" s="5">
        <v>400</v>
      </c>
      <c r="B77" s="21">
        <v>451</v>
      </c>
      <c r="C77" s="15" t="s">
        <v>55</v>
      </c>
      <c r="D77" s="21">
        <v>1</v>
      </c>
      <c r="E77" s="21">
        <v>1</v>
      </c>
      <c r="F77" s="2" t="s">
        <v>49</v>
      </c>
      <c r="G77" s="21">
        <v>0</v>
      </c>
    </row>
    <row r="78" spans="1:7">
      <c r="A78" s="5">
        <v>400</v>
      </c>
      <c r="B78" s="21">
        <v>452</v>
      </c>
      <c r="C78" s="15" t="s">
        <v>55</v>
      </c>
      <c r="D78" s="21">
        <v>1</v>
      </c>
      <c r="E78" s="21">
        <v>1</v>
      </c>
      <c r="F78" s="2" t="s">
        <v>50</v>
      </c>
      <c r="G78" s="21">
        <v>1</v>
      </c>
    </row>
    <row r="79" spans="1:7">
      <c r="A79" s="5">
        <v>400</v>
      </c>
      <c r="B79" s="21">
        <v>453</v>
      </c>
      <c r="C79" s="15" t="s">
        <v>55</v>
      </c>
      <c r="D79" s="21">
        <v>1</v>
      </c>
      <c r="E79" s="21">
        <v>1</v>
      </c>
      <c r="F79" s="2" t="s">
        <v>51</v>
      </c>
      <c r="G79" s="21">
        <v>2</v>
      </c>
    </row>
    <row r="80" spans="1:7">
      <c r="A80" s="5">
        <v>400</v>
      </c>
      <c r="B80" s="21">
        <v>454</v>
      </c>
      <c r="C80" s="15" t="s">
        <v>55</v>
      </c>
      <c r="D80" s="21">
        <v>1</v>
      </c>
      <c r="E80" s="21">
        <v>1</v>
      </c>
      <c r="F80" s="2" t="s">
        <v>52</v>
      </c>
      <c r="G80" s="21">
        <v>3</v>
      </c>
    </row>
    <row r="81" spans="1:7">
      <c r="A81" s="5">
        <v>400</v>
      </c>
      <c r="B81" s="21">
        <v>455</v>
      </c>
      <c r="C81" s="15" t="s">
        <v>55</v>
      </c>
      <c r="D81" s="21">
        <v>1</v>
      </c>
      <c r="E81" s="21">
        <v>1</v>
      </c>
      <c r="F81" s="2" t="s">
        <v>53</v>
      </c>
      <c r="G81" s="21">
        <v>4</v>
      </c>
    </row>
    <row r="82" spans="1:7" ht="15.75" thickBot="1">
      <c r="A82" s="5">
        <v>400</v>
      </c>
      <c r="B82" s="21">
        <v>456</v>
      </c>
      <c r="C82" s="15" t="s">
        <v>55</v>
      </c>
      <c r="D82" s="21">
        <v>1</v>
      </c>
      <c r="E82" s="21">
        <v>1</v>
      </c>
      <c r="F82" s="22" t="s">
        <v>54</v>
      </c>
      <c r="G82" s="21">
        <v>5</v>
      </c>
    </row>
    <row r="83" spans="1:7">
      <c r="A83" s="5">
        <v>500</v>
      </c>
      <c r="B83" s="21">
        <v>500</v>
      </c>
      <c r="C83" s="17" t="s">
        <v>85</v>
      </c>
      <c r="D83" s="21">
        <v>1</v>
      </c>
      <c r="E83" s="21">
        <v>0</v>
      </c>
      <c r="F83" s="10" t="s">
        <v>56</v>
      </c>
    </row>
    <row r="84" spans="1:7">
      <c r="A84" s="5">
        <v>500</v>
      </c>
      <c r="B84" s="21">
        <v>501</v>
      </c>
      <c r="C84" s="17" t="s">
        <v>85</v>
      </c>
      <c r="D84" s="21">
        <v>1</v>
      </c>
      <c r="E84" s="21">
        <v>1</v>
      </c>
      <c r="F84" s="2" t="s">
        <v>57</v>
      </c>
      <c r="G84" s="21">
        <v>0</v>
      </c>
    </row>
    <row r="85" spans="1:7">
      <c r="A85" s="5">
        <v>500</v>
      </c>
      <c r="B85" s="21">
        <v>502</v>
      </c>
      <c r="C85" s="17" t="s">
        <v>85</v>
      </c>
      <c r="D85" s="21">
        <v>1</v>
      </c>
      <c r="E85" s="21">
        <v>1</v>
      </c>
      <c r="F85" s="2" t="s">
        <v>58</v>
      </c>
      <c r="G85" s="21">
        <v>1</v>
      </c>
    </row>
    <row r="86" spans="1:7">
      <c r="A86" s="5">
        <v>500</v>
      </c>
      <c r="B86" s="21">
        <v>503</v>
      </c>
      <c r="C86" s="17" t="s">
        <v>85</v>
      </c>
      <c r="D86" s="21">
        <v>1</v>
      </c>
      <c r="E86" s="21">
        <v>1</v>
      </c>
      <c r="F86" s="2" t="s">
        <v>59</v>
      </c>
      <c r="G86" s="21">
        <v>2</v>
      </c>
    </row>
    <row r="87" spans="1:7">
      <c r="A87" s="5">
        <v>500</v>
      </c>
      <c r="B87" s="21">
        <v>504</v>
      </c>
      <c r="C87" s="17" t="s">
        <v>85</v>
      </c>
      <c r="D87" s="21">
        <v>1</v>
      </c>
      <c r="E87" s="21">
        <v>1</v>
      </c>
      <c r="F87" s="2" t="s">
        <v>60</v>
      </c>
      <c r="G87" s="21">
        <v>3</v>
      </c>
    </row>
    <row r="88" spans="1:7">
      <c r="A88" s="5">
        <v>500</v>
      </c>
      <c r="B88" s="21">
        <v>505</v>
      </c>
      <c r="C88" s="17" t="s">
        <v>85</v>
      </c>
      <c r="D88" s="21">
        <v>1</v>
      </c>
      <c r="E88" s="21">
        <v>1</v>
      </c>
      <c r="F88" s="2" t="s">
        <v>61</v>
      </c>
      <c r="G88" s="21">
        <v>4</v>
      </c>
    </row>
    <row r="89" spans="1:7" ht="15.75" thickBot="1">
      <c r="A89" s="5">
        <v>500</v>
      </c>
      <c r="B89" s="21">
        <v>506</v>
      </c>
      <c r="C89" s="17" t="s">
        <v>85</v>
      </c>
      <c r="D89" s="21">
        <v>1</v>
      </c>
      <c r="E89" s="21">
        <v>1</v>
      </c>
      <c r="F89" s="22" t="s">
        <v>62</v>
      </c>
      <c r="G89" s="21">
        <v>5</v>
      </c>
    </row>
    <row r="90" spans="1:7">
      <c r="A90" s="5">
        <v>500</v>
      </c>
      <c r="B90" s="21">
        <v>510</v>
      </c>
      <c r="C90" s="17" t="s">
        <v>85</v>
      </c>
      <c r="D90" s="21">
        <v>1</v>
      </c>
      <c r="E90" s="21">
        <v>0</v>
      </c>
      <c r="F90" s="1" t="s">
        <v>63</v>
      </c>
    </row>
    <row r="91" spans="1:7">
      <c r="A91" s="5">
        <v>500</v>
      </c>
      <c r="B91" s="21">
        <v>511</v>
      </c>
      <c r="C91" s="17" t="s">
        <v>85</v>
      </c>
      <c r="D91" s="21">
        <v>1</v>
      </c>
      <c r="E91" s="21">
        <v>1</v>
      </c>
      <c r="F91" s="2" t="s">
        <v>64</v>
      </c>
      <c r="G91" s="21">
        <v>0</v>
      </c>
    </row>
    <row r="92" spans="1:7">
      <c r="A92" s="5">
        <v>500</v>
      </c>
      <c r="B92" s="21">
        <v>512</v>
      </c>
      <c r="C92" s="17" t="s">
        <v>85</v>
      </c>
      <c r="D92" s="21">
        <v>1</v>
      </c>
      <c r="E92" s="21">
        <v>1</v>
      </c>
      <c r="F92" s="2" t="s">
        <v>65</v>
      </c>
      <c r="G92" s="21">
        <v>1</v>
      </c>
    </row>
    <row r="93" spans="1:7">
      <c r="A93" s="5">
        <v>500</v>
      </c>
      <c r="B93" s="21">
        <v>513</v>
      </c>
      <c r="C93" s="17" t="s">
        <v>85</v>
      </c>
      <c r="D93" s="21">
        <v>1</v>
      </c>
      <c r="E93" s="21">
        <v>1</v>
      </c>
      <c r="F93" s="2" t="s">
        <v>66</v>
      </c>
      <c r="G93" s="21">
        <v>2</v>
      </c>
    </row>
    <row r="94" spans="1:7">
      <c r="A94" s="5">
        <v>500</v>
      </c>
      <c r="B94" s="21">
        <v>514</v>
      </c>
      <c r="C94" s="17" t="s">
        <v>85</v>
      </c>
      <c r="D94" s="21">
        <v>1</v>
      </c>
      <c r="E94" s="21">
        <v>1</v>
      </c>
      <c r="F94" s="2" t="s">
        <v>67</v>
      </c>
      <c r="G94" s="21">
        <v>3</v>
      </c>
    </row>
    <row r="95" spans="1:7">
      <c r="A95" s="5">
        <v>500</v>
      </c>
      <c r="B95" s="21">
        <v>515</v>
      </c>
      <c r="C95" s="17" t="s">
        <v>85</v>
      </c>
      <c r="D95" s="21">
        <v>1</v>
      </c>
      <c r="E95" s="21">
        <v>1</v>
      </c>
      <c r="F95" s="2" t="s">
        <v>68</v>
      </c>
      <c r="G95" s="21">
        <v>4</v>
      </c>
    </row>
    <row r="96" spans="1:7">
      <c r="A96" s="5">
        <v>500</v>
      </c>
      <c r="B96" s="21">
        <v>516</v>
      </c>
      <c r="C96" s="17" t="s">
        <v>85</v>
      </c>
      <c r="D96" s="21">
        <v>1</v>
      </c>
      <c r="E96" s="21">
        <v>1</v>
      </c>
      <c r="F96" s="2" t="s">
        <v>69</v>
      </c>
      <c r="G96" s="21">
        <v>5</v>
      </c>
    </row>
    <row r="97" spans="1:7" ht="15.75" thickBot="1">
      <c r="A97" s="5">
        <v>500</v>
      </c>
      <c r="B97" s="21">
        <v>517</v>
      </c>
      <c r="C97" s="17" t="s">
        <v>85</v>
      </c>
      <c r="D97" s="21">
        <v>1</v>
      </c>
      <c r="E97" s="21">
        <v>1</v>
      </c>
      <c r="F97" s="22" t="s">
        <v>70</v>
      </c>
      <c r="G97" s="21">
        <v>0</v>
      </c>
    </row>
    <row r="98" spans="1:7">
      <c r="A98" s="5">
        <v>500</v>
      </c>
      <c r="B98" s="21">
        <v>520</v>
      </c>
      <c r="C98" s="17" t="s">
        <v>85</v>
      </c>
      <c r="D98" s="21">
        <v>0</v>
      </c>
      <c r="E98" s="21">
        <v>0</v>
      </c>
      <c r="F98" s="1" t="s">
        <v>71</v>
      </c>
    </row>
    <row r="99" spans="1:7">
      <c r="A99" s="5">
        <v>500</v>
      </c>
      <c r="B99" s="21">
        <v>521</v>
      </c>
      <c r="C99" s="17" t="s">
        <v>85</v>
      </c>
      <c r="D99" s="21">
        <v>0</v>
      </c>
      <c r="E99" s="21">
        <v>1</v>
      </c>
      <c r="F99" s="2" t="s">
        <v>72</v>
      </c>
    </row>
    <row r="100" spans="1:7" ht="15.75" thickBot="1">
      <c r="A100" s="5">
        <v>500</v>
      </c>
      <c r="B100" s="21">
        <v>522</v>
      </c>
      <c r="C100" s="17" t="s">
        <v>85</v>
      </c>
      <c r="D100" s="21">
        <v>0</v>
      </c>
      <c r="E100" s="21">
        <v>1</v>
      </c>
      <c r="F100" s="22" t="s">
        <v>73</v>
      </c>
    </row>
    <row r="101" spans="1:7">
      <c r="A101" s="5">
        <v>500</v>
      </c>
      <c r="B101" s="21">
        <v>530</v>
      </c>
      <c r="C101" s="17" t="s">
        <v>85</v>
      </c>
      <c r="D101" s="21">
        <v>1</v>
      </c>
      <c r="E101" s="21">
        <v>0</v>
      </c>
      <c r="F101" s="1" t="s">
        <v>74</v>
      </c>
    </row>
    <row r="102" spans="1:7">
      <c r="A102" s="5">
        <v>500</v>
      </c>
      <c r="B102" s="21">
        <v>531</v>
      </c>
      <c r="C102" s="17" t="s">
        <v>85</v>
      </c>
      <c r="D102" s="21">
        <v>1</v>
      </c>
      <c r="E102" s="21">
        <v>1</v>
      </c>
      <c r="F102" s="2" t="s">
        <v>49</v>
      </c>
      <c r="G102" s="21">
        <v>0</v>
      </c>
    </row>
    <row r="103" spans="1:7">
      <c r="A103" s="5">
        <v>500</v>
      </c>
      <c r="B103" s="21">
        <v>532</v>
      </c>
      <c r="C103" s="17" t="s">
        <v>85</v>
      </c>
      <c r="D103" s="21">
        <v>1</v>
      </c>
      <c r="E103" s="21">
        <v>1</v>
      </c>
      <c r="F103" s="2" t="s">
        <v>50</v>
      </c>
      <c r="G103" s="21">
        <v>1</v>
      </c>
    </row>
    <row r="104" spans="1:7">
      <c r="A104" s="5">
        <v>500</v>
      </c>
      <c r="B104" s="21">
        <v>533</v>
      </c>
      <c r="C104" s="17" t="s">
        <v>85</v>
      </c>
      <c r="D104" s="21">
        <v>1</v>
      </c>
      <c r="E104" s="21">
        <v>1</v>
      </c>
      <c r="F104" s="2" t="s">
        <v>51</v>
      </c>
      <c r="G104" s="21">
        <v>2</v>
      </c>
    </row>
    <row r="105" spans="1:7">
      <c r="A105" s="5">
        <v>500</v>
      </c>
      <c r="B105" s="21">
        <v>534</v>
      </c>
      <c r="C105" s="17" t="s">
        <v>85</v>
      </c>
      <c r="D105" s="21">
        <v>1</v>
      </c>
      <c r="E105" s="21">
        <v>1</v>
      </c>
      <c r="F105" s="2" t="s">
        <v>52</v>
      </c>
      <c r="G105" s="21">
        <v>3</v>
      </c>
    </row>
    <row r="106" spans="1:7">
      <c r="A106" s="5">
        <v>500</v>
      </c>
      <c r="B106" s="21">
        <v>535</v>
      </c>
      <c r="C106" s="17" t="s">
        <v>85</v>
      </c>
      <c r="D106" s="21">
        <v>1</v>
      </c>
      <c r="E106" s="21">
        <v>1</v>
      </c>
      <c r="F106" s="2" t="s">
        <v>53</v>
      </c>
      <c r="G106" s="21">
        <v>4</v>
      </c>
    </row>
    <row r="107" spans="1:7" ht="15.75" thickBot="1">
      <c r="A107" s="5">
        <v>500</v>
      </c>
      <c r="B107" s="21">
        <v>536</v>
      </c>
      <c r="C107" s="17" t="s">
        <v>85</v>
      </c>
      <c r="D107" s="21">
        <v>1</v>
      </c>
      <c r="E107" s="21">
        <v>1</v>
      </c>
      <c r="F107" s="22" t="s">
        <v>54</v>
      </c>
      <c r="G107" s="21">
        <v>5</v>
      </c>
    </row>
    <row r="108" spans="1:7">
      <c r="A108" s="5">
        <v>500</v>
      </c>
      <c r="B108" s="21">
        <v>540</v>
      </c>
      <c r="C108" s="17" t="s">
        <v>85</v>
      </c>
      <c r="D108" s="21">
        <v>0</v>
      </c>
      <c r="E108" s="21">
        <v>0</v>
      </c>
      <c r="F108" s="1" t="s">
        <v>75</v>
      </c>
    </row>
    <row r="109" spans="1:7" ht="30">
      <c r="A109" s="5">
        <v>500</v>
      </c>
      <c r="B109" s="21">
        <v>541</v>
      </c>
      <c r="C109" s="17" t="s">
        <v>85</v>
      </c>
      <c r="D109" s="21">
        <v>0</v>
      </c>
      <c r="E109" s="21">
        <v>1</v>
      </c>
      <c r="F109" s="2" t="s">
        <v>76</v>
      </c>
    </row>
    <row r="110" spans="1:7" ht="30">
      <c r="A110" s="5">
        <v>500</v>
      </c>
      <c r="B110" s="21">
        <v>542</v>
      </c>
      <c r="C110" s="17" t="s">
        <v>85</v>
      </c>
      <c r="D110" s="21">
        <v>0</v>
      </c>
      <c r="E110" s="21">
        <v>1</v>
      </c>
      <c r="F110" s="2" t="s">
        <v>77</v>
      </c>
    </row>
    <row r="111" spans="1:7" ht="15.75" thickBot="1">
      <c r="A111" s="5">
        <v>500</v>
      </c>
      <c r="B111" s="21">
        <v>543</v>
      </c>
      <c r="C111" s="17" t="s">
        <v>85</v>
      </c>
      <c r="D111" s="21">
        <v>0</v>
      </c>
      <c r="E111" s="21">
        <v>1</v>
      </c>
      <c r="F111" s="22" t="s">
        <v>78</v>
      </c>
    </row>
    <row r="112" spans="1:7">
      <c r="A112" s="5">
        <v>500</v>
      </c>
      <c r="B112" s="21">
        <v>540</v>
      </c>
      <c r="C112" s="17" t="s">
        <v>85</v>
      </c>
      <c r="D112" s="21">
        <v>1</v>
      </c>
      <c r="E112" s="21">
        <v>0</v>
      </c>
      <c r="F112" s="1" t="s">
        <v>79</v>
      </c>
    </row>
    <row r="113" spans="1:7">
      <c r="A113" s="5">
        <v>500</v>
      </c>
      <c r="B113" s="21">
        <v>541</v>
      </c>
      <c r="C113" s="17" t="s">
        <v>85</v>
      </c>
      <c r="D113" s="21">
        <v>1</v>
      </c>
      <c r="E113" s="21">
        <v>1</v>
      </c>
      <c r="F113" s="2" t="s">
        <v>80</v>
      </c>
      <c r="G113" s="21">
        <v>0</v>
      </c>
    </row>
    <row r="114" spans="1:7">
      <c r="A114" s="5">
        <v>500</v>
      </c>
      <c r="B114" s="21">
        <v>542</v>
      </c>
      <c r="C114" s="17" t="s">
        <v>85</v>
      </c>
      <c r="D114" s="21">
        <v>1</v>
      </c>
      <c r="E114" s="21">
        <v>1</v>
      </c>
      <c r="F114" s="2" t="s">
        <v>81</v>
      </c>
      <c r="G114" s="21">
        <v>1</v>
      </c>
    </row>
    <row r="115" spans="1:7">
      <c r="A115" s="5">
        <v>500</v>
      </c>
      <c r="B115" s="21">
        <v>543</v>
      </c>
      <c r="C115" s="17" t="s">
        <v>85</v>
      </c>
      <c r="D115" s="21">
        <v>1</v>
      </c>
      <c r="E115" s="21">
        <v>1</v>
      </c>
      <c r="F115" s="2" t="s">
        <v>51</v>
      </c>
      <c r="G115" s="21">
        <v>2</v>
      </c>
    </row>
    <row r="116" spans="1:7">
      <c r="A116" s="5">
        <v>500</v>
      </c>
      <c r="B116" s="21">
        <v>544</v>
      </c>
      <c r="C116" s="17" t="s">
        <v>85</v>
      </c>
      <c r="D116" s="21">
        <v>1</v>
      </c>
      <c r="E116" s="21">
        <v>1</v>
      </c>
      <c r="F116" s="2" t="s">
        <v>52</v>
      </c>
      <c r="G116" s="21">
        <v>3</v>
      </c>
    </row>
    <row r="117" spans="1:7">
      <c r="A117" s="5">
        <v>500</v>
      </c>
      <c r="B117" s="21">
        <v>545</v>
      </c>
      <c r="C117" s="17" t="s">
        <v>85</v>
      </c>
      <c r="D117" s="21">
        <v>1</v>
      </c>
      <c r="E117" s="21">
        <v>1</v>
      </c>
      <c r="F117" s="2" t="s">
        <v>53</v>
      </c>
      <c r="G117" s="21">
        <v>4</v>
      </c>
    </row>
    <row r="118" spans="1:7" ht="15.75" thickBot="1">
      <c r="A118" s="5">
        <v>500</v>
      </c>
      <c r="B118" s="21">
        <v>546</v>
      </c>
      <c r="C118" s="17" t="s">
        <v>85</v>
      </c>
      <c r="D118" s="21">
        <v>1</v>
      </c>
      <c r="E118" s="21">
        <v>1</v>
      </c>
      <c r="F118" s="22" t="s">
        <v>54</v>
      </c>
      <c r="G118" s="21">
        <v>5</v>
      </c>
    </row>
    <row r="119" spans="1:7">
      <c r="A119" s="5">
        <v>500</v>
      </c>
      <c r="B119" s="21">
        <v>550</v>
      </c>
      <c r="C119" s="17" t="s">
        <v>85</v>
      </c>
      <c r="D119" s="21">
        <v>1</v>
      </c>
      <c r="E119" s="21">
        <v>0</v>
      </c>
      <c r="F119" s="1" t="s">
        <v>82</v>
      </c>
    </row>
    <row r="120" spans="1:7">
      <c r="A120" s="5">
        <v>500</v>
      </c>
      <c r="B120" s="21">
        <v>551</v>
      </c>
      <c r="C120" s="17" t="s">
        <v>85</v>
      </c>
      <c r="D120" s="21">
        <v>1</v>
      </c>
      <c r="E120" s="21">
        <v>1</v>
      </c>
      <c r="F120" s="11" t="s">
        <v>83</v>
      </c>
      <c r="G120" s="21">
        <v>0</v>
      </c>
    </row>
    <row r="121" spans="1:7">
      <c r="A121" s="5">
        <v>500</v>
      </c>
      <c r="B121" s="21">
        <v>552</v>
      </c>
      <c r="C121" s="17" t="s">
        <v>85</v>
      </c>
      <c r="D121" s="21">
        <v>1</v>
      </c>
      <c r="E121" s="21">
        <v>1</v>
      </c>
      <c r="F121" s="11" t="s">
        <v>65</v>
      </c>
      <c r="G121" s="21">
        <v>1</v>
      </c>
    </row>
    <row r="122" spans="1:7">
      <c r="A122" s="5">
        <v>500</v>
      </c>
      <c r="B122" s="21">
        <v>553</v>
      </c>
      <c r="C122" s="17" t="s">
        <v>85</v>
      </c>
      <c r="D122" s="21">
        <v>1</v>
      </c>
      <c r="E122" s="21">
        <v>1</v>
      </c>
      <c r="F122" s="11" t="s">
        <v>66</v>
      </c>
      <c r="G122" s="21">
        <v>2</v>
      </c>
    </row>
    <row r="123" spans="1:7">
      <c r="A123" s="5">
        <v>500</v>
      </c>
      <c r="B123" s="21">
        <v>554</v>
      </c>
      <c r="C123" s="17" t="s">
        <v>85</v>
      </c>
      <c r="D123" s="21">
        <v>1</v>
      </c>
      <c r="E123" s="21">
        <v>1</v>
      </c>
      <c r="F123" s="11" t="s">
        <v>67</v>
      </c>
      <c r="G123" s="21">
        <v>3</v>
      </c>
    </row>
    <row r="124" spans="1:7">
      <c r="A124" s="5">
        <v>500</v>
      </c>
      <c r="B124" s="21">
        <v>555</v>
      </c>
      <c r="C124" s="17" t="s">
        <v>85</v>
      </c>
      <c r="D124" s="21">
        <v>1</v>
      </c>
      <c r="E124" s="21">
        <v>1</v>
      </c>
      <c r="F124" s="11" t="s">
        <v>68</v>
      </c>
      <c r="G124" s="21">
        <v>4</v>
      </c>
    </row>
    <row r="125" spans="1:7" ht="15.75" thickBot="1">
      <c r="A125" s="5">
        <v>500</v>
      </c>
      <c r="B125" s="21">
        <v>556</v>
      </c>
      <c r="C125" s="17" t="s">
        <v>85</v>
      </c>
      <c r="D125" s="21">
        <v>1</v>
      </c>
      <c r="E125" s="21">
        <v>1</v>
      </c>
      <c r="F125" s="23" t="s">
        <v>84</v>
      </c>
      <c r="G125" s="21">
        <v>5</v>
      </c>
    </row>
    <row r="126" spans="1:7" ht="30">
      <c r="A126" s="5">
        <v>600</v>
      </c>
      <c r="B126" s="21">
        <v>600</v>
      </c>
      <c r="C126" s="14" t="s">
        <v>86</v>
      </c>
      <c r="D126" s="21">
        <v>1</v>
      </c>
      <c r="E126" s="21">
        <v>0</v>
      </c>
      <c r="F126" s="1" t="s">
        <v>87</v>
      </c>
    </row>
    <row r="127" spans="1:7">
      <c r="A127" s="5">
        <v>600</v>
      </c>
      <c r="B127" s="21">
        <v>601</v>
      </c>
      <c r="C127" s="14" t="s">
        <v>86</v>
      </c>
      <c r="D127" s="21">
        <v>1</v>
      </c>
      <c r="E127" s="21">
        <v>1</v>
      </c>
      <c r="F127" s="2" t="s">
        <v>80</v>
      </c>
      <c r="G127" s="21">
        <v>0</v>
      </c>
    </row>
    <row r="128" spans="1:7">
      <c r="A128" s="5">
        <v>600</v>
      </c>
      <c r="B128" s="21">
        <v>602</v>
      </c>
      <c r="C128" s="14" t="s">
        <v>86</v>
      </c>
      <c r="D128" s="21">
        <v>1</v>
      </c>
      <c r="E128" s="21">
        <v>1</v>
      </c>
      <c r="F128" s="2" t="s">
        <v>81</v>
      </c>
      <c r="G128" s="21">
        <v>1</v>
      </c>
    </row>
    <row r="129" spans="1:7">
      <c r="A129" s="5">
        <v>600</v>
      </c>
      <c r="B129" s="21">
        <v>603</v>
      </c>
      <c r="C129" s="14" t="s">
        <v>86</v>
      </c>
      <c r="D129" s="21">
        <v>1</v>
      </c>
      <c r="E129" s="21">
        <v>1</v>
      </c>
      <c r="F129" s="2" t="s">
        <v>51</v>
      </c>
      <c r="G129" s="21">
        <v>2</v>
      </c>
    </row>
    <row r="130" spans="1:7">
      <c r="A130" s="5">
        <v>600</v>
      </c>
      <c r="B130" s="21">
        <v>604</v>
      </c>
      <c r="C130" s="14" t="s">
        <v>86</v>
      </c>
      <c r="D130" s="21">
        <v>1</v>
      </c>
      <c r="E130" s="21">
        <v>1</v>
      </c>
      <c r="F130" s="2" t="s">
        <v>52</v>
      </c>
      <c r="G130" s="21">
        <v>3</v>
      </c>
    </row>
    <row r="131" spans="1:7">
      <c r="A131" s="5">
        <v>600</v>
      </c>
      <c r="B131" s="21">
        <v>605</v>
      </c>
      <c r="C131" s="14" t="s">
        <v>86</v>
      </c>
      <c r="D131" s="21">
        <v>1</v>
      </c>
      <c r="E131" s="21">
        <v>1</v>
      </c>
      <c r="F131" s="2" t="s">
        <v>53</v>
      </c>
      <c r="G131" s="21">
        <v>4</v>
      </c>
    </row>
    <row r="132" spans="1:7" ht="15.75" thickBot="1">
      <c r="A132" s="5">
        <v>600</v>
      </c>
      <c r="B132" s="21">
        <v>606</v>
      </c>
      <c r="C132" s="14" t="s">
        <v>86</v>
      </c>
      <c r="D132" s="21">
        <v>1</v>
      </c>
      <c r="E132" s="21">
        <v>1</v>
      </c>
      <c r="F132" s="22" t="s">
        <v>54</v>
      </c>
      <c r="G132" s="21">
        <v>5</v>
      </c>
    </row>
    <row r="133" spans="1:7">
      <c r="A133" s="5">
        <v>600</v>
      </c>
      <c r="B133" s="21">
        <v>610</v>
      </c>
      <c r="C133" s="14" t="s">
        <v>86</v>
      </c>
      <c r="D133" s="21">
        <v>0</v>
      </c>
      <c r="E133" s="21">
        <v>0</v>
      </c>
      <c r="F133" s="1" t="s">
        <v>88</v>
      </c>
    </row>
    <row r="134" spans="1:7" ht="30">
      <c r="A134" s="5">
        <v>600</v>
      </c>
      <c r="B134" s="21">
        <v>611</v>
      </c>
      <c r="C134" s="14" t="s">
        <v>86</v>
      </c>
      <c r="D134" s="21">
        <v>0</v>
      </c>
      <c r="E134" s="21">
        <v>1</v>
      </c>
      <c r="F134" s="2" t="s">
        <v>89</v>
      </c>
    </row>
    <row r="135" spans="1:7" ht="30">
      <c r="A135" s="5">
        <v>600</v>
      </c>
      <c r="B135" s="21">
        <v>612</v>
      </c>
      <c r="C135" s="14" t="s">
        <v>86</v>
      </c>
      <c r="D135" s="21">
        <v>0</v>
      </c>
      <c r="E135" s="21">
        <v>1</v>
      </c>
      <c r="F135" s="2" t="s">
        <v>90</v>
      </c>
    </row>
    <row r="136" spans="1:7">
      <c r="A136" s="5">
        <v>600</v>
      </c>
      <c r="B136" s="21">
        <v>613</v>
      </c>
      <c r="C136" s="14" t="s">
        <v>86</v>
      </c>
      <c r="D136" s="21">
        <v>0</v>
      </c>
      <c r="E136" s="21">
        <v>1</v>
      </c>
      <c r="F136" s="2" t="s">
        <v>91</v>
      </c>
    </row>
    <row r="137" spans="1:7">
      <c r="A137" s="5">
        <v>600</v>
      </c>
      <c r="B137" s="21">
        <v>614</v>
      </c>
      <c r="C137" s="14" t="s">
        <v>86</v>
      </c>
      <c r="D137" s="21">
        <v>0</v>
      </c>
      <c r="E137" s="21">
        <v>1</v>
      </c>
      <c r="F137" s="2" t="s">
        <v>92</v>
      </c>
    </row>
    <row r="138" spans="1:7">
      <c r="A138" s="5">
        <v>600</v>
      </c>
      <c r="B138" s="21">
        <v>615</v>
      </c>
      <c r="C138" s="14" t="s">
        <v>86</v>
      </c>
      <c r="D138" s="21">
        <v>0</v>
      </c>
      <c r="E138" s="21">
        <v>1</v>
      </c>
      <c r="F138" s="2" t="s">
        <v>93</v>
      </c>
    </row>
    <row r="139" spans="1:7" ht="30">
      <c r="A139" s="5">
        <v>600</v>
      </c>
      <c r="B139" s="21">
        <v>616</v>
      </c>
      <c r="C139" s="14" t="s">
        <v>86</v>
      </c>
      <c r="D139" s="21">
        <v>0</v>
      </c>
      <c r="E139" s="21">
        <v>1</v>
      </c>
      <c r="F139" s="2" t="s">
        <v>94</v>
      </c>
    </row>
    <row r="140" spans="1:7" ht="15.75" thickBot="1">
      <c r="A140" s="5">
        <v>600</v>
      </c>
      <c r="B140" s="21">
        <v>617</v>
      </c>
      <c r="C140" s="14" t="s">
        <v>86</v>
      </c>
      <c r="D140" s="21">
        <v>0</v>
      </c>
      <c r="E140" s="21">
        <v>1</v>
      </c>
      <c r="F140" s="22" t="s">
        <v>44</v>
      </c>
    </row>
    <row r="141" spans="1:7">
      <c r="A141" s="5">
        <v>700</v>
      </c>
      <c r="B141" s="21">
        <v>700</v>
      </c>
      <c r="C141" s="14" t="s">
        <v>95</v>
      </c>
      <c r="D141" s="21">
        <v>1</v>
      </c>
      <c r="E141" s="21">
        <v>0</v>
      </c>
      <c r="F141" s="1" t="s">
        <v>96</v>
      </c>
    </row>
    <row r="142" spans="1:7">
      <c r="A142" s="5">
        <v>700</v>
      </c>
      <c r="B142" s="21">
        <v>701</v>
      </c>
      <c r="C142" s="14" t="s">
        <v>95</v>
      </c>
      <c r="D142" s="21">
        <v>1</v>
      </c>
      <c r="E142" s="21">
        <v>1</v>
      </c>
      <c r="F142" s="2" t="s">
        <v>49</v>
      </c>
      <c r="G142" s="21">
        <v>0</v>
      </c>
    </row>
    <row r="143" spans="1:7">
      <c r="A143" s="5">
        <v>700</v>
      </c>
      <c r="B143" s="21">
        <v>702</v>
      </c>
      <c r="C143" s="14" t="s">
        <v>95</v>
      </c>
      <c r="D143" s="21">
        <v>1</v>
      </c>
      <c r="E143" s="21">
        <v>1</v>
      </c>
      <c r="F143" s="2" t="s">
        <v>50</v>
      </c>
      <c r="G143" s="21">
        <v>1</v>
      </c>
    </row>
    <row r="144" spans="1:7">
      <c r="A144" s="5">
        <v>700</v>
      </c>
      <c r="B144" s="21">
        <v>703</v>
      </c>
      <c r="C144" s="14" t="s">
        <v>95</v>
      </c>
      <c r="D144" s="21">
        <v>1</v>
      </c>
      <c r="E144" s="21">
        <v>1</v>
      </c>
      <c r="F144" s="2" t="s">
        <v>51</v>
      </c>
      <c r="G144" s="21">
        <v>2</v>
      </c>
    </row>
    <row r="145" spans="1:7">
      <c r="A145" s="5">
        <v>700</v>
      </c>
      <c r="B145" s="21">
        <v>704</v>
      </c>
      <c r="C145" s="14" t="s">
        <v>95</v>
      </c>
      <c r="D145" s="21">
        <v>1</v>
      </c>
      <c r="E145" s="21">
        <v>1</v>
      </c>
      <c r="F145" s="2" t="s">
        <v>52</v>
      </c>
      <c r="G145" s="21">
        <v>3</v>
      </c>
    </row>
    <row r="146" spans="1:7">
      <c r="A146" s="5">
        <v>700</v>
      </c>
      <c r="B146" s="21">
        <v>705</v>
      </c>
      <c r="C146" s="14" t="s">
        <v>95</v>
      </c>
      <c r="D146" s="21">
        <v>1</v>
      </c>
      <c r="E146" s="21">
        <v>1</v>
      </c>
      <c r="F146" s="2" t="s">
        <v>53</v>
      </c>
      <c r="G146" s="21">
        <v>4</v>
      </c>
    </row>
    <row r="147" spans="1:7" ht="15.75" thickBot="1">
      <c r="A147" s="5">
        <v>700</v>
      </c>
      <c r="B147" s="21">
        <v>706</v>
      </c>
      <c r="C147" s="14" t="s">
        <v>95</v>
      </c>
      <c r="D147" s="21">
        <v>1</v>
      </c>
      <c r="E147" s="21">
        <v>1</v>
      </c>
      <c r="F147" s="22" t="s">
        <v>54</v>
      </c>
      <c r="G147" s="21">
        <v>5</v>
      </c>
    </row>
    <row r="148" spans="1:7">
      <c r="A148" s="5">
        <v>700</v>
      </c>
      <c r="B148" s="21">
        <v>710</v>
      </c>
      <c r="C148" s="14" t="s">
        <v>95</v>
      </c>
      <c r="D148" s="21">
        <v>0</v>
      </c>
      <c r="E148" s="21">
        <v>0</v>
      </c>
      <c r="F148" s="1" t="s">
        <v>97</v>
      </c>
    </row>
    <row r="149" spans="1:7">
      <c r="A149" s="5">
        <v>700</v>
      </c>
      <c r="B149" s="21">
        <v>711</v>
      </c>
      <c r="C149" s="14" t="s">
        <v>95</v>
      </c>
      <c r="D149" s="21">
        <v>0</v>
      </c>
      <c r="E149" s="21">
        <v>1</v>
      </c>
      <c r="F149" s="2" t="s">
        <v>98</v>
      </c>
    </row>
    <row r="150" spans="1:7">
      <c r="A150" s="5">
        <v>700</v>
      </c>
      <c r="B150" s="21">
        <v>712</v>
      </c>
      <c r="C150" s="14" t="s">
        <v>95</v>
      </c>
      <c r="D150" s="21">
        <v>0</v>
      </c>
      <c r="E150" s="21">
        <v>1</v>
      </c>
      <c r="F150" s="2" t="s">
        <v>99</v>
      </c>
    </row>
    <row r="151" spans="1:7">
      <c r="A151" s="5">
        <v>700</v>
      </c>
      <c r="B151" s="21">
        <v>713</v>
      </c>
      <c r="C151" s="14" t="s">
        <v>95</v>
      </c>
      <c r="D151" s="21">
        <v>0</v>
      </c>
      <c r="E151" s="21">
        <v>1</v>
      </c>
      <c r="F151" s="2" t="s">
        <v>100</v>
      </c>
    </row>
    <row r="152" spans="1:7">
      <c r="A152" s="5">
        <v>700</v>
      </c>
      <c r="B152" s="21">
        <v>714</v>
      </c>
      <c r="C152" s="14" t="s">
        <v>95</v>
      </c>
      <c r="D152" s="21">
        <v>0</v>
      </c>
      <c r="E152" s="21">
        <v>1</v>
      </c>
      <c r="F152" s="2" t="s">
        <v>101</v>
      </c>
    </row>
    <row r="153" spans="1:7" ht="15.75" thickBot="1">
      <c r="A153" s="5">
        <v>700</v>
      </c>
      <c r="B153" s="21">
        <v>715</v>
      </c>
      <c r="C153" s="14" t="s">
        <v>95</v>
      </c>
      <c r="D153" s="21">
        <v>0</v>
      </c>
      <c r="E153" s="21">
        <v>1</v>
      </c>
      <c r="F153" s="22" t="s">
        <v>102</v>
      </c>
    </row>
    <row r="154" spans="1:7">
      <c r="A154" s="5">
        <v>700</v>
      </c>
      <c r="B154" s="21">
        <v>720</v>
      </c>
      <c r="C154" s="14" t="s">
        <v>95</v>
      </c>
      <c r="D154" s="21">
        <v>1</v>
      </c>
      <c r="E154" s="21">
        <v>0</v>
      </c>
      <c r="F154" s="1" t="s">
        <v>103</v>
      </c>
    </row>
    <row r="155" spans="1:7" ht="15.75">
      <c r="A155" s="5">
        <v>700</v>
      </c>
      <c r="B155" s="21">
        <v>721</v>
      </c>
      <c r="C155" s="14" t="s">
        <v>95</v>
      </c>
      <c r="D155" s="21">
        <v>1</v>
      </c>
      <c r="E155" s="21">
        <v>1</v>
      </c>
      <c r="F155" s="12" t="s">
        <v>104</v>
      </c>
      <c r="G155" s="21">
        <v>0</v>
      </c>
    </row>
    <row r="156" spans="1:7" ht="15.75">
      <c r="A156" s="5">
        <v>700</v>
      </c>
      <c r="B156" s="21">
        <v>722</v>
      </c>
      <c r="C156" s="14" t="s">
        <v>95</v>
      </c>
      <c r="D156" s="21">
        <v>1</v>
      </c>
      <c r="E156" s="21">
        <v>1</v>
      </c>
      <c r="F156" s="12" t="s">
        <v>105</v>
      </c>
      <c r="G156" s="21">
        <v>3</v>
      </c>
    </row>
    <row r="157" spans="1:7" ht="32.25" thickBot="1">
      <c r="A157" s="5">
        <v>700</v>
      </c>
      <c r="B157" s="21">
        <v>723</v>
      </c>
      <c r="C157" s="14" t="s">
        <v>95</v>
      </c>
      <c r="D157" s="21">
        <v>1</v>
      </c>
      <c r="E157" s="21">
        <v>1</v>
      </c>
      <c r="F157" s="24" t="s">
        <v>106</v>
      </c>
      <c r="G157" s="21">
        <v>5</v>
      </c>
    </row>
    <row r="158" spans="1:7">
      <c r="A158" s="5">
        <v>700</v>
      </c>
      <c r="B158" s="21">
        <v>730</v>
      </c>
      <c r="C158" s="14" t="s">
        <v>95</v>
      </c>
      <c r="D158" s="21">
        <v>1</v>
      </c>
      <c r="E158" s="21">
        <v>0</v>
      </c>
      <c r="F158" s="1" t="s">
        <v>107</v>
      </c>
    </row>
    <row r="159" spans="1:7">
      <c r="A159" s="5">
        <v>700</v>
      </c>
      <c r="B159" s="21">
        <v>731</v>
      </c>
      <c r="C159" s="14" t="s">
        <v>95</v>
      </c>
      <c r="D159" s="21">
        <v>1</v>
      </c>
      <c r="E159" s="21">
        <v>1</v>
      </c>
      <c r="F159" s="2" t="s">
        <v>108</v>
      </c>
      <c r="G159" s="21">
        <v>0</v>
      </c>
    </row>
    <row r="160" spans="1:7">
      <c r="A160" s="5">
        <v>700</v>
      </c>
      <c r="B160" s="21">
        <v>732</v>
      </c>
      <c r="C160" s="14" t="s">
        <v>95</v>
      </c>
      <c r="D160" s="21">
        <v>1</v>
      </c>
      <c r="E160" s="21">
        <v>1</v>
      </c>
      <c r="F160" s="2" t="s">
        <v>109</v>
      </c>
      <c r="G160" s="21">
        <v>1</v>
      </c>
    </row>
    <row r="161" spans="1:7">
      <c r="A161" s="5">
        <v>700</v>
      </c>
      <c r="B161" s="21">
        <v>733</v>
      </c>
      <c r="C161" s="14" t="s">
        <v>95</v>
      </c>
      <c r="D161" s="21">
        <v>1</v>
      </c>
      <c r="E161" s="21">
        <v>1</v>
      </c>
      <c r="F161" s="2" t="s">
        <v>110</v>
      </c>
      <c r="G161" s="21">
        <v>2</v>
      </c>
    </row>
    <row r="162" spans="1:7">
      <c r="A162" s="5">
        <v>700</v>
      </c>
      <c r="B162" s="21">
        <v>734</v>
      </c>
      <c r="C162" s="14" t="s">
        <v>95</v>
      </c>
      <c r="D162" s="21">
        <v>1</v>
      </c>
      <c r="E162" s="21">
        <v>1</v>
      </c>
      <c r="F162" s="2" t="s">
        <v>111</v>
      </c>
      <c r="G162" s="21">
        <v>3</v>
      </c>
    </row>
    <row r="163" spans="1:7">
      <c r="A163" s="5">
        <v>700</v>
      </c>
      <c r="B163" s="21">
        <v>735</v>
      </c>
      <c r="C163" s="14" t="s">
        <v>95</v>
      </c>
      <c r="D163" s="21">
        <v>1</v>
      </c>
      <c r="E163" s="21">
        <v>1</v>
      </c>
      <c r="F163" s="2" t="s">
        <v>112</v>
      </c>
      <c r="G163" s="21">
        <v>4</v>
      </c>
    </row>
    <row r="164" spans="1:7" ht="15.75" thickBot="1">
      <c r="A164" s="5">
        <v>700</v>
      </c>
      <c r="B164" s="21">
        <v>736</v>
      </c>
      <c r="C164" s="14" t="s">
        <v>95</v>
      </c>
      <c r="D164" s="21">
        <v>1</v>
      </c>
      <c r="E164" s="21">
        <v>1</v>
      </c>
      <c r="F164" s="22" t="s">
        <v>113</v>
      </c>
      <c r="G164" s="21">
        <v>5</v>
      </c>
    </row>
    <row r="165" spans="1:7">
      <c r="A165" s="5">
        <v>700</v>
      </c>
      <c r="B165" s="21">
        <v>740</v>
      </c>
      <c r="C165" s="14" t="s">
        <v>95</v>
      </c>
      <c r="D165" s="21">
        <v>0</v>
      </c>
      <c r="E165" s="21">
        <v>0</v>
      </c>
      <c r="F165" s="1" t="s">
        <v>114</v>
      </c>
    </row>
    <row r="166" spans="1:7">
      <c r="A166" s="5">
        <v>700</v>
      </c>
      <c r="B166" s="21">
        <v>741</v>
      </c>
      <c r="C166" s="14" t="s">
        <v>95</v>
      </c>
      <c r="D166" s="21">
        <v>0</v>
      </c>
      <c r="E166" s="21">
        <v>1</v>
      </c>
      <c r="F166" s="2" t="s">
        <v>115</v>
      </c>
    </row>
    <row r="167" spans="1:7">
      <c r="A167" s="5">
        <v>700</v>
      </c>
      <c r="B167" s="21">
        <v>742</v>
      </c>
      <c r="C167" s="14" t="s">
        <v>95</v>
      </c>
      <c r="D167" s="21">
        <v>0</v>
      </c>
      <c r="E167" s="21">
        <v>1</v>
      </c>
      <c r="F167" s="2" t="s">
        <v>116</v>
      </c>
    </row>
    <row r="168" spans="1:7">
      <c r="A168" s="5">
        <v>700</v>
      </c>
      <c r="B168" s="21">
        <v>743</v>
      </c>
      <c r="C168" s="14" t="s">
        <v>95</v>
      </c>
      <c r="D168" s="21">
        <v>0</v>
      </c>
      <c r="E168" s="21">
        <v>1</v>
      </c>
      <c r="F168" s="2" t="s">
        <v>117</v>
      </c>
    </row>
    <row r="169" spans="1:7">
      <c r="A169" s="5">
        <v>700</v>
      </c>
      <c r="B169" s="21">
        <v>744</v>
      </c>
      <c r="C169" s="14" t="s">
        <v>95</v>
      </c>
      <c r="D169" s="21">
        <v>0</v>
      </c>
      <c r="E169" s="21">
        <v>1</v>
      </c>
      <c r="F169" s="2" t="s">
        <v>118</v>
      </c>
    </row>
    <row r="170" spans="1:7">
      <c r="A170" s="5">
        <v>700</v>
      </c>
      <c r="B170" s="21">
        <v>745</v>
      </c>
      <c r="C170" s="14" t="s">
        <v>95</v>
      </c>
      <c r="D170" s="21">
        <v>0</v>
      </c>
      <c r="E170" s="21">
        <v>1</v>
      </c>
      <c r="F170" s="2" t="s">
        <v>119</v>
      </c>
    </row>
    <row r="171" spans="1:7">
      <c r="A171" s="5">
        <v>700</v>
      </c>
      <c r="B171" s="21">
        <v>746</v>
      </c>
      <c r="C171" s="14" t="s">
        <v>95</v>
      </c>
      <c r="D171" s="21">
        <v>0</v>
      </c>
      <c r="E171" s="21">
        <v>1</v>
      </c>
      <c r="F171" s="2" t="s">
        <v>120</v>
      </c>
    </row>
    <row r="172" spans="1:7" ht="15.75" thickBot="1">
      <c r="A172" s="5">
        <v>700</v>
      </c>
      <c r="B172" s="21">
        <v>747</v>
      </c>
      <c r="C172" s="14" t="s">
        <v>95</v>
      </c>
      <c r="D172" s="21">
        <v>0</v>
      </c>
      <c r="E172" s="21">
        <v>1</v>
      </c>
      <c r="F172" s="22" t="s">
        <v>121</v>
      </c>
    </row>
    <row r="173" spans="1:7">
      <c r="A173" s="5">
        <v>700</v>
      </c>
      <c r="B173" s="21">
        <v>750</v>
      </c>
      <c r="C173" s="14" t="s">
        <v>95</v>
      </c>
      <c r="D173" s="21">
        <v>1</v>
      </c>
      <c r="E173" s="21">
        <v>0</v>
      </c>
      <c r="F173" s="1" t="s">
        <v>122</v>
      </c>
    </row>
    <row r="174" spans="1:7">
      <c r="A174" s="5">
        <v>700</v>
      </c>
      <c r="B174" s="21">
        <v>751</v>
      </c>
      <c r="C174" s="14" t="s">
        <v>95</v>
      </c>
      <c r="D174" s="21">
        <v>1</v>
      </c>
      <c r="E174" s="21">
        <v>1</v>
      </c>
      <c r="F174" s="2" t="s">
        <v>123</v>
      </c>
      <c r="G174" s="21">
        <v>0</v>
      </c>
    </row>
    <row r="175" spans="1:7">
      <c r="A175" s="5">
        <v>700</v>
      </c>
      <c r="B175" s="21">
        <v>752</v>
      </c>
      <c r="C175" s="14" t="s">
        <v>95</v>
      </c>
      <c r="D175" s="21">
        <v>1</v>
      </c>
      <c r="E175" s="21">
        <v>1</v>
      </c>
      <c r="F175" s="2" t="s">
        <v>124</v>
      </c>
      <c r="G175" s="21">
        <v>1</v>
      </c>
    </row>
    <row r="176" spans="1:7">
      <c r="A176" s="5">
        <v>700</v>
      </c>
      <c r="B176" s="21">
        <v>753</v>
      </c>
      <c r="C176" s="14" t="s">
        <v>95</v>
      </c>
      <c r="D176" s="21">
        <v>1</v>
      </c>
      <c r="E176" s="21">
        <v>1</v>
      </c>
      <c r="F176" s="2" t="s">
        <v>125</v>
      </c>
      <c r="G176" s="21">
        <v>2</v>
      </c>
    </row>
    <row r="177" spans="1:7">
      <c r="A177" s="5">
        <v>700</v>
      </c>
      <c r="B177" s="21">
        <v>754</v>
      </c>
      <c r="C177" s="14" t="s">
        <v>95</v>
      </c>
      <c r="D177" s="21">
        <v>1</v>
      </c>
      <c r="E177" s="21">
        <v>1</v>
      </c>
      <c r="F177" s="2" t="s">
        <v>126</v>
      </c>
      <c r="G177" s="21">
        <v>3</v>
      </c>
    </row>
    <row r="178" spans="1:7">
      <c r="A178" s="5">
        <v>700</v>
      </c>
      <c r="B178" s="21">
        <v>755</v>
      </c>
      <c r="C178" s="14" t="s">
        <v>95</v>
      </c>
      <c r="D178" s="21">
        <v>1</v>
      </c>
      <c r="E178" s="21">
        <v>1</v>
      </c>
      <c r="F178" s="2" t="s">
        <v>127</v>
      </c>
      <c r="G178" s="21">
        <v>4</v>
      </c>
    </row>
    <row r="179" spans="1:7" ht="15.75" thickBot="1">
      <c r="A179" s="5">
        <v>700</v>
      </c>
      <c r="B179" s="21">
        <v>756</v>
      </c>
      <c r="C179" s="14" t="s">
        <v>95</v>
      </c>
      <c r="D179" s="21">
        <v>1</v>
      </c>
      <c r="E179" s="21">
        <v>1</v>
      </c>
      <c r="F179" s="3" t="s">
        <v>128</v>
      </c>
      <c r="G179" s="21">
        <v>5</v>
      </c>
    </row>
    <row r="180" spans="1:7">
      <c r="A180" s="5">
        <v>800</v>
      </c>
      <c r="B180" s="21">
        <v>800</v>
      </c>
      <c r="C180" s="14" t="s">
        <v>129</v>
      </c>
      <c r="D180" s="21">
        <v>0</v>
      </c>
      <c r="E180" s="21">
        <v>0</v>
      </c>
      <c r="F180" s="1" t="s">
        <v>130</v>
      </c>
    </row>
    <row r="181" spans="1:7">
      <c r="A181" s="5">
        <v>800</v>
      </c>
      <c r="B181" s="21">
        <v>801</v>
      </c>
      <c r="C181" s="14" t="s">
        <v>129</v>
      </c>
      <c r="D181" s="21">
        <v>0</v>
      </c>
      <c r="E181" s="21">
        <v>1</v>
      </c>
      <c r="F181" s="2" t="s">
        <v>131</v>
      </c>
    </row>
    <row r="182" spans="1:7">
      <c r="A182" s="5">
        <v>800</v>
      </c>
      <c r="B182" s="21">
        <v>802</v>
      </c>
      <c r="C182" s="14" t="s">
        <v>129</v>
      </c>
      <c r="D182" s="21">
        <v>0</v>
      </c>
      <c r="E182" s="21">
        <v>1</v>
      </c>
      <c r="F182" s="2" t="s">
        <v>132</v>
      </c>
    </row>
    <row r="183" spans="1:7" ht="15.75" thickBot="1">
      <c r="A183" s="5">
        <v>800</v>
      </c>
      <c r="B183" s="21">
        <v>803</v>
      </c>
      <c r="C183" s="14" t="s">
        <v>129</v>
      </c>
      <c r="D183" s="21">
        <v>0</v>
      </c>
      <c r="E183" s="21">
        <v>1</v>
      </c>
      <c r="F183" s="22" t="s">
        <v>133</v>
      </c>
    </row>
    <row r="184" spans="1:7">
      <c r="A184" s="5">
        <v>800</v>
      </c>
      <c r="B184" s="21">
        <v>810</v>
      </c>
      <c r="C184" s="14" t="s">
        <v>129</v>
      </c>
      <c r="D184" s="21">
        <v>1</v>
      </c>
      <c r="E184" s="21">
        <v>0</v>
      </c>
      <c r="F184" s="1" t="s">
        <v>134</v>
      </c>
    </row>
    <row r="185" spans="1:7">
      <c r="A185" s="5">
        <v>800</v>
      </c>
      <c r="B185" s="21">
        <v>811</v>
      </c>
      <c r="C185" s="14" t="s">
        <v>129</v>
      </c>
      <c r="D185" s="21">
        <v>1</v>
      </c>
      <c r="E185" s="21">
        <v>1</v>
      </c>
      <c r="F185" s="2" t="s">
        <v>135</v>
      </c>
      <c r="G185" s="21">
        <v>1</v>
      </c>
    </row>
    <row r="186" spans="1:7">
      <c r="A186" s="5">
        <v>800</v>
      </c>
      <c r="B186" s="21">
        <v>812</v>
      </c>
      <c r="C186" s="14" t="s">
        <v>129</v>
      </c>
      <c r="D186" s="21">
        <v>1</v>
      </c>
      <c r="E186" s="21">
        <v>1</v>
      </c>
      <c r="F186" s="2" t="s">
        <v>65</v>
      </c>
      <c r="G186" s="21">
        <v>2</v>
      </c>
    </row>
    <row r="187" spans="1:7">
      <c r="A187" s="5">
        <v>800</v>
      </c>
      <c r="B187" s="21">
        <v>813</v>
      </c>
      <c r="C187" s="14" t="s">
        <v>129</v>
      </c>
      <c r="D187" s="21">
        <v>1</v>
      </c>
      <c r="E187" s="21">
        <v>1</v>
      </c>
      <c r="F187" s="2" t="s">
        <v>66</v>
      </c>
      <c r="G187" s="21">
        <v>3</v>
      </c>
    </row>
    <row r="188" spans="1:7">
      <c r="A188" s="5">
        <v>800</v>
      </c>
      <c r="B188" s="21">
        <v>814</v>
      </c>
      <c r="C188" s="14" t="s">
        <v>129</v>
      </c>
      <c r="D188" s="21">
        <v>1</v>
      </c>
      <c r="E188" s="21">
        <v>1</v>
      </c>
      <c r="F188" s="2" t="s">
        <v>67</v>
      </c>
      <c r="G188" s="21">
        <v>4</v>
      </c>
    </row>
    <row r="189" spans="1:7">
      <c r="A189" s="5">
        <v>800</v>
      </c>
      <c r="B189" s="21">
        <v>815</v>
      </c>
      <c r="C189" s="14" t="s">
        <v>129</v>
      </c>
      <c r="D189" s="21">
        <v>1</v>
      </c>
      <c r="E189" s="21">
        <v>1</v>
      </c>
      <c r="F189" s="2" t="s">
        <v>68</v>
      </c>
      <c r="G189" s="21">
        <v>5</v>
      </c>
    </row>
    <row r="190" spans="1:7">
      <c r="A190" s="5">
        <v>800</v>
      </c>
      <c r="B190" s="21">
        <v>816</v>
      </c>
      <c r="C190" s="14" t="s">
        <v>129</v>
      </c>
      <c r="D190" s="21">
        <v>1</v>
      </c>
      <c r="E190" s="21">
        <v>1</v>
      </c>
      <c r="F190" s="2" t="s">
        <v>69</v>
      </c>
      <c r="G190" s="21">
        <v>6</v>
      </c>
    </row>
    <row r="191" spans="1:7" ht="15.75" thickBot="1">
      <c r="A191" s="5">
        <v>800</v>
      </c>
      <c r="B191" s="21">
        <v>817</v>
      </c>
      <c r="C191" s="14" t="s">
        <v>129</v>
      </c>
      <c r="D191" s="21">
        <v>1</v>
      </c>
      <c r="E191" s="21">
        <v>1</v>
      </c>
      <c r="F191" s="22" t="s">
        <v>136</v>
      </c>
      <c r="G191" s="21">
        <v>0</v>
      </c>
    </row>
    <row r="192" spans="1:7">
      <c r="A192" s="5">
        <v>800</v>
      </c>
      <c r="B192" s="21">
        <v>820</v>
      </c>
      <c r="C192" s="14" t="s">
        <v>129</v>
      </c>
      <c r="D192" s="21">
        <v>0</v>
      </c>
      <c r="E192" s="21">
        <v>0</v>
      </c>
      <c r="F192" s="1" t="s">
        <v>137</v>
      </c>
      <c r="G192" s="30"/>
    </row>
    <row r="193" spans="1:7">
      <c r="A193" s="5">
        <v>800</v>
      </c>
      <c r="B193" s="21">
        <v>821</v>
      </c>
      <c r="C193" s="14" t="s">
        <v>129</v>
      </c>
      <c r="D193" s="21">
        <v>0</v>
      </c>
      <c r="E193" s="21">
        <v>1</v>
      </c>
      <c r="F193" s="2" t="s">
        <v>4</v>
      </c>
      <c r="G193" s="33"/>
    </row>
    <row r="194" spans="1:7" ht="15.75" thickBot="1">
      <c r="A194" s="5">
        <v>800</v>
      </c>
      <c r="B194" s="21">
        <v>822</v>
      </c>
      <c r="C194" s="14" t="s">
        <v>129</v>
      </c>
      <c r="D194" s="21">
        <v>0</v>
      </c>
      <c r="E194" s="21">
        <v>1</v>
      </c>
      <c r="F194" s="22" t="s">
        <v>616</v>
      </c>
    </row>
    <row r="195" spans="1:7">
      <c r="A195" s="5">
        <v>800</v>
      </c>
      <c r="B195" s="21">
        <v>830</v>
      </c>
      <c r="C195" s="14" t="s">
        <v>129</v>
      </c>
      <c r="D195" s="21">
        <v>1</v>
      </c>
      <c r="E195" s="21">
        <v>0</v>
      </c>
      <c r="F195" s="1" t="s">
        <v>139</v>
      </c>
    </row>
    <row r="196" spans="1:7">
      <c r="A196" s="5">
        <v>800</v>
      </c>
      <c r="B196" s="21">
        <v>831</v>
      </c>
      <c r="C196" s="14" t="s">
        <v>129</v>
      </c>
      <c r="D196" s="21">
        <v>1</v>
      </c>
      <c r="E196" s="21">
        <v>1</v>
      </c>
      <c r="F196" s="2" t="s">
        <v>140</v>
      </c>
      <c r="G196" s="21">
        <v>0</v>
      </c>
    </row>
    <row r="197" spans="1:7">
      <c r="A197" s="5">
        <v>800</v>
      </c>
      <c r="B197" s="21">
        <v>832</v>
      </c>
      <c r="C197" s="14" t="s">
        <v>129</v>
      </c>
      <c r="D197" s="21">
        <v>1</v>
      </c>
      <c r="E197" s="21">
        <v>1</v>
      </c>
      <c r="F197" s="2" t="s">
        <v>141</v>
      </c>
      <c r="G197" s="21">
        <v>1</v>
      </c>
    </row>
    <row r="198" spans="1:7">
      <c r="A198" s="5">
        <v>800</v>
      </c>
      <c r="B198" s="21">
        <v>833</v>
      </c>
      <c r="C198" s="14" t="s">
        <v>129</v>
      </c>
      <c r="D198" s="21">
        <v>1</v>
      </c>
      <c r="E198" s="21">
        <v>1</v>
      </c>
      <c r="F198" s="2" t="s">
        <v>142</v>
      </c>
      <c r="G198" s="21">
        <v>2</v>
      </c>
    </row>
    <row r="199" spans="1:7">
      <c r="A199" s="5">
        <v>800</v>
      </c>
      <c r="B199" s="21">
        <v>834</v>
      </c>
      <c r="C199" s="14" t="s">
        <v>129</v>
      </c>
      <c r="D199" s="21">
        <v>1</v>
      </c>
      <c r="E199" s="21">
        <v>1</v>
      </c>
      <c r="F199" s="2" t="s">
        <v>143</v>
      </c>
      <c r="G199" s="21">
        <v>3</v>
      </c>
    </row>
    <row r="200" spans="1:7">
      <c r="A200" s="5">
        <v>800</v>
      </c>
      <c r="B200" s="21">
        <v>835</v>
      </c>
      <c r="C200" s="14" t="s">
        <v>129</v>
      </c>
      <c r="D200" s="21">
        <v>1</v>
      </c>
      <c r="E200" s="21">
        <v>1</v>
      </c>
      <c r="F200" s="2" t="s">
        <v>144</v>
      </c>
      <c r="G200" s="21">
        <v>4</v>
      </c>
    </row>
    <row r="201" spans="1:7">
      <c r="A201" s="5">
        <v>800</v>
      </c>
      <c r="B201" s="21">
        <v>836</v>
      </c>
      <c r="C201" s="14" t="s">
        <v>129</v>
      </c>
      <c r="D201" s="21">
        <v>1</v>
      </c>
      <c r="E201" s="21">
        <v>1</v>
      </c>
      <c r="F201" s="2" t="s">
        <v>145</v>
      </c>
      <c r="G201" s="21">
        <v>5</v>
      </c>
    </row>
    <row r="202" spans="1:7" ht="15.75" thickBot="1">
      <c r="A202" s="5">
        <v>800</v>
      </c>
      <c r="B202" s="21">
        <v>837</v>
      </c>
      <c r="C202" s="14" t="s">
        <v>129</v>
      </c>
      <c r="D202" s="21">
        <v>1</v>
      </c>
      <c r="E202" s="21">
        <v>1</v>
      </c>
      <c r="F202" s="22" t="s">
        <v>146</v>
      </c>
      <c r="G202" s="21">
        <v>0</v>
      </c>
    </row>
    <row r="203" spans="1:7">
      <c r="A203" s="5">
        <v>900</v>
      </c>
      <c r="B203" s="21">
        <v>900</v>
      </c>
      <c r="C203" s="14" t="s">
        <v>147</v>
      </c>
      <c r="D203" s="21">
        <v>1</v>
      </c>
      <c r="E203" s="21">
        <v>0</v>
      </c>
      <c r="F203" s="1" t="s">
        <v>148</v>
      </c>
    </row>
    <row r="204" spans="1:7">
      <c r="A204" s="5">
        <v>900</v>
      </c>
      <c r="B204" s="21">
        <v>901</v>
      </c>
      <c r="C204" s="14" t="s">
        <v>147</v>
      </c>
      <c r="D204" s="21">
        <v>1</v>
      </c>
      <c r="E204" s="21">
        <v>1</v>
      </c>
      <c r="F204" s="11" t="s">
        <v>149</v>
      </c>
      <c r="G204" s="21">
        <v>0</v>
      </c>
    </row>
    <row r="205" spans="1:7">
      <c r="A205" s="5">
        <v>900</v>
      </c>
      <c r="B205" s="21">
        <v>902</v>
      </c>
      <c r="C205" s="14" t="s">
        <v>147</v>
      </c>
      <c r="D205" s="21">
        <v>1</v>
      </c>
      <c r="E205" s="21">
        <v>1</v>
      </c>
      <c r="F205" s="11" t="s">
        <v>65</v>
      </c>
      <c r="G205" s="21">
        <v>1</v>
      </c>
    </row>
    <row r="206" spans="1:7">
      <c r="A206" s="5">
        <v>900</v>
      </c>
      <c r="B206" s="21">
        <v>903</v>
      </c>
      <c r="C206" s="14" t="s">
        <v>147</v>
      </c>
      <c r="D206" s="21">
        <v>1</v>
      </c>
      <c r="E206" s="21">
        <v>1</v>
      </c>
      <c r="F206" s="11" t="s">
        <v>66</v>
      </c>
      <c r="G206" s="21">
        <v>2</v>
      </c>
    </row>
    <row r="207" spans="1:7">
      <c r="A207" s="5">
        <v>900</v>
      </c>
      <c r="B207" s="21">
        <v>904</v>
      </c>
      <c r="C207" s="14" t="s">
        <v>147</v>
      </c>
      <c r="D207" s="21">
        <v>1</v>
      </c>
      <c r="E207" s="21">
        <v>1</v>
      </c>
      <c r="F207" s="11" t="s">
        <v>67</v>
      </c>
      <c r="G207" s="21">
        <v>3</v>
      </c>
    </row>
    <row r="208" spans="1:7">
      <c r="A208" s="5">
        <v>900</v>
      </c>
      <c r="B208" s="21">
        <v>905</v>
      </c>
      <c r="C208" s="14" t="s">
        <v>147</v>
      </c>
      <c r="D208" s="21">
        <v>1</v>
      </c>
      <c r="E208" s="21">
        <v>1</v>
      </c>
      <c r="F208" s="11" t="s">
        <v>68</v>
      </c>
      <c r="G208" s="21">
        <v>4</v>
      </c>
    </row>
    <row r="209" spans="1:7" ht="15.75" thickBot="1">
      <c r="A209" s="5">
        <v>900</v>
      </c>
      <c r="B209" s="21">
        <v>906</v>
      </c>
      <c r="C209" s="14" t="s">
        <v>147</v>
      </c>
      <c r="D209" s="21">
        <v>1</v>
      </c>
      <c r="E209" s="21">
        <v>1</v>
      </c>
      <c r="F209" s="23" t="s">
        <v>150</v>
      </c>
      <c r="G209" s="21">
        <v>5</v>
      </c>
    </row>
    <row r="210" spans="1:7">
      <c r="A210" s="5">
        <v>900</v>
      </c>
      <c r="B210" s="21">
        <v>910</v>
      </c>
      <c r="C210" s="14" t="s">
        <v>147</v>
      </c>
      <c r="D210" s="21">
        <v>1</v>
      </c>
      <c r="E210" s="21">
        <v>0</v>
      </c>
      <c r="F210" s="1" t="s">
        <v>151</v>
      </c>
    </row>
    <row r="211" spans="1:7">
      <c r="A211" s="5">
        <v>900</v>
      </c>
      <c r="B211" s="21">
        <v>911</v>
      </c>
      <c r="C211" s="14" t="s">
        <v>147</v>
      </c>
      <c r="D211" s="21">
        <v>1</v>
      </c>
      <c r="E211" s="21">
        <v>1</v>
      </c>
      <c r="F211" s="13" t="s">
        <v>152</v>
      </c>
      <c r="G211" s="21">
        <v>0</v>
      </c>
    </row>
    <row r="212" spans="1:7">
      <c r="A212" s="5">
        <v>900</v>
      </c>
      <c r="B212" s="21">
        <v>912</v>
      </c>
      <c r="C212" s="14" t="s">
        <v>147</v>
      </c>
      <c r="D212" s="21">
        <v>1</v>
      </c>
      <c r="E212" s="21">
        <v>1</v>
      </c>
      <c r="F212" s="13" t="s">
        <v>153</v>
      </c>
      <c r="G212" s="21">
        <v>1</v>
      </c>
    </row>
    <row r="213" spans="1:7">
      <c r="A213" s="5">
        <v>900</v>
      </c>
      <c r="B213" s="21">
        <v>913</v>
      </c>
      <c r="C213" s="14" t="s">
        <v>147</v>
      </c>
      <c r="D213" s="21">
        <v>1</v>
      </c>
      <c r="E213" s="21">
        <v>1</v>
      </c>
      <c r="F213" s="13" t="s">
        <v>154</v>
      </c>
      <c r="G213" s="21">
        <v>2</v>
      </c>
    </row>
    <row r="214" spans="1:7">
      <c r="A214" s="5">
        <v>900</v>
      </c>
      <c r="B214" s="21">
        <v>914</v>
      </c>
      <c r="C214" s="14" t="s">
        <v>147</v>
      </c>
      <c r="D214" s="21">
        <v>1</v>
      </c>
      <c r="E214" s="21">
        <v>1</v>
      </c>
      <c r="F214" s="13" t="s">
        <v>155</v>
      </c>
      <c r="G214" s="21">
        <v>3</v>
      </c>
    </row>
    <row r="215" spans="1:7">
      <c r="A215" s="5">
        <v>900</v>
      </c>
      <c r="B215" s="21">
        <v>915</v>
      </c>
      <c r="C215" s="14" t="s">
        <v>147</v>
      </c>
      <c r="D215" s="21">
        <v>1</v>
      </c>
      <c r="E215" s="21">
        <v>1</v>
      </c>
      <c r="F215" s="13" t="s">
        <v>156</v>
      </c>
      <c r="G215" s="21">
        <v>4</v>
      </c>
    </row>
    <row r="216" spans="1:7">
      <c r="A216" s="5">
        <v>900</v>
      </c>
      <c r="B216" s="21">
        <v>916</v>
      </c>
      <c r="C216" s="14" t="s">
        <v>147</v>
      </c>
      <c r="D216" s="21">
        <v>1</v>
      </c>
      <c r="E216" s="21">
        <v>1</v>
      </c>
      <c r="F216" s="13" t="s">
        <v>157</v>
      </c>
      <c r="G216" s="21">
        <v>5</v>
      </c>
    </row>
    <row r="217" spans="1:7" ht="15.75" thickBot="1">
      <c r="A217" s="5">
        <v>900</v>
      </c>
      <c r="B217" s="21">
        <v>917</v>
      </c>
      <c r="C217" s="14" t="s">
        <v>147</v>
      </c>
      <c r="D217" s="21">
        <v>1</v>
      </c>
      <c r="E217" s="21">
        <v>1</v>
      </c>
      <c r="F217" s="25" t="s">
        <v>158</v>
      </c>
      <c r="G217" s="21" t="s">
        <v>198</v>
      </c>
    </row>
    <row r="218" spans="1:7">
      <c r="A218" s="5">
        <v>900</v>
      </c>
      <c r="B218" s="21">
        <v>920</v>
      </c>
      <c r="C218" s="14" t="s">
        <v>147</v>
      </c>
      <c r="D218" s="21">
        <v>1</v>
      </c>
      <c r="E218" s="21">
        <v>0</v>
      </c>
      <c r="F218" s="1" t="s">
        <v>159</v>
      </c>
    </row>
    <row r="219" spans="1:7">
      <c r="A219" s="5">
        <v>900</v>
      </c>
      <c r="B219" s="21">
        <v>921</v>
      </c>
      <c r="C219" s="14" t="s">
        <v>147</v>
      </c>
      <c r="D219" s="21">
        <v>1</v>
      </c>
      <c r="E219" s="21">
        <v>1</v>
      </c>
      <c r="F219" s="2" t="s">
        <v>160</v>
      </c>
      <c r="G219" s="21">
        <v>0</v>
      </c>
    </row>
    <row r="220" spans="1:7">
      <c r="A220" s="5">
        <v>900</v>
      </c>
      <c r="B220" s="21">
        <v>922</v>
      </c>
      <c r="C220" s="14" t="s">
        <v>147</v>
      </c>
      <c r="D220" s="21">
        <v>1</v>
      </c>
      <c r="E220" s="21">
        <v>1</v>
      </c>
      <c r="F220" s="2" t="s">
        <v>50</v>
      </c>
      <c r="G220" s="21">
        <v>1</v>
      </c>
    </row>
    <row r="221" spans="1:7">
      <c r="A221" s="5">
        <v>900</v>
      </c>
      <c r="B221" s="21">
        <v>923</v>
      </c>
      <c r="C221" s="14" t="s">
        <v>147</v>
      </c>
      <c r="D221" s="21">
        <v>1</v>
      </c>
      <c r="E221" s="21">
        <v>1</v>
      </c>
      <c r="F221" s="2" t="s">
        <v>51</v>
      </c>
      <c r="G221" s="21">
        <v>2</v>
      </c>
    </row>
    <row r="222" spans="1:7">
      <c r="A222" s="5">
        <v>900</v>
      </c>
      <c r="B222" s="21">
        <v>924</v>
      </c>
      <c r="C222" s="14" t="s">
        <v>147</v>
      </c>
      <c r="D222" s="21">
        <v>1</v>
      </c>
      <c r="E222" s="21">
        <v>1</v>
      </c>
      <c r="F222" s="2" t="s">
        <v>52</v>
      </c>
      <c r="G222" s="21">
        <v>3</v>
      </c>
    </row>
    <row r="223" spans="1:7">
      <c r="A223" s="5">
        <v>900</v>
      </c>
      <c r="B223" s="21">
        <v>925</v>
      </c>
      <c r="C223" s="14" t="s">
        <v>147</v>
      </c>
      <c r="D223" s="21">
        <v>1</v>
      </c>
      <c r="E223" s="21">
        <v>1</v>
      </c>
      <c r="F223" s="2" t="s">
        <v>53</v>
      </c>
      <c r="G223" s="21">
        <v>4</v>
      </c>
    </row>
    <row r="224" spans="1:7" ht="15.75" thickBot="1">
      <c r="A224" s="5">
        <v>900</v>
      </c>
      <c r="B224" s="21">
        <v>926</v>
      </c>
      <c r="C224" s="14" t="s">
        <v>147</v>
      </c>
      <c r="D224" s="21">
        <v>1</v>
      </c>
      <c r="E224" s="21">
        <v>1</v>
      </c>
      <c r="F224" s="22" t="s">
        <v>54</v>
      </c>
      <c r="G224" s="21">
        <v>5</v>
      </c>
    </row>
    <row r="225" spans="1:7">
      <c r="A225" s="5">
        <v>900</v>
      </c>
      <c r="B225" s="21">
        <v>930</v>
      </c>
      <c r="C225" s="14" t="s">
        <v>147</v>
      </c>
      <c r="D225" s="21">
        <v>1</v>
      </c>
      <c r="E225" s="21">
        <v>0</v>
      </c>
      <c r="F225" s="1" t="s">
        <v>161</v>
      </c>
    </row>
    <row r="226" spans="1:7">
      <c r="A226" s="5">
        <v>900</v>
      </c>
      <c r="B226" s="21">
        <v>931</v>
      </c>
      <c r="C226" s="14" t="s">
        <v>147</v>
      </c>
      <c r="D226" s="21">
        <v>1</v>
      </c>
      <c r="E226" s="21">
        <v>1</v>
      </c>
      <c r="F226" s="2" t="s">
        <v>162</v>
      </c>
      <c r="G226" s="21">
        <v>0</v>
      </c>
    </row>
    <row r="227" spans="1:7">
      <c r="A227" s="5">
        <v>900</v>
      </c>
      <c r="B227" s="21">
        <v>932</v>
      </c>
      <c r="C227" s="14" t="s">
        <v>147</v>
      </c>
      <c r="D227" s="21">
        <v>1</v>
      </c>
      <c r="E227" s="21">
        <v>1</v>
      </c>
      <c r="F227" s="2" t="s">
        <v>163</v>
      </c>
      <c r="G227" s="21">
        <v>1</v>
      </c>
    </row>
    <row r="228" spans="1:7">
      <c r="A228" s="5">
        <v>900</v>
      </c>
      <c r="B228" s="21">
        <v>933</v>
      </c>
      <c r="C228" s="14" t="s">
        <v>147</v>
      </c>
      <c r="D228" s="21">
        <v>1</v>
      </c>
      <c r="E228" s="21">
        <v>1</v>
      </c>
      <c r="F228" s="2" t="s">
        <v>164</v>
      </c>
      <c r="G228" s="21">
        <v>2</v>
      </c>
    </row>
    <row r="229" spans="1:7">
      <c r="A229" s="5">
        <v>900</v>
      </c>
      <c r="B229" s="21">
        <v>934</v>
      </c>
      <c r="C229" s="14" t="s">
        <v>147</v>
      </c>
      <c r="D229" s="21">
        <v>1</v>
      </c>
      <c r="E229" s="21">
        <v>1</v>
      </c>
      <c r="F229" s="2" t="s">
        <v>165</v>
      </c>
      <c r="G229" s="21">
        <v>3</v>
      </c>
    </row>
    <row r="230" spans="1:7">
      <c r="A230" s="5">
        <v>900</v>
      </c>
      <c r="B230" s="21">
        <v>935</v>
      </c>
      <c r="C230" s="14" t="s">
        <v>147</v>
      </c>
      <c r="D230" s="21">
        <v>1</v>
      </c>
      <c r="E230" s="21">
        <v>1</v>
      </c>
      <c r="F230" s="2" t="s">
        <v>166</v>
      </c>
      <c r="G230" s="21">
        <v>4</v>
      </c>
    </row>
    <row r="231" spans="1:7">
      <c r="A231" s="5">
        <v>900</v>
      </c>
      <c r="B231" s="21">
        <v>936</v>
      </c>
      <c r="C231" s="14" t="s">
        <v>147</v>
      </c>
      <c r="D231" s="21">
        <v>1</v>
      </c>
      <c r="E231" s="21">
        <v>1</v>
      </c>
      <c r="F231" s="2" t="s">
        <v>167</v>
      </c>
      <c r="G231" s="21">
        <v>5</v>
      </c>
    </row>
    <row r="232" spans="1:7" ht="15.75" thickBot="1">
      <c r="A232" s="5">
        <v>900</v>
      </c>
      <c r="B232" s="21">
        <v>937</v>
      </c>
      <c r="C232" s="14" t="s">
        <v>147</v>
      </c>
      <c r="D232" s="21">
        <v>1</v>
      </c>
      <c r="E232" s="21">
        <v>1</v>
      </c>
      <c r="F232" s="22" t="s">
        <v>168</v>
      </c>
      <c r="G232" s="21" t="s">
        <v>198</v>
      </c>
    </row>
    <row r="233" spans="1:7">
      <c r="A233" s="5">
        <v>900</v>
      </c>
      <c r="B233" s="21">
        <v>940</v>
      </c>
      <c r="C233" s="14" t="s">
        <v>147</v>
      </c>
      <c r="D233" s="21">
        <v>1</v>
      </c>
      <c r="E233" s="21">
        <v>0</v>
      </c>
      <c r="F233" s="1" t="s">
        <v>169</v>
      </c>
    </row>
    <row r="234" spans="1:7">
      <c r="A234" s="5">
        <v>900</v>
      </c>
      <c r="B234" s="21">
        <v>941</v>
      </c>
      <c r="C234" s="14" t="s">
        <v>147</v>
      </c>
      <c r="D234" s="21">
        <v>1</v>
      </c>
      <c r="E234" s="21">
        <v>1</v>
      </c>
      <c r="F234" s="2" t="s">
        <v>162</v>
      </c>
      <c r="G234" s="21">
        <v>0</v>
      </c>
    </row>
    <row r="235" spans="1:7">
      <c r="A235" s="5">
        <v>900</v>
      </c>
      <c r="B235" s="21">
        <v>942</v>
      </c>
      <c r="C235" s="14" t="s">
        <v>147</v>
      </c>
      <c r="D235" s="21">
        <v>1</v>
      </c>
      <c r="E235" s="21">
        <v>1</v>
      </c>
      <c r="F235" s="2" t="s">
        <v>163</v>
      </c>
      <c r="G235" s="21">
        <v>1</v>
      </c>
    </row>
    <row r="236" spans="1:7">
      <c r="A236" s="5">
        <v>900</v>
      </c>
      <c r="B236" s="21">
        <v>943</v>
      </c>
      <c r="C236" s="14" t="s">
        <v>147</v>
      </c>
      <c r="D236" s="21">
        <v>1</v>
      </c>
      <c r="E236" s="21">
        <v>1</v>
      </c>
      <c r="F236" s="2" t="s">
        <v>164</v>
      </c>
      <c r="G236" s="21">
        <v>2</v>
      </c>
    </row>
    <row r="237" spans="1:7">
      <c r="A237" s="5">
        <v>900</v>
      </c>
      <c r="B237" s="21">
        <v>944</v>
      </c>
      <c r="C237" s="14" t="s">
        <v>147</v>
      </c>
      <c r="D237" s="21">
        <v>1</v>
      </c>
      <c r="E237" s="21">
        <v>1</v>
      </c>
      <c r="F237" s="2" t="s">
        <v>165</v>
      </c>
      <c r="G237" s="21">
        <v>3</v>
      </c>
    </row>
    <row r="238" spans="1:7">
      <c r="A238" s="5">
        <v>900</v>
      </c>
      <c r="B238" s="21">
        <v>945</v>
      </c>
      <c r="C238" s="14" t="s">
        <v>147</v>
      </c>
      <c r="D238" s="21">
        <v>1</v>
      </c>
      <c r="E238" s="21">
        <v>1</v>
      </c>
      <c r="F238" s="2" t="s">
        <v>166</v>
      </c>
      <c r="G238" s="21">
        <v>4</v>
      </c>
    </row>
    <row r="239" spans="1:7">
      <c r="A239" s="5">
        <v>900</v>
      </c>
      <c r="B239" s="21">
        <v>946</v>
      </c>
      <c r="C239" s="14" t="s">
        <v>147</v>
      </c>
      <c r="D239" s="21">
        <v>1</v>
      </c>
      <c r="E239" s="21">
        <v>1</v>
      </c>
      <c r="F239" s="2" t="s">
        <v>167</v>
      </c>
      <c r="G239" s="21">
        <v>5</v>
      </c>
    </row>
    <row r="240" spans="1:7" ht="15.75" thickBot="1">
      <c r="A240" s="5">
        <v>900</v>
      </c>
      <c r="B240" s="21">
        <v>947</v>
      </c>
      <c r="C240" s="14" t="s">
        <v>147</v>
      </c>
      <c r="D240" s="21">
        <v>1</v>
      </c>
      <c r="E240" s="21">
        <v>1</v>
      </c>
      <c r="F240" s="22" t="s">
        <v>168</v>
      </c>
      <c r="G240" s="21" t="s">
        <v>198</v>
      </c>
    </row>
    <row r="241" spans="1:7">
      <c r="A241" s="5">
        <v>1000</v>
      </c>
      <c r="B241" s="21">
        <v>1000</v>
      </c>
      <c r="C241" s="14" t="s">
        <v>170</v>
      </c>
      <c r="D241" s="21">
        <v>1</v>
      </c>
      <c r="E241" s="21">
        <v>0</v>
      </c>
      <c r="F241" s="1" t="s">
        <v>171</v>
      </c>
    </row>
    <row r="242" spans="1:7">
      <c r="A242" s="5">
        <v>1000</v>
      </c>
      <c r="B242" s="21">
        <v>1001</v>
      </c>
      <c r="C242" s="14" t="s">
        <v>170</v>
      </c>
      <c r="D242" s="21">
        <v>1</v>
      </c>
      <c r="E242" s="21">
        <v>1</v>
      </c>
      <c r="F242" s="2" t="s">
        <v>160</v>
      </c>
      <c r="G242" s="21">
        <v>0</v>
      </c>
    </row>
    <row r="243" spans="1:7">
      <c r="A243" s="5">
        <v>1000</v>
      </c>
      <c r="B243" s="21">
        <v>1002</v>
      </c>
      <c r="C243" s="14" t="s">
        <v>170</v>
      </c>
      <c r="D243" s="21">
        <v>1</v>
      </c>
      <c r="E243" s="21">
        <v>1</v>
      </c>
      <c r="F243" s="2" t="s">
        <v>50</v>
      </c>
      <c r="G243" s="21">
        <v>1</v>
      </c>
    </row>
    <row r="244" spans="1:7">
      <c r="A244" s="5">
        <v>1000</v>
      </c>
      <c r="B244" s="21">
        <v>1003</v>
      </c>
      <c r="C244" s="14" t="s">
        <v>170</v>
      </c>
      <c r="D244" s="21">
        <v>1</v>
      </c>
      <c r="E244" s="21">
        <v>1</v>
      </c>
      <c r="F244" s="2" t="s">
        <v>51</v>
      </c>
      <c r="G244" s="21">
        <v>2</v>
      </c>
    </row>
    <row r="245" spans="1:7">
      <c r="A245" s="5">
        <v>1000</v>
      </c>
      <c r="B245" s="21">
        <v>1004</v>
      </c>
      <c r="C245" s="14" t="s">
        <v>170</v>
      </c>
      <c r="D245" s="21">
        <v>1</v>
      </c>
      <c r="E245" s="21">
        <v>1</v>
      </c>
      <c r="F245" s="2" t="s">
        <v>52</v>
      </c>
      <c r="G245" s="21">
        <v>3</v>
      </c>
    </row>
    <row r="246" spans="1:7">
      <c r="A246" s="5">
        <v>1000</v>
      </c>
      <c r="B246" s="21">
        <v>1005</v>
      </c>
      <c r="C246" s="14" t="s">
        <v>170</v>
      </c>
      <c r="D246" s="21">
        <v>1</v>
      </c>
      <c r="E246" s="21">
        <v>1</v>
      </c>
      <c r="F246" s="2" t="s">
        <v>53</v>
      </c>
      <c r="G246" s="21">
        <v>4</v>
      </c>
    </row>
    <row r="247" spans="1:7" ht="15.75" thickBot="1">
      <c r="A247" s="5">
        <v>1000</v>
      </c>
      <c r="B247" s="21">
        <v>1006</v>
      </c>
      <c r="C247" s="14" t="s">
        <v>170</v>
      </c>
      <c r="D247" s="21">
        <v>1</v>
      </c>
      <c r="E247" s="21">
        <v>1</v>
      </c>
      <c r="F247" s="22" t="s">
        <v>54</v>
      </c>
      <c r="G247" s="21">
        <v>5</v>
      </c>
    </row>
    <row r="248" spans="1:7">
      <c r="A248" s="5">
        <v>1000</v>
      </c>
      <c r="B248" s="21">
        <v>1010</v>
      </c>
      <c r="C248" s="14" t="s">
        <v>170</v>
      </c>
      <c r="D248" s="21">
        <v>1</v>
      </c>
      <c r="E248" s="21">
        <v>0</v>
      </c>
      <c r="F248" s="1" t="s">
        <v>172</v>
      </c>
    </row>
    <row r="249" spans="1:7">
      <c r="A249" s="5">
        <v>1000</v>
      </c>
      <c r="B249" s="21">
        <v>1011</v>
      </c>
      <c r="C249" s="14" t="s">
        <v>170</v>
      </c>
      <c r="D249" s="21">
        <v>1</v>
      </c>
      <c r="E249" s="21">
        <v>1</v>
      </c>
      <c r="F249" s="2" t="s">
        <v>160</v>
      </c>
      <c r="G249" s="21">
        <v>0</v>
      </c>
    </row>
    <row r="250" spans="1:7">
      <c r="A250" s="5">
        <v>1000</v>
      </c>
      <c r="B250" s="21">
        <v>1012</v>
      </c>
      <c r="C250" s="14" t="s">
        <v>170</v>
      </c>
      <c r="D250" s="21">
        <v>1</v>
      </c>
      <c r="E250" s="21">
        <v>1</v>
      </c>
      <c r="F250" s="2" t="s">
        <v>50</v>
      </c>
      <c r="G250" s="21">
        <v>1</v>
      </c>
    </row>
    <row r="251" spans="1:7">
      <c r="A251" s="5">
        <v>1000</v>
      </c>
      <c r="B251" s="21">
        <v>1013</v>
      </c>
      <c r="C251" s="14" t="s">
        <v>170</v>
      </c>
      <c r="D251" s="21">
        <v>1</v>
      </c>
      <c r="E251" s="21">
        <v>1</v>
      </c>
      <c r="F251" s="2" t="s">
        <v>51</v>
      </c>
      <c r="G251" s="21">
        <v>2</v>
      </c>
    </row>
    <row r="252" spans="1:7">
      <c r="A252" s="5">
        <v>1000</v>
      </c>
      <c r="B252" s="21">
        <v>1014</v>
      </c>
      <c r="C252" s="14" t="s">
        <v>170</v>
      </c>
      <c r="D252" s="21">
        <v>1</v>
      </c>
      <c r="E252" s="21">
        <v>1</v>
      </c>
      <c r="F252" s="2" t="s">
        <v>52</v>
      </c>
      <c r="G252" s="21">
        <v>3</v>
      </c>
    </row>
    <row r="253" spans="1:7">
      <c r="A253" s="5">
        <v>1000</v>
      </c>
      <c r="B253" s="21">
        <v>1015</v>
      </c>
      <c r="C253" s="14" t="s">
        <v>170</v>
      </c>
      <c r="D253" s="21">
        <v>1</v>
      </c>
      <c r="E253" s="21">
        <v>1</v>
      </c>
      <c r="F253" s="2" t="s">
        <v>53</v>
      </c>
      <c r="G253" s="21">
        <v>4</v>
      </c>
    </row>
    <row r="254" spans="1:7" ht="15.75" thickBot="1">
      <c r="A254" s="5">
        <v>1000</v>
      </c>
      <c r="B254" s="21">
        <v>1016</v>
      </c>
      <c r="C254" s="14" t="s">
        <v>170</v>
      </c>
      <c r="D254" s="21">
        <v>1</v>
      </c>
      <c r="E254" s="21">
        <v>1</v>
      </c>
      <c r="F254" s="22" t="s">
        <v>54</v>
      </c>
      <c r="G254" s="21">
        <v>5</v>
      </c>
    </row>
    <row r="255" spans="1:7">
      <c r="A255" s="5">
        <v>1100</v>
      </c>
      <c r="B255" s="21">
        <v>1100</v>
      </c>
      <c r="C255" s="14" t="s">
        <v>173</v>
      </c>
      <c r="D255" s="21">
        <v>0</v>
      </c>
      <c r="E255" s="21">
        <v>0</v>
      </c>
      <c r="F255" s="1" t="s">
        <v>174</v>
      </c>
    </row>
    <row r="256" spans="1:7">
      <c r="A256" s="5">
        <v>1100</v>
      </c>
      <c r="B256" s="21">
        <v>1101</v>
      </c>
      <c r="C256" s="14" t="s">
        <v>173</v>
      </c>
      <c r="D256" s="21">
        <v>0</v>
      </c>
      <c r="E256" s="21">
        <v>1</v>
      </c>
      <c r="F256" s="2" t="s">
        <v>160</v>
      </c>
    </row>
    <row r="257" spans="1:6">
      <c r="A257" s="5">
        <v>1100</v>
      </c>
      <c r="B257" s="21">
        <v>1102</v>
      </c>
      <c r="C257" s="14" t="s">
        <v>173</v>
      </c>
      <c r="D257" s="21">
        <v>0</v>
      </c>
      <c r="E257" s="21">
        <v>1</v>
      </c>
      <c r="F257" s="2" t="s">
        <v>50</v>
      </c>
    </row>
    <row r="258" spans="1:6">
      <c r="A258" s="5">
        <v>1100</v>
      </c>
      <c r="B258" s="21">
        <v>1103</v>
      </c>
      <c r="C258" s="14" t="s">
        <v>173</v>
      </c>
      <c r="D258" s="21">
        <v>0</v>
      </c>
      <c r="E258" s="21">
        <v>1</v>
      </c>
      <c r="F258" s="2" t="s">
        <v>51</v>
      </c>
    </row>
    <row r="259" spans="1:6">
      <c r="A259" s="5">
        <v>1100</v>
      </c>
      <c r="B259" s="21">
        <v>1104</v>
      </c>
      <c r="C259" s="14" t="s">
        <v>173</v>
      </c>
      <c r="D259" s="21">
        <v>0</v>
      </c>
      <c r="E259" s="21">
        <v>1</v>
      </c>
      <c r="F259" s="2" t="s">
        <v>52</v>
      </c>
    </row>
    <row r="260" spans="1:6">
      <c r="A260" s="5">
        <v>1100</v>
      </c>
      <c r="B260" s="21">
        <v>1105</v>
      </c>
      <c r="C260" s="14" t="s">
        <v>173</v>
      </c>
      <c r="D260" s="21">
        <v>0</v>
      </c>
      <c r="E260" s="21">
        <v>1</v>
      </c>
      <c r="F260" s="2" t="s">
        <v>53</v>
      </c>
    </row>
    <row r="261" spans="1:6" ht="15.75" thickBot="1">
      <c r="A261" s="5">
        <v>1100</v>
      </c>
      <c r="B261" s="21">
        <v>1106</v>
      </c>
      <c r="C261" s="14" t="s">
        <v>173</v>
      </c>
      <c r="D261" s="21">
        <v>0</v>
      </c>
      <c r="E261" s="21">
        <v>1</v>
      </c>
      <c r="F261" s="22" t="s">
        <v>54</v>
      </c>
    </row>
    <row r="262" spans="1:6">
      <c r="A262" s="5">
        <v>1100</v>
      </c>
      <c r="B262" s="21">
        <v>1110</v>
      </c>
      <c r="C262" s="14" t="s">
        <v>173</v>
      </c>
      <c r="D262" s="21">
        <v>0</v>
      </c>
      <c r="E262" s="21">
        <v>0</v>
      </c>
      <c r="F262" s="1" t="s">
        <v>175</v>
      </c>
    </row>
    <row r="263" spans="1:6" ht="15.75">
      <c r="A263" s="5">
        <v>1100</v>
      </c>
      <c r="B263" s="21">
        <v>1111</v>
      </c>
      <c r="C263" s="14" t="s">
        <v>173</v>
      </c>
      <c r="D263" s="21">
        <v>0</v>
      </c>
      <c r="E263" s="21">
        <v>1</v>
      </c>
      <c r="F263" s="12" t="s">
        <v>176</v>
      </c>
    </row>
    <row r="264" spans="1:6" ht="15.75">
      <c r="A264" s="5">
        <v>1100</v>
      </c>
      <c r="B264" s="21">
        <v>1112</v>
      </c>
      <c r="C264" s="14" t="s">
        <v>173</v>
      </c>
      <c r="D264" s="21">
        <v>0</v>
      </c>
      <c r="E264" s="21">
        <v>1</v>
      </c>
      <c r="F264" s="12" t="s">
        <v>177</v>
      </c>
    </row>
    <row r="265" spans="1:6" ht="15.75">
      <c r="A265" s="5">
        <v>1100</v>
      </c>
      <c r="B265" s="21">
        <v>1113</v>
      </c>
      <c r="C265" s="14" t="s">
        <v>173</v>
      </c>
      <c r="D265" s="21">
        <v>0</v>
      </c>
      <c r="E265" s="21">
        <v>1</v>
      </c>
      <c r="F265" s="12" t="s">
        <v>178</v>
      </c>
    </row>
    <row r="266" spans="1:6" ht="15.75">
      <c r="A266" s="5">
        <v>1100</v>
      </c>
      <c r="B266" s="21">
        <v>1114</v>
      </c>
      <c r="C266" s="14" t="s">
        <v>173</v>
      </c>
      <c r="D266" s="21">
        <v>0</v>
      </c>
      <c r="E266" s="21">
        <v>1</v>
      </c>
      <c r="F266" s="12" t="s">
        <v>158</v>
      </c>
    </row>
    <row r="267" spans="1:6" ht="16.5" thickBot="1">
      <c r="A267" s="5">
        <v>1100</v>
      </c>
      <c r="B267" s="21">
        <v>1115</v>
      </c>
      <c r="C267" s="14" t="s">
        <v>173</v>
      </c>
      <c r="D267" s="21">
        <v>0</v>
      </c>
      <c r="E267" s="21">
        <v>1</v>
      </c>
      <c r="F267" s="24" t="s">
        <v>179</v>
      </c>
    </row>
    <row r="268" spans="1:6" ht="15.75" thickBot="1">
      <c r="A268" s="5">
        <v>1200</v>
      </c>
      <c r="B268" s="21">
        <v>1120</v>
      </c>
      <c r="C268" s="14" t="s">
        <v>180</v>
      </c>
      <c r="D268" s="21">
        <v>0</v>
      </c>
      <c r="E268" s="21">
        <v>0</v>
      </c>
      <c r="F268" s="26" t="s">
        <v>181</v>
      </c>
    </row>
    <row r="269" spans="1:6">
      <c r="A269" s="5">
        <v>1200</v>
      </c>
      <c r="B269" s="21">
        <v>1130</v>
      </c>
      <c r="C269" s="14" t="s">
        <v>180</v>
      </c>
      <c r="D269" s="21">
        <v>0</v>
      </c>
      <c r="E269" s="21">
        <v>0</v>
      </c>
      <c r="F269" s="1" t="s">
        <v>182</v>
      </c>
    </row>
    <row r="270" spans="1:6">
      <c r="A270" s="5">
        <v>1200</v>
      </c>
      <c r="B270" s="21">
        <v>1131</v>
      </c>
      <c r="C270" s="14" t="s">
        <v>180</v>
      </c>
      <c r="D270" s="21">
        <v>0</v>
      </c>
      <c r="E270" s="21">
        <v>1</v>
      </c>
      <c r="F270" s="2" t="s">
        <v>5</v>
      </c>
    </row>
    <row r="271" spans="1:6" ht="15.75" thickBot="1">
      <c r="A271" s="5">
        <v>1200</v>
      </c>
      <c r="B271" s="21">
        <v>1132</v>
      </c>
      <c r="C271" s="14" t="s">
        <v>180</v>
      </c>
      <c r="D271" s="21">
        <v>0</v>
      </c>
      <c r="E271" s="21">
        <v>1</v>
      </c>
      <c r="F271" s="22" t="s">
        <v>4</v>
      </c>
    </row>
    <row r="272" spans="1:6">
      <c r="A272" s="5">
        <v>1200</v>
      </c>
      <c r="B272" s="21">
        <v>1140</v>
      </c>
      <c r="C272" s="14" t="s">
        <v>180</v>
      </c>
      <c r="D272" s="21">
        <v>0</v>
      </c>
      <c r="E272" s="21">
        <v>0</v>
      </c>
      <c r="F272" s="1" t="s">
        <v>183</v>
      </c>
    </row>
    <row r="273" spans="1:6">
      <c r="A273" s="5">
        <v>1200</v>
      </c>
      <c r="B273" s="21">
        <v>1141</v>
      </c>
      <c r="C273" s="14" t="s">
        <v>180</v>
      </c>
      <c r="D273" s="21">
        <v>0</v>
      </c>
      <c r="E273" s="21">
        <v>1</v>
      </c>
      <c r="F273" s="2" t="s">
        <v>184</v>
      </c>
    </row>
    <row r="274" spans="1:6">
      <c r="A274" s="5">
        <v>1200</v>
      </c>
      <c r="B274" s="21">
        <v>1142</v>
      </c>
      <c r="C274" s="14" t="s">
        <v>180</v>
      </c>
      <c r="D274" s="21">
        <v>0</v>
      </c>
      <c r="E274" s="21">
        <v>1</v>
      </c>
      <c r="F274" s="2" t="s">
        <v>185</v>
      </c>
    </row>
    <row r="275" spans="1:6">
      <c r="A275" s="5">
        <v>1200</v>
      </c>
      <c r="B275" s="21">
        <v>1143</v>
      </c>
      <c r="C275" s="14" t="s">
        <v>180</v>
      </c>
      <c r="D275" s="21">
        <v>0</v>
      </c>
      <c r="E275" s="21">
        <v>1</v>
      </c>
      <c r="F275" s="2" t="s">
        <v>186</v>
      </c>
    </row>
    <row r="276" spans="1:6" ht="15.75" thickBot="1">
      <c r="A276" s="5">
        <v>1200</v>
      </c>
      <c r="B276" s="21">
        <v>1144</v>
      </c>
      <c r="C276" s="14" t="s">
        <v>180</v>
      </c>
      <c r="D276" s="21">
        <v>0</v>
      </c>
      <c r="E276" s="21">
        <v>1</v>
      </c>
      <c r="F276" s="22" t="s">
        <v>187</v>
      </c>
    </row>
  </sheetData>
  <autoFilter ref="A1:H276"/>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C13"/>
    </sheetView>
  </sheetViews>
  <sheetFormatPr defaultColWidth="8.85546875" defaultRowHeight="15"/>
  <cols>
    <col min="1" max="1" width="5.7109375" bestFit="1" customWidth="1"/>
    <col min="2" max="2" width="39" bestFit="1" customWidth="1"/>
    <col min="3" max="3" width="11.85546875" bestFit="1" customWidth="1"/>
  </cols>
  <sheetData>
    <row r="1" spans="1:3" s="29" customFormat="1">
      <c r="A1" s="29" t="s">
        <v>197</v>
      </c>
      <c r="B1" s="29" t="s">
        <v>189</v>
      </c>
      <c r="C1" s="29" t="s">
        <v>685</v>
      </c>
    </row>
    <row r="2" spans="1:3">
      <c r="A2">
        <v>100</v>
      </c>
      <c r="B2" s="14" t="s">
        <v>22</v>
      </c>
      <c r="C2" s="34">
        <v>20</v>
      </c>
    </row>
    <row r="3" spans="1:3">
      <c r="A3">
        <v>200</v>
      </c>
      <c r="B3" s="15" t="s">
        <v>188</v>
      </c>
      <c r="C3">
        <v>1</v>
      </c>
    </row>
    <row r="4" spans="1:3">
      <c r="A4">
        <v>300</v>
      </c>
      <c r="B4" t="s">
        <v>683</v>
      </c>
      <c r="C4" t="s">
        <v>198</v>
      </c>
    </row>
    <row r="5" spans="1:3">
      <c r="A5">
        <v>400</v>
      </c>
      <c r="B5" s="15" t="s">
        <v>55</v>
      </c>
      <c r="C5">
        <v>5</v>
      </c>
    </row>
    <row r="6" spans="1:3">
      <c r="A6">
        <v>500</v>
      </c>
      <c r="B6" s="17" t="s">
        <v>85</v>
      </c>
      <c r="C6">
        <v>8</v>
      </c>
    </row>
    <row r="7" spans="1:3">
      <c r="A7">
        <v>600</v>
      </c>
      <c r="B7" s="14" t="s">
        <v>86</v>
      </c>
      <c r="C7">
        <v>2</v>
      </c>
    </row>
    <row r="8" spans="1:3">
      <c r="A8">
        <v>700</v>
      </c>
      <c r="B8" s="14" t="s">
        <v>95</v>
      </c>
      <c r="C8">
        <v>6</v>
      </c>
    </row>
    <row r="9" spans="1:3">
      <c r="A9">
        <v>800</v>
      </c>
      <c r="B9" s="14" t="s">
        <v>129</v>
      </c>
      <c r="C9">
        <v>4</v>
      </c>
    </row>
    <row r="10" spans="1:3">
      <c r="A10">
        <v>900</v>
      </c>
      <c r="B10" s="14" t="s">
        <v>147</v>
      </c>
      <c r="C10">
        <v>5</v>
      </c>
    </row>
    <row r="11" spans="1:3">
      <c r="A11">
        <v>1000</v>
      </c>
      <c r="B11" s="14" t="s">
        <v>170</v>
      </c>
      <c r="C11">
        <v>2</v>
      </c>
    </row>
    <row r="12" spans="1:3">
      <c r="A12">
        <v>1100</v>
      </c>
      <c r="B12" s="14" t="s">
        <v>173</v>
      </c>
      <c r="C12">
        <v>2</v>
      </c>
    </row>
    <row r="13" spans="1:3">
      <c r="A13">
        <v>1200</v>
      </c>
      <c r="B13" s="14" t="s">
        <v>684</v>
      </c>
      <c r="C13">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U269"/>
  <sheetViews>
    <sheetView tabSelected="1" zoomScaleNormal="100" zoomScalePageLayoutView="110" workbookViewId="0">
      <pane ySplit="1" topLeftCell="A193" activePane="bottomLeft" state="frozen"/>
      <selection pane="bottomLeft" activeCell="M275" sqref="M275"/>
    </sheetView>
  </sheetViews>
  <sheetFormatPr defaultColWidth="8.85546875" defaultRowHeight="15"/>
  <cols>
    <col min="1" max="1" width="11.42578125" style="34" bestFit="1" customWidth="1"/>
    <col min="2" max="2" width="11.42578125" style="95" customWidth="1"/>
    <col min="3" max="3" width="8.85546875" style="35"/>
    <col min="4" max="4" width="12.42578125" style="35" hidden="1" customWidth="1"/>
    <col min="5" max="5" width="7.42578125" style="35" hidden="1" customWidth="1"/>
    <col min="6" max="6" width="8.85546875" style="35" customWidth="1"/>
    <col min="7" max="8" width="8.85546875" style="35"/>
    <col min="9" max="9" width="24.42578125" style="35" bestFit="1" customWidth="1"/>
    <col min="10" max="10" width="40.85546875" style="75" customWidth="1"/>
    <col min="11" max="11" width="46.85546875" style="75" customWidth="1"/>
    <col min="12" max="12" width="8.85546875" style="35"/>
    <col min="13" max="13" width="8.85546875" style="34"/>
    <col min="14" max="14" width="26.85546875" style="35" customWidth="1"/>
    <col min="15" max="15" width="10.85546875" style="42" bestFit="1" customWidth="1"/>
    <col min="16" max="16" width="13.140625" style="35" bestFit="1" customWidth="1"/>
    <col min="17" max="17" width="13.140625" style="35" customWidth="1"/>
    <col min="18" max="18" width="8.85546875" style="35"/>
    <col min="19" max="19" width="33" style="42" hidden="1" customWidth="1"/>
    <col min="20" max="16384" width="8.85546875" style="35"/>
  </cols>
  <sheetData>
    <row r="1" spans="1:21" ht="15.75" thickBot="1">
      <c r="A1" s="36" t="s">
        <v>617</v>
      </c>
      <c r="B1" s="94" t="s">
        <v>675</v>
      </c>
      <c r="C1" s="36" t="s">
        <v>191</v>
      </c>
      <c r="D1" s="36" t="s">
        <v>807</v>
      </c>
      <c r="E1" s="36"/>
      <c r="F1" s="36" t="s">
        <v>807</v>
      </c>
      <c r="G1" s="36" t="s">
        <v>790</v>
      </c>
      <c r="H1" s="36" t="s">
        <v>789</v>
      </c>
      <c r="I1" s="36" t="s">
        <v>929</v>
      </c>
      <c r="J1" s="73" t="s">
        <v>612</v>
      </c>
      <c r="K1" s="73" t="s">
        <v>613</v>
      </c>
      <c r="L1" s="36" t="s">
        <v>197</v>
      </c>
      <c r="M1" s="36" t="s">
        <v>835</v>
      </c>
      <c r="N1" s="36" t="s">
        <v>834</v>
      </c>
      <c r="O1" s="36" t="s">
        <v>615</v>
      </c>
      <c r="P1" s="36" t="s">
        <v>610</v>
      </c>
      <c r="Q1" s="36" t="s">
        <v>799</v>
      </c>
      <c r="R1" s="36" t="s">
        <v>611</v>
      </c>
      <c r="S1" s="37" t="s">
        <v>618</v>
      </c>
      <c r="T1" s="83" t="s">
        <v>794</v>
      </c>
      <c r="U1" s="83" t="s">
        <v>795</v>
      </c>
    </row>
    <row r="2" spans="1:21">
      <c r="A2" s="34">
        <v>0</v>
      </c>
      <c r="B2" s="34">
        <v>1</v>
      </c>
      <c r="C2" s="34">
        <v>0</v>
      </c>
      <c r="D2" s="34" t="s">
        <v>808</v>
      </c>
      <c r="E2" s="34"/>
      <c r="F2" s="34" t="str">
        <f>D2</f>
        <v>A</v>
      </c>
      <c r="G2" s="34">
        <v>0</v>
      </c>
      <c r="H2" s="34">
        <v>1</v>
      </c>
      <c r="I2" s="74" t="s">
        <v>199</v>
      </c>
      <c r="J2" s="74" t="s">
        <v>199</v>
      </c>
      <c r="K2" s="38"/>
      <c r="L2" s="35">
        <v>100</v>
      </c>
      <c r="M2" s="34">
        <v>0</v>
      </c>
      <c r="N2" s="74" t="s">
        <v>199</v>
      </c>
      <c r="O2" s="39"/>
      <c r="P2" s="35" t="s">
        <v>614</v>
      </c>
      <c r="Q2" s="35" t="s">
        <v>804</v>
      </c>
      <c r="S2" s="40"/>
    </row>
    <row r="3" spans="1:21">
      <c r="A3" s="34">
        <v>0</v>
      </c>
      <c r="B3" s="34">
        <v>2</v>
      </c>
      <c r="C3" s="34">
        <v>1</v>
      </c>
      <c r="D3" s="34" t="s">
        <v>809</v>
      </c>
      <c r="E3" s="34"/>
      <c r="F3" s="34" t="str">
        <f t="shared" ref="F3:F27" si="0">D3</f>
        <v>B</v>
      </c>
      <c r="G3" s="34">
        <v>0</v>
      </c>
      <c r="H3" s="34">
        <v>2</v>
      </c>
      <c r="I3" s="74" t="s">
        <v>200</v>
      </c>
      <c r="J3" s="74" t="s">
        <v>200</v>
      </c>
      <c r="K3" s="38"/>
      <c r="L3" s="35">
        <v>100</v>
      </c>
      <c r="M3" s="34">
        <v>0</v>
      </c>
      <c r="N3" s="74" t="s">
        <v>200</v>
      </c>
      <c r="O3" s="39"/>
      <c r="P3" s="35" t="s">
        <v>614</v>
      </c>
      <c r="Q3" s="35" t="s">
        <v>804</v>
      </c>
      <c r="S3" s="40"/>
    </row>
    <row r="4" spans="1:21">
      <c r="A4" s="34">
        <v>0</v>
      </c>
      <c r="B4" s="34">
        <v>3</v>
      </c>
      <c r="C4" s="34">
        <v>2</v>
      </c>
      <c r="D4" s="34" t="s">
        <v>810</v>
      </c>
      <c r="E4" s="34"/>
      <c r="F4" s="34" t="str">
        <f t="shared" si="0"/>
        <v>C</v>
      </c>
      <c r="G4" s="34">
        <v>0</v>
      </c>
      <c r="H4" s="34">
        <v>3</v>
      </c>
      <c r="I4" s="74" t="s">
        <v>201</v>
      </c>
      <c r="J4" s="74" t="s">
        <v>201</v>
      </c>
      <c r="K4" s="38"/>
      <c r="L4" s="35">
        <v>100</v>
      </c>
      <c r="M4" s="34">
        <v>0</v>
      </c>
      <c r="N4" s="74" t="s">
        <v>201</v>
      </c>
      <c r="O4" s="39"/>
      <c r="P4" s="35" t="s">
        <v>614</v>
      </c>
      <c r="Q4" s="35" t="s">
        <v>805</v>
      </c>
      <c r="S4" s="40"/>
    </row>
    <row r="5" spans="1:21">
      <c r="A5" s="34">
        <v>0</v>
      </c>
      <c r="B5" s="34">
        <v>4</v>
      </c>
      <c r="C5" s="34">
        <v>3</v>
      </c>
      <c r="D5" s="34" t="s">
        <v>811</v>
      </c>
      <c r="E5" s="34"/>
      <c r="F5" s="34" t="str">
        <f t="shared" si="0"/>
        <v>D</v>
      </c>
      <c r="G5" s="34">
        <v>0</v>
      </c>
      <c r="H5" s="34">
        <v>4</v>
      </c>
      <c r="I5" s="74" t="s">
        <v>202</v>
      </c>
      <c r="J5" s="74" t="s">
        <v>202</v>
      </c>
      <c r="K5" s="38"/>
      <c r="L5" s="35">
        <v>100</v>
      </c>
      <c r="M5" s="34">
        <v>0</v>
      </c>
      <c r="N5" s="74" t="s">
        <v>202</v>
      </c>
      <c r="O5" s="39"/>
      <c r="P5" s="35" t="s">
        <v>614</v>
      </c>
      <c r="Q5" s="82" t="s">
        <v>805</v>
      </c>
      <c r="S5" s="40"/>
    </row>
    <row r="6" spans="1:21">
      <c r="A6" s="34">
        <v>0</v>
      </c>
      <c r="B6" s="34">
        <v>5</v>
      </c>
      <c r="C6" s="34">
        <v>4</v>
      </c>
      <c r="D6" s="34" t="s">
        <v>812</v>
      </c>
      <c r="E6" s="34"/>
      <c r="F6" s="34" t="str">
        <f t="shared" si="0"/>
        <v>E</v>
      </c>
      <c r="G6" s="34">
        <v>0</v>
      </c>
      <c r="H6" s="34">
        <v>5</v>
      </c>
      <c r="I6" s="74" t="s">
        <v>203</v>
      </c>
      <c r="J6" s="74" t="s">
        <v>203</v>
      </c>
      <c r="K6" s="38"/>
      <c r="L6" s="35">
        <v>100</v>
      </c>
      <c r="M6" s="34">
        <v>0</v>
      </c>
      <c r="N6" s="74" t="s">
        <v>203</v>
      </c>
      <c r="O6" s="39"/>
      <c r="P6" s="35" t="s">
        <v>614</v>
      </c>
      <c r="Q6" s="82" t="s">
        <v>803</v>
      </c>
      <c r="S6" s="40"/>
    </row>
    <row r="7" spans="1:21">
      <c r="A7" s="34">
        <v>0</v>
      </c>
      <c r="B7" s="34">
        <v>6</v>
      </c>
      <c r="C7" s="34">
        <v>5</v>
      </c>
      <c r="D7" s="34" t="s">
        <v>813</v>
      </c>
      <c r="E7" s="34"/>
      <c r="F7" s="34" t="str">
        <f t="shared" si="0"/>
        <v>F</v>
      </c>
      <c r="G7" s="34">
        <v>0</v>
      </c>
      <c r="H7" s="34">
        <v>6</v>
      </c>
      <c r="I7" s="74" t="s">
        <v>204</v>
      </c>
      <c r="J7" s="74" t="s">
        <v>204</v>
      </c>
      <c r="K7" s="38"/>
      <c r="L7" s="35">
        <v>100</v>
      </c>
      <c r="M7" s="34">
        <v>0</v>
      </c>
      <c r="N7" s="74" t="s">
        <v>204</v>
      </c>
      <c r="O7" s="39"/>
      <c r="P7" s="35" t="s">
        <v>614</v>
      </c>
      <c r="Q7" s="82" t="s">
        <v>803</v>
      </c>
      <c r="S7" s="40"/>
    </row>
    <row r="8" spans="1:21">
      <c r="A8" s="34">
        <v>0</v>
      </c>
      <c r="B8" s="34">
        <v>7</v>
      </c>
      <c r="C8" s="34">
        <v>6</v>
      </c>
      <c r="D8" s="34" t="s">
        <v>814</v>
      </c>
      <c r="E8" s="34"/>
      <c r="F8" s="34" t="str">
        <f t="shared" si="0"/>
        <v>G</v>
      </c>
      <c r="G8" s="34">
        <v>0</v>
      </c>
      <c r="H8" s="34">
        <v>7</v>
      </c>
      <c r="I8" s="74" t="s">
        <v>205</v>
      </c>
      <c r="J8" s="74" t="s">
        <v>205</v>
      </c>
      <c r="K8" s="38"/>
      <c r="L8" s="35">
        <v>100</v>
      </c>
      <c r="M8" s="34">
        <v>0</v>
      </c>
      <c r="N8" s="74" t="s">
        <v>205</v>
      </c>
      <c r="O8" s="39"/>
      <c r="P8" s="35" t="s">
        <v>614</v>
      </c>
      <c r="Q8" s="82" t="s">
        <v>803</v>
      </c>
      <c r="S8" s="40"/>
    </row>
    <row r="9" spans="1:21">
      <c r="A9" s="34">
        <v>0</v>
      </c>
      <c r="B9" s="34">
        <v>8</v>
      </c>
      <c r="C9" s="34">
        <v>7</v>
      </c>
      <c r="D9" s="34" t="s">
        <v>815</v>
      </c>
      <c r="E9" s="34"/>
      <c r="F9" s="34" t="str">
        <f t="shared" si="0"/>
        <v>H</v>
      </c>
      <c r="G9" s="34">
        <v>0</v>
      </c>
      <c r="H9" s="34">
        <v>8</v>
      </c>
      <c r="I9" s="74" t="s">
        <v>206</v>
      </c>
      <c r="J9" s="74" t="s">
        <v>206</v>
      </c>
      <c r="K9" s="38"/>
      <c r="L9" s="35">
        <v>100</v>
      </c>
      <c r="M9" s="34">
        <v>0</v>
      </c>
      <c r="N9" s="74" t="s">
        <v>206</v>
      </c>
      <c r="O9" s="39"/>
      <c r="P9" s="35" t="s">
        <v>614</v>
      </c>
      <c r="Q9" s="82" t="s">
        <v>803</v>
      </c>
      <c r="S9" s="40"/>
    </row>
    <row r="10" spans="1:21">
      <c r="A10" s="34">
        <v>0</v>
      </c>
      <c r="B10" s="34">
        <v>9</v>
      </c>
      <c r="C10" s="34">
        <v>8</v>
      </c>
      <c r="D10" s="34" t="s">
        <v>816</v>
      </c>
      <c r="E10" s="34"/>
      <c r="F10" s="34" t="str">
        <f t="shared" si="0"/>
        <v>I</v>
      </c>
      <c r="G10" s="34">
        <v>0</v>
      </c>
      <c r="H10" s="34">
        <v>9</v>
      </c>
      <c r="I10" s="34" t="s">
        <v>971</v>
      </c>
      <c r="J10" s="74" t="s">
        <v>207</v>
      </c>
      <c r="K10" s="38"/>
      <c r="L10" s="35">
        <v>100</v>
      </c>
      <c r="M10" s="34">
        <v>0</v>
      </c>
      <c r="N10" s="74" t="s">
        <v>207</v>
      </c>
      <c r="O10" s="39"/>
      <c r="P10" s="35" t="s">
        <v>614</v>
      </c>
      <c r="Q10" s="82" t="s">
        <v>803</v>
      </c>
      <c r="S10" s="40"/>
    </row>
    <row r="11" spans="1:21">
      <c r="A11" s="34">
        <v>0</v>
      </c>
      <c r="B11" s="34">
        <v>10</v>
      </c>
      <c r="C11" s="34">
        <v>9</v>
      </c>
      <c r="D11" s="34" t="s">
        <v>817</v>
      </c>
      <c r="E11" s="34"/>
      <c r="F11" s="34" t="str">
        <f t="shared" si="0"/>
        <v>J</v>
      </c>
      <c r="G11" s="34">
        <v>0</v>
      </c>
      <c r="H11" s="34">
        <v>10</v>
      </c>
      <c r="I11" s="34" t="s">
        <v>933</v>
      </c>
      <c r="J11" s="74" t="s">
        <v>1</v>
      </c>
      <c r="K11" s="38" t="s">
        <v>224</v>
      </c>
      <c r="L11" s="35">
        <v>100</v>
      </c>
      <c r="M11" s="34">
        <v>0</v>
      </c>
      <c r="N11" s="88" t="s">
        <v>913</v>
      </c>
      <c r="O11" s="39"/>
      <c r="P11" s="35" t="s">
        <v>224</v>
      </c>
      <c r="Q11" s="82" t="s">
        <v>803</v>
      </c>
      <c r="S11" s="40"/>
    </row>
    <row r="12" spans="1:21" ht="30">
      <c r="A12" s="34">
        <v>0</v>
      </c>
      <c r="B12" s="34">
        <v>11</v>
      </c>
      <c r="C12" s="34">
        <v>10</v>
      </c>
      <c r="D12" s="34" t="s">
        <v>818</v>
      </c>
      <c r="E12" s="34"/>
      <c r="F12" s="34" t="str">
        <f t="shared" si="0"/>
        <v>K</v>
      </c>
      <c r="G12" s="34">
        <v>0</v>
      </c>
      <c r="H12" s="34">
        <v>11</v>
      </c>
      <c r="I12" s="34" t="s">
        <v>930</v>
      </c>
      <c r="J12" s="74" t="s">
        <v>208</v>
      </c>
      <c r="K12" s="38" t="s">
        <v>224</v>
      </c>
      <c r="L12" s="35">
        <v>100</v>
      </c>
      <c r="M12" s="34">
        <v>0</v>
      </c>
      <c r="N12" s="88" t="s">
        <v>914</v>
      </c>
      <c r="O12" s="39"/>
      <c r="P12" s="35" t="s">
        <v>224</v>
      </c>
      <c r="Q12" s="82" t="s">
        <v>804</v>
      </c>
      <c r="S12" s="40"/>
    </row>
    <row r="13" spans="1:21">
      <c r="A13" s="34">
        <v>0</v>
      </c>
      <c r="B13" s="34">
        <v>12</v>
      </c>
      <c r="C13" s="34">
        <v>20</v>
      </c>
      <c r="D13" s="34" t="s">
        <v>819</v>
      </c>
      <c r="E13" s="34"/>
      <c r="F13" s="34" t="str">
        <f t="shared" si="0"/>
        <v>L</v>
      </c>
      <c r="G13" s="34">
        <v>0</v>
      </c>
      <c r="H13" s="34">
        <v>12</v>
      </c>
      <c r="I13" s="34" t="s">
        <v>931</v>
      </c>
      <c r="J13" s="74" t="s">
        <v>209</v>
      </c>
      <c r="K13" s="38" t="s">
        <v>225</v>
      </c>
      <c r="L13" s="35">
        <v>100</v>
      </c>
      <c r="M13" s="34">
        <v>0</v>
      </c>
      <c r="N13" s="38" t="s">
        <v>225</v>
      </c>
      <c r="O13" s="39"/>
      <c r="P13" s="82" t="s">
        <v>791</v>
      </c>
      <c r="Q13" s="82" t="s">
        <v>803</v>
      </c>
      <c r="S13" s="40"/>
    </row>
    <row r="14" spans="1:21" hidden="1">
      <c r="A14" s="34">
        <v>0</v>
      </c>
      <c r="B14" s="34">
        <v>12</v>
      </c>
      <c r="C14" s="34">
        <v>21</v>
      </c>
      <c r="D14" s="34" t="s">
        <v>820</v>
      </c>
      <c r="E14" s="34"/>
      <c r="F14" s="34" t="str">
        <f t="shared" si="0"/>
        <v>M</v>
      </c>
      <c r="G14" s="34">
        <v>0</v>
      </c>
      <c r="H14" s="34">
        <v>13</v>
      </c>
      <c r="I14" s="34"/>
      <c r="J14" s="74"/>
      <c r="K14" s="38" t="s">
        <v>226</v>
      </c>
      <c r="L14" s="35">
        <v>100</v>
      </c>
      <c r="M14" s="34">
        <v>0</v>
      </c>
      <c r="N14" s="38" t="s">
        <v>226</v>
      </c>
      <c r="O14" s="39"/>
      <c r="P14" s="82" t="s">
        <v>791</v>
      </c>
      <c r="Q14" s="82" t="s">
        <v>803</v>
      </c>
      <c r="S14" s="40"/>
    </row>
    <row r="15" spans="1:21" hidden="1">
      <c r="A15" s="34">
        <v>0</v>
      </c>
      <c r="B15" s="34">
        <v>12</v>
      </c>
      <c r="C15" s="34">
        <v>22</v>
      </c>
      <c r="D15" s="34" t="s">
        <v>821</v>
      </c>
      <c r="E15" s="34"/>
      <c r="F15" s="34" t="str">
        <f t="shared" si="0"/>
        <v>N</v>
      </c>
      <c r="G15" s="34">
        <v>0</v>
      </c>
      <c r="H15" s="34">
        <v>14</v>
      </c>
      <c r="I15" s="34"/>
      <c r="J15" s="74"/>
      <c r="K15" s="38" t="s">
        <v>227</v>
      </c>
      <c r="L15" s="35">
        <v>100</v>
      </c>
      <c r="M15" s="34">
        <v>0</v>
      </c>
      <c r="N15" s="38" t="s">
        <v>227</v>
      </c>
      <c r="O15" s="39"/>
      <c r="P15" s="82" t="s">
        <v>791</v>
      </c>
      <c r="Q15" s="82" t="s">
        <v>803</v>
      </c>
      <c r="S15" s="40"/>
    </row>
    <row r="16" spans="1:21" hidden="1">
      <c r="A16" s="34">
        <v>0</v>
      </c>
      <c r="B16" s="34">
        <v>12</v>
      </c>
      <c r="C16" s="34">
        <v>23</v>
      </c>
      <c r="D16" s="34" t="s">
        <v>822</v>
      </c>
      <c r="E16" s="34"/>
      <c r="F16" s="34" t="str">
        <f t="shared" si="0"/>
        <v>O</v>
      </c>
      <c r="G16" s="34">
        <v>0</v>
      </c>
      <c r="H16" s="34">
        <v>15</v>
      </c>
      <c r="I16" s="34"/>
      <c r="J16" s="74"/>
      <c r="K16" s="38" t="s">
        <v>228</v>
      </c>
      <c r="L16" s="35">
        <v>100</v>
      </c>
      <c r="M16" s="34">
        <v>0</v>
      </c>
      <c r="N16" s="38" t="s">
        <v>228</v>
      </c>
      <c r="O16" s="39"/>
      <c r="P16" s="82" t="s">
        <v>791</v>
      </c>
      <c r="Q16" s="82" t="s">
        <v>803</v>
      </c>
      <c r="S16" s="40"/>
    </row>
    <row r="17" spans="1:21" hidden="1">
      <c r="A17" s="34">
        <v>0</v>
      </c>
      <c r="B17" s="34">
        <v>12</v>
      </c>
      <c r="C17" s="34">
        <v>24</v>
      </c>
      <c r="D17" s="34" t="s">
        <v>823</v>
      </c>
      <c r="E17" s="34"/>
      <c r="F17" s="34" t="str">
        <f t="shared" si="0"/>
        <v>P</v>
      </c>
      <c r="G17" s="34">
        <v>0</v>
      </c>
      <c r="H17" s="34">
        <v>16</v>
      </c>
      <c r="I17" s="34"/>
      <c r="J17" s="74"/>
      <c r="K17" s="38" t="s">
        <v>229</v>
      </c>
      <c r="L17" s="35">
        <v>100</v>
      </c>
      <c r="M17" s="34">
        <v>0</v>
      </c>
      <c r="N17" s="38" t="s">
        <v>229</v>
      </c>
      <c r="O17" s="39"/>
      <c r="P17" s="82" t="s">
        <v>791</v>
      </c>
      <c r="Q17" s="82" t="s">
        <v>803</v>
      </c>
      <c r="S17" s="40"/>
    </row>
    <row r="18" spans="1:21" hidden="1">
      <c r="A18" s="34">
        <v>0</v>
      </c>
      <c r="B18" s="34">
        <v>12</v>
      </c>
      <c r="C18" s="34">
        <v>25</v>
      </c>
      <c r="D18" s="34" t="s">
        <v>824</v>
      </c>
      <c r="E18" s="34"/>
      <c r="F18" s="34" t="str">
        <f t="shared" si="0"/>
        <v>Q</v>
      </c>
      <c r="G18" s="34">
        <v>0</v>
      </c>
      <c r="H18" s="34">
        <v>17</v>
      </c>
      <c r="I18" s="34"/>
      <c r="J18" s="74"/>
      <c r="K18" s="38" t="s">
        <v>230</v>
      </c>
      <c r="L18" s="35">
        <v>100</v>
      </c>
      <c r="M18" s="34">
        <v>0</v>
      </c>
      <c r="N18" s="38" t="s">
        <v>230</v>
      </c>
      <c r="O18" s="39"/>
      <c r="P18" s="82" t="s">
        <v>791</v>
      </c>
      <c r="Q18" s="82" t="s">
        <v>803</v>
      </c>
      <c r="S18" s="40"/>
    </row>
    <row r="19" spans="1:21" hidden="1">
      <c r="A19" s="34">
        <v>0</v>
      </c>
      <c r="B19" s="34">
        <v>12</v>
      </c>
      <c r="C19" s="34">
        <v>26</v>
      </c>
      <c r="D19" s="34" t="s">
        <v>825</v>
      </c>
      <c r="E19" s="34"/>
      <c r="F19" s="34" t="str">
        <f t="shared" si="0"/>
        <v>R</v>
      </c>
      <c r="G19" s="34">
        <v>0</v>
      </c>
      <c r="H19" s="34">
        <v>18</v>
      </c>
      <c r="I19" s="34"/>
      <c r="J19" s="74"/>
      <c r="K19" s="38" t="s">
        <v>231</v>
      </c>
      <c r="L19" s="35">
        <v>100</v>
      </c>
      <c r="M19" s="34">
        <v>0</v>
      </c>
      <c r="N19" s="38" t="s">
        <v>231</v>
      </c>
      <c r="O19" s="39"/>
      <c r="P19" s="82" t="s">
        <v>791</v>
      </c>
      <c r="Q19" s="82" t="s">
        <v>803</v>
      </c>
      <c r="S19" s="40"/>
    </row>
    <row r="20" spans="1:21" hidden="1">
      <c r="A20" s="34">
        <v>0</v>
      </c>
      <c r="B20" s="34">
        <v>12</v>
      </c>
      <c r="C20" s="34">
        <v>27</v>
      </c>
      <c r="D20" s="34" t="s">
        <v>826</v>
      </c>
      <c r="E20" s="34"/>
      <c r="F20" s="34" t="str">
        <f t="shared" si="0"/>
        <v>S</v>
      </c>
      <c r="G20" s="34">
        <v>0</v>
      </c>
      <c r="H20" s="34">
        <v>19</v>
      </c>
      <c r="I20" s="34"/>
      <c r="J20" s="74"/>
      <c r="K20" s="38" t="s">
        <v>232</v>
      </c>
      <c r="L20" s="35">
        <v>100</v>
      </c>
      <c r="M20" s="34">
        <v>0</v>
      </c>
      <c r="N20" s="38" t="s">
        <v>232</v>
      </c>
      <c r="O20" s="39"/>
      <c r="P20" s="82" t="s">
        <v>791</v>
      </c>
      <c r="Q20" s="82" t="s">
        <v>803</v>
      </c>
      <c r="S20" s="40"/>
    </row>
    <row r="21" spans="1:21" hidden="1">
      <c r="A21" s="34">
        <v>0</v>
      </c>
      <c r="B21" s="34">
        <v>12</v>
      </c>
      <c r="C21" s="34">
        <v>28</v>
      </c>
      <c r="D21" s="34" t="s">
        <v>827</v>
      </c>
      <c r="E21" s="34"/>
      <c r="F21" s="34" t="str">
        <f t="shared" si="0"/>
        <v>T</v>
      </c>
      <c r="G21" s="34">
        <v>0</v>
      </c>
      <c r="H21" s="34">
        <v>20</v>
      </c>
      <c r="I21" s="34"/>
      <c r="J21" s="74"/>
      <c r="K21" s="38" t="s">
        <v>204</v>
      </c>
      <c r="L21" s="35">
        <v>100</v>
      </c>
      <c r="M21" s="34">
        <v>0</v>
      </c>
      <c r="N21" s="38" t="s">
        <v>204</v>
      </c>
      <c r="O21" s="39"/>
      <c r="P21" s="82" t="s">
        <v>791</v>
      </c>
      <c r="Q21" s="82" t="s">
        <v>803</v>
      </c>
      <c r="S21" s="40"/>
    </row>
    <row r="22" spans="1:21" ht="15.75" hidden="1" thickBot="1">
      <c r="A22" s="34">
        <v>0</v>
      </c>
      <c r="B22" s="34">
        <v>12</v>
      </c>
      <c r="C22" s="34">
        <v>29</v>
      </c>
      <c r="D22" s="34" t="s">
        <v>828</v>
      </c>
      <c r="E22" s="34"/>
      <c r="F22" s="34" t="str">
        <f t="shared" si="0"/>
        <v>U</v>
      </c>
      <c r="G22" s="34">
        <v>0</v>
      </c>
      <c r="H22" s="34">
        <v>21</v>
      </c>
      <c r="I22" s="34"/>
      <c r="J22" s="74"/>
      <c r="K22" s="38" t="s">
        <v>233</v>
      </c>
      <c r="L22" s="35">
        <v>100</v>
      </c>
      <c r="M22" s="34">
        <v>0</v>
      </c>
      <c r="N22" s="38" t="s">
        <v>233</v>
      </c>
      <c r="O22" s="39"/>
      <c r="P22" s="82" t="s">
        <v>792</v>
      </c>
      <c r="Q22" s="82" t="s">
        <v>803</v>
      </c>
      <c r="S22" s="41"/>
    </row>
    <row r="23" spans="1:21" ht="30">
      <c r="A23" s="34">
        <v>0</v>
      </c>
      <c r="B23" s="95">
        <v>13</v>
      </c>
      <c r="C23" s="34">
        <v>31</v>
      </c>
      <c r="D23" s="34" t="s">
        <v>829</v>
      </c>
      <c r="E23" s="34"/>
      <c r="F23" s="34" t="str">
        <f t="shared" si="0"/>
        <v>V</v>
      </c>
      <c r="G23" s="34">
        <v>1</v>
      </c>
      <c r="H23" s="84">
        <v>22</v>
      </c>
      <c r="I23" s="84" t="s">
        <v>932</v>
      </c>
      <c r="J23" s="74" t="s">
        <v>210</v>
      </c>
      <c r="K23" s="74" t="s">
        <v>5</v>
      </c>
      <c r="L23" s="42">
        <v>100</v>
      </c>
      <c r="M23" s="34">
        <v>1</v>
      </c>
      <c r="N23" s="42" t="s">
        <v>5</v>
      </c>
      <c r="O23" s="39"/>
      <c r="P23" s="82" t="s">
        <v>798</v>
      </c>
      <c r="Q23" s="82" t="s">
        <v>800</v>
      </c>
      <c r="S23" s="40" t="s">
        <v>5</v>
      </c>
    </row>
    <row r="24" spans="1:21" ht="45.75" hidden="1" thickBot="1">
      <c r="A24" s="34">
        <v>0</v>
      </c>
      <c r="B24" s="95">
        <v>13</v>
      </c>
      <c r="C24" s="34">
        <v>32</v>
      </c>
      <c r="D24" s="34" t="s">
        <v>830</v>
      </c>
      <c r="E24" s="34"/>
      <c r="F24" s="34" t="str">
        <f t="shared" si="0"/>
        <v>W</v>
      </c>
      <c r="G24" s="34">
        <v>1</v>
      </c>
      <c r="H24" s="84">
        <v>23</v>
      </c>
      <c r="I24" s="84"/>
      <c r="J24" s="74"/>
      <c r="K24" s="74" t="s">
        <v>234</v>
      </c>
      <c r="L24" s="42">
        <v>100</v>
      </c>
      <c r="N24" s="42" t="s">
        <v>4</v>
      </c>
      <c r="O24" s="39"/>
      <c r="P24" s="82" t="s">
        <v>798</v>
      </c>
      <c r="Q24" s="82" t="s">
        <v>800</v>
      </c>
      <c r="S24" s="43" t="s">
        <v>4</v>
      </c>
      <c r="U24" s="35" t="s">
        <v>806</v>
      </c>
    </row>
    <row r="25" spans="1:21" ht="30">
      <c r="A25" s="34">
        <v>0</v>
      </c>
      <c r="B25" s="95">
        <v>14</v>
      </c>
      <c r="C25" s="34">
        <v>41</v>
      </c>
      <c r="D25" s="34" t="s">
        <v>831</v>
      </c>
      <c r="E25" s="34"/>
      <c r="F25" s="34" t="str">
        <f t="shared" si="0"/>
        <v>X</v>
      </c>
      <c r="G25" s="34">
        <v>1</v>
      </c>
      <c r="H25" s="84">
        <v>24</v>
      </c>
      <c r="I25" s="84" t="s">
        <v>934</v>
      </c>
      <c r="J25" s="74" t="s">
        <v>6</v>
      </c>
      <c r="K25" s="74" t="s">
        <v>5</v>
      </c>
      <c r="L25" s="42">
        <v>100</v>
      </c>
      <c r="M25" s="34">
        <v>1</v>
      </c>
      <c r="N25" s="42" t="s">
        <v>5</v>
      </c>
      <c r="O25" s="39"/>
      <c r="P25" s="82" t="s">
        <v>798</v>
      </c>
      <c r="Q25" s="82" t="s">
        <v>800</v>
      </c>
      <c r="S25" s="40" t="s">
        <v>5</v>
      </c>
    </row>
    <row r="26" spans="1:21" ht="15.75" hidden="1" thickBot="1">
      <c r="A26" s="34">
        <v>0</v>
      </c>
      <c r="B26" s="95">
        <v>14</v>
      </c>
      <c r="C26" s="34">
        <v>42</v>
      </c>
      <c r="D26" s="34" t="s">
        <v>832</v>
      </c>
      <c r="E26" s="34"/>
      <c r="F26" s="34" t="str">
        <f t="shared" si="0"/>
        <v>Y</v>
      </c>
      <c r="G26" s="34">
        <v>1</v>
      </c>
      <c r="H26" s="84">
        <v>25</v>
      </c>
      <c r="I26" s="84"/>
      <c r="J26" s="74"/>
      <c r="K26" s="74">
        <v>1</v>
      </c>
      <c r="L26" s="42">
        <v>100</v>
      </c>
      <c r="N26" s="42" t="s">
        <v>4</v>
      </c>
      <c r="O26" s="39"/>
      <c r="P26" s="82" t="s">
        <v>798</v>
      </c>
      <c r="Q26" s="82" t="s">
        <v>800</v>
      </c>
      <c r="S26" s="43" t="s">
        <v>4</v>
      </c>
      <c r="U26" s="35" t="s">
        <v>806</v>
      </c>
    </row>
    <row r="27" spans="1:21" ht="75">
      <c r="A27" s="34">
        <v>0</v>
      </c>
      <c r="B27" s="34">
        <v>15</v>
      </c>
      <c r="C27" s="34">
        <v>51</v>
      </c>
      <c r="D27" s="34" t="s">
        <v>833</v>
      </c>
      <c r="E27" s="34"/>
      <c r="F27" s="34" t="str">
        <f t="shared" si="0"/>
        <v>Z</v>
      </c>
      <c r="G27" s="34">
        <v>0</v>
      </c>
      <c r="H27" s="34">
        <v>26</v>
      </c>
      <c r="I27" s="34" t="s">
        <v>935</v>
      </c>
      <c r="J27" s="74" t="s">
        <v>211</v>
      </c>
      <c r="K27" s="38" t="s">
        <v>224</v>
      </c>
      <c r="L27" s="42">
        <v>100</v>
      </c>
      <c r="M27" s="34">
        <v>0</v>
      </c>
      <c r="N27" s="42" t="s">
        <v>794</v>
      </c>
      <c r="O27" s="34">
        <v>1</v>
      </c>
      <c r="P27" s="82" t="s">
        <v>791</v>
      </c>
      <c r="Q27" s="82" t="s">
        <v>803</v>
      </c>
      <c r="R27" s="35" t="s">
        <v>622</v>
      </c>
      <c r="S27" s="40" t="s">
        <v>194</v>
      </c>
    </row>
    <row r="28" spans="1:21" ht="30">
      <c r="A28" s="34">
        <v>0</v>
      </c>
      <c r="B28" s="95">
        <v>16</v>
      </c>
      <c r="C28" s="34">
        <v>61</v>
      </c>
      <c r="D28" s="34" t="s">
        <v>808</v>
      </c>
      <c r="E28" s="34" t="s">
        <v>808</v>
      </c>
      <c r="F28" s="34" t="str">
        <f>CONCATENATE(D28,E28)</f>
        <v>AA</v>
      </c>
      <c r="G28" s="34">
        <v>1</v>
      </c>
      <c r="H28" s="84">
        <v>27</v>
      </c>
      <c r="I28" s="84" t="s">
        <v>936</v>
      </c>
      <c r="J28" s="74" t="s">
        <v>8</v>
      </c>
      <c r="K28" s="74" t="s">
        <v>9</v>
      </c>
      <c r="L28" s="42">
        <v>100</v>
      </c>
      <c r="M28" s="34">
        <v>1</v>
      </c>
      <c r="N28" s="42" t="s">
        <v>9</v>
      </c>
      <c r="O28" s="34">
        <v>2</v>
      </c>
      <c r="P28" s="82" t="s">
        <v>798</v>
      </c>
      <c r="Q28" s="82" t="s">
        <v>800</v>
      </c>
      <c r="S28" s="40" t="s">
        <v>9</v>
      </c>
    </row>
    <row r="29" spans="1:21" hidden="1">
      <c r="A29" s="34">
        <v>0</v>
      </c>
      <c r="B29" s="95">
        <v>16</v>
      </c>
      <c r="C29" s="34">
        <v>62</v>
      </c>
      <c r="D29" s="34" t="s">
        <v>808</v>
      </c>
      <c r="E29" s="34" t="s">
        <v>809</v>
      </c>
      <c r="F29" s="34" t="str">
        <f t="shared" ref="F29:F92" si="1">CONCATENATE(D29,E29)</f>
        <v>AB</v>
      </c>
      <c r="G29" s="34">
        <v>1</v>
      </c>
      <c r="H29" s="84">
        <v>28</v>
      </c>
      <c r="I29" s="84"/>
      <c r="J29" s="74"/>
      <c r="K29" s="74" t="s">
        <v>236</v>
      </c>
      <c r="L29" s="42">
        <v>100</v>
      </c>
      <c r="M29" s="34">
        <v>2</v>
      </c>
      <c r="N29" s="42" t="s">
        <v>236</v>
      </c>
      <c r="O29" s="34">
        <v>1</v>
      </c>
      <c r="P29" s="82" t="s">
        <v>798</v>
      </c>
      <c r="Q29" s="82" t="s">
        <v>800</v>
      </c>
      <c r="S29" s="40" t="s">
        <v>10</v>
      </c>
    </row>
    <row r="30" spans="1:21" ht="15.75" hidden="1" thickBot="1">
      <c r="A30" s="34">
        <v>0</v>
      </c>
      <c r="B30" s="95">
        <v>16</v>
      </c>
      <c r="C30" s="34">
        <v>63</v>
      </c>
      <c r="D30" s="34" t="s">
        <v>808</v>
      </c>
      <c r="E30" s="34" t="s">
        <v>810</v>
      </c>
      <c r="F30" s="34" t="str">
        <f t="shared" si="1"/>
        <v>AC</v>
      </c>
      <c r="G30" s="34">
        <v>1</v>
      </c>
      <c r="H30" s="84">
        <v>29</v>
      </c>
      <c r="I30" s="84"/>
      <c r="J30" s="74"/>
      <c r="K30" s="74" t="s">
        <v>237</v>
      </c>
      <c r="L30" s="42">
        <v>100</v>
      </c>
      <c r="M30" s="34">
        <v>0</v>
      </c>
      <c r="N30" s="42" t="s">
        <v>158</v>
      </c>
      <c r="O30" s="34">
        <v>0</v>
      </c>
      <c r="P30" s="82" t="s">
        <v>791</v>
      </c>
      <c r="Q30" s="82" t="s">
        <v>800</v>
      </c>
      <c r="S30" s="43" t="s">
        <v>11</v>
      </c>
      <c r="T30" s="35" t="s">
        <v>793</v>
      </c>
      <c r="U30" s="35" t="s">
        <v>796</v>
      </c>
    </row>
    <row r="31" spans="1:21" ht="30">
      <c r="A31" s="34">
        <v>0</v>
      </c>
      <c r="B31" s="95">
        <v>17</v>
      </c>
      <c r="C31" s="34">
        <v>71</v>
      </c>
      <c r="D31" s="34" t="s">
        <v>808</v>
      </c>
      <c r="E31" s="34" t="s">
        <v>811</v>
      </c>
      <c r="F31" s="34" t="str">
        <f t="shared" si="1"/>
        <v>AD</v>
      </c>
      <c r="G31" s="34">
        <v>1</v>
      </c>
      <c r="H31" s="84">
        <v>30</v>
      </c>
      <c r="I31" s="84" t="s">
        <v>937</v>
      </c>
      <c r="J31" s="74" t="s">
        <v>12</v>
      </c>
      <c r="K31" s="74" t="s">
        <v>4</v>
      </c>
      <c r="L31" s="42">
        <v>100</v>
      </c>
      <c r="M31" s="34">
        <v>1</v>
      </c>
      <c r="N31" s="42" t="s">
        <v>4</v>
      </c>
      <c r="O31" s="34"/>
      <c r="P31" s="82" t="s">
        <v>791</v>
      </c>
      <c r="Q31" s="35" t="s">
        <v>800</v>
      </c>
      <c r="S31" s="40" t="s">
        <v>4</v>
      </c>
    </row>
    <row r="32" spans="1:21" ht="15.75" hidden="1" thickBot="1">
      <c r="A32" s="34">
        <v>0</v>
      </c>
      <c r="B32" s="95">
        <v>17</v>
      </c>
      <c r="C32" s="34">
        <v>72</v>
      </c>
      <c r="D32" s="34" t="s">
        <v>808</v>
      </c>
      <c r="E32" s="34" t="s">
        <v>812</v>
      </c>
      <c r="F32" s="34" t="str">
        <f t="shared" si="1"/>
        <v>AE</v>
      </c>
      <c r="G32" s="34">
        <v>1</v>
      </c>
      <c r="H32" s="84">
        <v>31</v>
      </c>
      <c r="I32" s="84"/>
      <c r="J32" s="74"/>
      <c r="K32" s="74" t="s">
        <v>5</v>
      </c>
      <c r="L32" s="42">
        <v>100</v>
      </c>
      <c r="M32" s="34">
        <v>2</v>
      </c>
      <c r="N32" s="42" t="s">
        <v>5</v>
      </c>
      <c r="O32" s="34"/>
      <c r="P32" s="82" t="s">
        <v>791</v>
      </c>
      <c r="Q32" s="35" t="s">
        <v>800</v>
      </c>
      <c r="S32" s="43" t="s">
        <v>5</v>
      </c>
    </row>
    <row r="33" spans="1:19" ht="30">
      <c r="A33" s="34">
        <v>0</v>
      </c>
      <c r="B33" s="95">
        <v>18</v>
      </c>
      <c r="C33" s="34">
        <v>81</v>
      </c>
      <c r="D33" s="34" t="s">
        <v>808</v>
      </c>
      <c r="E33" s="34" t="s">
        <v>813</v>
      </c>
      <c r="F33" s="34" t="str">
        <f t="shared" si="1"/>
        <v>AF</v>
      </c>
      <c r="G33" s="34">
        <v>1</v>
      </c>
      <c r="H33" s="84">
        <v>32</v>
      </c>
      <c r="I33" s="84" t="s">
        <v>938</v>
      </c>
      <c r="J33" s="74" t="s">
        <v>13</v>
      </c>
      <c r="K33" s="74" t="s">
        <v>4</v>
      </c>
      <c r="L33" s="42">
        <v>100</v>
      </c>
      <c r="M33" s="34">
        <v>1</v>
      </c>
      <c r="N33" s="42" t="s">
        <v>4</v>
      </c>
      <c r="O33" s="34"/>
      <c r="P33" s="82" t="s">
        <v>791</v>
      </c>
      <c r="Q33" s="35" t="s">
        <v>800</v>
      </c>
      <c r="S33" s="40" t="s">
        <v>4</v>
      </c>
    </row>
    <row r="34" spans="1:19" ht="15.75" hidden="1" thickBot="1">
      <c r="A34" s="34">
        <v>0</v>
      </c>
      <c r="B34" s="95">
        <v>18</v>
      </c>
      <c r="C34" s="34">
        <v>82</v>
      </c>
      <c r="D34" s="34" t="s">
        <v>808</v>
      </c>
      <c r="E34" s="34" t="s">
        <v>814</v>
      </c>
      <c r="F34" s="34" t="str">
        <f t="shared" si="1"/>
        <v>AG</v>
      </c>
      <c r="G34" s="34">
        <v>1</v>
      </c>
      <c r="H34" s="84">
        <v>33</v>
      </c>
      <c r="I34" s="84"/>
      <c r="J34" s="74"/>
      <c r="K34" s="74" t="s">
        <v>5</v>
      </c>
      <c r="L34" s="42">
        <v>100</v>
      </c>
      <c r="M34" s="34">
        <v>2</v>
      </c>
      <c r="N34" s="42" t="s">
        <v>5</v>
      </c>
      <c r="O34" s="34"/>
      <c r="P34" s="82" t="s">
        <v>791</v>
      </c>
      <c r="Q34" s="35" t="s">
        <v>800</v>
      </c>
      <c r="S34" s="43" t="s">
        <v>5</v>
      </c>
    </row>
    <row r="35" spans="1:19" ht="30">
      <c r="A35" s="34">
        <v>0</v>
      </c>
      <c r="B35" s="95">
        <v>19</v>
      </c>
      <c r="C35" s="34">
        <v>91</v>
      </c>
      <c r="D35" s="34" t="s">
        <v>808</v>
      </c>
      <c r="E35" s="34" t="s">
        <v>815</v>
      </c>
      <c r="F35" s="34" t="str">
        <f t="shared" si="1"/>
        <v>AH</v>
      </c>
      <c r="G35" s="34">
        <v>1</v>
      </c>
      <c r="H35" s="84">
        <v>34</v>
      </c>
      <c r="I35" s="84" t="s">
        <v>939</v>
      </c>
      <c r="J35" s="74" t="s">
        <v>14</v>
      </c>
      <c r="K35" s="74" t="s">
        <v>4</v>
      </c>
      <c r="L35" s="42">
        <v>100</v>
      </c>
      <c r="M35" s="34">
        <v>1</v>
      </c>
      <c r="N35" s="42" t="s">
        <v>4</v>
      </c>
      <c r="O35" s="34"/>
      <c r="P35" s="82" t="s">
        <v>791</v>
      </c>
      <c r="Q35" s="35" t="s">
        <v>800</v>
      </c>
      <c r="S35" s="40" t="s">
        <v>4</v>
      </c>
    </row>
    <row r="36" spans="1:19" ht="15.75" hidden="1" thickBot="1">
      <c r="A36" s="34">
        <v>0</v>
      </c>
      <c r="B36" s="95">
        <v>19</v>
      </c>
      <c r="C36" s="34">
        <v>92</v>
      </c>
      <c r="D36" s="34" t="s">
        <v>808</v>
      </c>
      <c r="E36" s="34" t="s">
        <v>816</v>
      </c>
      <c r="F36" s="34" t="str">
        <f t="shared" si="1"/>
        <v>AI</v>
      </c>
      <c r="G36" s="34">
        <v>1</v>
      </c>
      <c r="H36" s="84">
        <v>35</v>
      </c>
      <c r="I36" s="84"/>
      <c r="J36" s="74"/>
      <c r="K36" s="74" t="s">
        <v>5</v>
      </c>
      <c r="L36" s="42">
        <v>100</v>
      </c>
      <c r="M36" s="34">
        <v>2</v>
      </c>
      <c r="N36" s="42" t="s">
        <v>5</v>
      </c>
      <c r="O36" s="34"/>
      <c r="P36" s="82" t="s">
        <v>791</v>
      </c>
      <c r="Q36" s="35" t="s">
        <v>800</v>
      </c>
      <c r="S36" s="43" t="s">
        <v>5</v>
      </c>
    </row>
    <row r="37" spans="1:19" ht="30">
      <c r="A37" s="34">
        <v>0</v>
      </c>
      <c r="B37" s="95">
        <v>20</v>
      </c>
      <c r="C37" s="34">
        <v>101</v>
      </c>
      <c r="D37" s="34" t="s">
        <v>808</v>
      </c>
      <c r="E37" s="34" t="s">
        <v>817</v>
      </c>
      <c r="F37" s="34" t="str">
        <f t="shared" si="1"/>
        <v>AJ</v>
      </c>
      <c r="G37" s="34">
        <v>1</v>
      </c>
      <c r="H37" s="84">
        <v>36</v>
      </c>
      <c r="I37" s="84" t="s">
        <v>940</v>
      </c>
      <c r="J37" s="74" t="s">
        <v>212</v>
      </c>
      <c r="K37" s="74" t="s">
        <v>4</v>
      </c>
      <c r="L37" s="42">
        <v>100</v>
      </c>
      <c r="M37" s="34">
        <v>1</v>
      </c>
      <c r="N37" s="42" t="s">
        <v>4</v>
      </c>
      <c r="O37" s="34"/>
      <c r="P37" s="82" t="s">
        <v>791</v>
      </c>
      <c r="Q37" s="35" t="s">
        <v>800</v>
      </c>
      <c r="S37" s="40" t="s">
        <v>4</v>
      </c>
    </row>
    <row r="38" spans="1:19" ht="15.75" hidden="1" thickBot="1">
      <c r="A38" s="34">
        <v>0</v>
      </c>
      <c r="B38" s="95">
        <v>20</v>
      </c>
      <c r="C38" s="34">
        <v>102</v>
      </c>
      <c r="D38" s="34" t="s">
        <v>808</v>
      </c>
      <c r="E38" s="34" t="s">
        <v>818</v>
      </c>
      <c r="F38" s="34" t="str">
        <f t="shared" si="1"/>
        <v>AK</v>
      </c>
      <c r="G38" s="34">
        <v>1</v>
      </c>
      <c r="H38" s="84">
        <v>37</v>
      </c>
      <c r="I38" s="84"/>
      <c r="J38" s="74"/>
      <c r="K38" s="74" t="s">
        <v>5</v>
      </c>
      <c r="L38" s="42">
        <v>100</v>
      </c>
      <c r="M38" s="34">
        <v>2</v>
      </c>
      <c r="N38" s="42" t="s">
        <v>5</v>
      </c>
      <c r="O38" s="34"/>
      <c r="P38" s="82" t="s">
        <v>791</v>
      </c>
      <c r="Q38" s="35" t="s">
        <v>800</v>
      </c>
      <c r="S38" s="43" t="s">
        <v>5</v>
      </c>
    </row>
    <row r="39" spans="1:19" ht="30">
      <c r="A39" s="34">
        <v>0</v>
      </c>
      <c r="B39" s="95">
        <v>21</v>
      </c>
      <c r="C39" s="34">
        <v>201</v>
      </c>
      <c r="D39" s="34" t="s">
        <v>808</v>
      </c>
      <c r="E39" s="34" t="s">
        <v>819</v>
      </c>
      <c r="F39" s="34" t="str">
        <f t="shared" si="1"/>
        <v>AL</v>
      </c>
      <c r="G39" s="34">
        <v>1</v>
      </c>
      <c r="H39" s="92">
        <v>38</v>
      </c>
      <c r="I39" s="92" t="s">
        <v>941</v>
      </c>
      <c r="J39" s="74" t="s">
        <v>16</v>
      </c>
      <c r="K39" s="74" t="s">
        <v>17</v>
      </c>
      <c r="L39" s="42">
        <v>200</v>
      </c>
      <c r="M39" s="34">
        <v>1</v>
      </c>
      <c r="N39" s="93" t="s">
        <v>852</v>
      </c>
      <c r="O39" s="34"/>
      <c r="P39" s="35" t="s">
        <v>798</v>
      </c>
      <c r="Q39" s="35" t="s">
        <v>800</v>
      </c>
      <c r="S39" s="40" t="s">
        <v>17</v>
      </c>
    </row>
    <row r="40" spans="1:19" ht="30" hidden="1">
      <c r="A40" s="34">
        <v>0</v>
      </c>
      <c r="B40" s="95">
        <v>21</v>
      </c>
      <c r="C40" s="34">
        <v>202</v>
      </c>
      <c r="D40" s="34" t="s">
        <v>808</v>
      </c>
      <c r="E40" s="34" t="s">
        <v>820</v>
      </c>
      <c r="F40" s="34" t="str">
        <f t="shared" si="1"/>
        <v>AM</v>
      </c>
      <c r="G40" s="34">
        <v>1</v>
      </c>
      <c r="H40" s="92">
        <v>39</v>
      </c>
      <c r="I40" s="92"/>
      <c r="J40" s="74"/>
      <c r="K40" s="74" t="s">
        <v>238</v>
      </c>
      <c r="L40" s="42">
        <v>200</v>
      </c>
      <c r="M40" s="34">
        <v>2</v>
      </c>
      <c r="N40" s="93" t="s">
        <v>854</v>
      </c>
      <c r="O40" s="34"/>
      <c r="P40" s="35" t="s">
        <v>798</v>
      </c>
      <c r="Q40" s="35" t="s">
        <v>800</v>
      </c>
      <c r="S40" s="40" t="s">
        <v>18</v>
      </c>
    </row>
    <row r="41" spans="1:19" ht="60" hidden="1">
      <c r="A41" s="34">
        <v>0</v>
      </c>
      <c r="B41" s="95">
        <v>21</v>
      </c>
      <c r="C41" s="34">
        <v>203</v>
      </c>
      <c r="D41" s="34" t="s">
        <v>808</v>
      </c>
      <c r="E41" s="34" t="s">
        <v>821</v>
      </c>
      <c r="F41" s="34" t="str">
        <f t="shared" si="1"/>
        <v>AN</v>
      </c>
      <c r="G41" s="34">
        <v>1</v>
      </c>
      <c r="H41" s="92">
        <v>40</v>
      </c>
      <c r="I41" s="92"/>
      <c r="J41" s="74"/>
      <c r="K41" s="74" t="s">
        <v>239</v>
      </c>
      <c r="L41" s="42">
        <v>200</v>
      </c>
      <c r="M41" s="34">
        <v>3</v>
      </c>
      <c r="N41" s="93" t="s">
        <v>918</v>
      </c>
      <c r="O41" s="34"/>
      <c r="P41" s="35" t="s">
        <v>798</v>
      </c>
      <c r="Q41" s="35" t="s">
        <v>800</v>
      </c>
      <c r="S41" s="40" t="s">
        <v>19</v>
      </c>
    </row>
    <row r="42" spans="1:19" ht="30" hidden="1">
      <c r="A42" s="34">
        <v>0</v>
      </c>
      <c r="B42" s="95">
        <v>21</v>
      </c>
      <c r="C42" s="34">
        <v>204</v>
      </c>
      <c r="D42" s="34" t="s">
        <v>808</v>
      </c>
      <c r="E42" s="34" t="s">
        <v>822</v>
      </c>
      <c r="F42" s="34" t="str">
        <f t="shared" si="1"/>
        <v>AO</v>
      </c>
      <c r="G42" s="34">
        <v>1</v>
      </c>
      <c r="H42" s="92">
        <v>41</v>
      </c>
      <c r="I42" s="92"/>
      <c r="J42" s="74"/>
      <c r="K42" s="74" t="s">
        <v>20</v>
      </c>
      <c r="L42" s="42">
        <v>200</v>
      </c>
      <c r="M42" s="34">
        <v>4</v>
      </c>
      <c r="N42" s="93" t="s">
        <v>919</v>
      </c>
      <c r="O42" s="34"/>
      <c r="P42" s="35" t="s">
        <v>798</v>
      </c>
      <c r="Q42" s="35" t="s">
        <v>800</v>
      </c>
      <c r="S42" s="40" t="s">
        <v>20</v>
      </c>
    </row>
    <row r="43" spans="1:19" ht="15.75" hidden="1" thickBot="1">
      <c r="A43" s="34">
        <v>0</v>
      </c>
      <c r="B43" s="95">
        <v>21</v>
      </c>
      <c r="C43" s="34">
        <v>205</v>
      </c>
      <c r="D43" s="34" t="s">
        <v>808</v>
      </c>
      <c r="E43" s="34" t="s">
        <v>823</v>
      </c>
      <c r="F43" s="34" t="str">
        <f t="shared" si="1"/>
        <v>AP</v>
      </c>
      <c r="G43" s="34">
        <v>1</v>
      </c>
      <c r="H43" s="92">
        <v>42</v>
      </c>
      <c r="I43" s="92"/>
      <c r="J43" s="74"/>
      <c r="K43" s="74" t="s">
        <v>21</v>
      </c>
      <c r="L43" s="42">
        <v>200</v>
      </c>
      <c r="M43" s="34">
        <v>5</v>
      </c>
      <c r="N43" s="93" t="s">
        <v>855</v>
      </c>
      <c r="O43" s="34"/>
      <c r="P43" s="35" t="s">
        <v>798</v>
      </c>
      <c r="Q43" s="35" t="s">
        <v>800</v>
      </c>
      <c r="S43" s="41" t="s">
        <v>21</v>
      </c>
    </row>
    <row r="44" spans="1:19" hidden="1">
      <c r="A44" s="34">
        <v>0</v>
      </c>
      <c r="B44" s="95">
        <v>21</v>
      </c>
      <c r="C44" s="34">
        <v>206</v>
      </c>
      <c r="D44" s="34" t="s">
        <v>808</v>
      </c>
      <c r="E44" s="34" t="s">
        <v>824</v>
      </c>
      <c r="F44" s="34" t="str">
        <f t="shared" si="1"/>
        <v>AQ</v>
      </c>
      <c r="G44" s="34">
        <v>1</v>
      </c>
      <c r="H44" s="92">
        <v>43</v>
      </c>
      <c r="I44" s="92"/>
      <c r="J44" s="74"/>
      <c r="K44" s="74" t="s">
        <v>240</v>
      </c>
      <c r="L44" s="42">
        <v>200</v>
      </c>
      <c r="M44" s="34">
        <v>0</v>
      </c>
      <c r="N44" s="93" t="s">
        <v>899</v>
      </c>
      <c r="O44" s="34"/>
      <c r="P44" s="35" t="s">
        <v>798</v>
      </c>
      <c r="Q44" s="35" t="s">
        <v>800</v>
      </c>
      <c r="S44" s="40"/>
    </row>
    <row r="45" spans="1:19" ht="30">
      <c r="A45" s="34">
        <v>1</v>
      </c>
      <c r="B45" s="95">
        <v>22</v>
      </c>
      <c r="C45" s="34">
        <v>401</v>
      </c>
      <c r="D45" s="34" t="s">
        <v>808</v>
      </c>
      <c r="E45" s="34" t="s">
        <v>825</v>
      </c>
      <c r="F45" s="34" t="str">
        <f t="shared" si="1"/>
        <v>AR</v>
      </c>
      <c r="G45" s="34">
        <v>1</v>
      </c>
      <c r="H45" s="92">
        <v>44</v>
      </c>
      <c r="I45" s="92" t="s">
        <v>942</v>
      </c>
      <c r="J45" s="74" t="s">
        <v>23</v>
      </c>
      <c r="K45" s="74" t="s">
        <v>241</v>
      </c>
      <c r="L45" s="42">
        <v>400</v>
      </c>
      <c r="M45" s="34">
        <v>1</v>
      </c>
      <c r="N45" s="42" t="s">
        <v>856</v>
      </c>
      <c r="O45" s="34">
        <v>0</v>
      </c>
      <c r="P45" s="35" t="s">
        <v>797</v>
      </c>
      <c r="Q45" s="35" t="s">
        <v>800</v>
      </c>
      <c r="S45" s="40" t="s">
        <v>24</v>
      </c>
    </row>
    <row r="46" spans="1:19" ht="45" hidden="1">
      <c r="A46" s="34">
        <v>1</v>
      </c>
      <c r="B46" s="95">
        <v>22</v>
      </c>
      <c r="C46" s="34">
        <v>402</v>
      </c>
      <c r="D46" s="34" t="s">
        <v>808</v>
      </c>
      <c r="E46" s="34" t="s">
        <v>826</v>
      </c>
      <c r="F46" s="34" t="str">
        <f t="shared" si="1"/>
        <v>AS</v>
      </c>
      <c r="G46" s="34">
        <v>1</v>
      </c>
      <c r="H46" s="92">
        <v>45</v>
      </c>
      <c r="I46" s="92"/>
      <c r="J46" s="74"/>
      <c r="K46" s="74" t="s">
        <v>242</v>
      </c>
      <c r="L46" s="42">
        <v>400</v>
      </c>
      <c r="M46" s="34">
        <v>2</v>
      </c>
      <c r="N46" s="42" t="s">
        <v>857</v>
      </c>
      <c r="O46" s="34">
        <v>1</v>
      </c>
      <c r="P46" s="35" t="s">
        <v>797</v>
      </c>
      <c r="Q46" s="35" t="s">
        <v>800</v>
      </c>
      <c r="S46" s="40" t="s">
        <v>25</v>
      </c>
    </row>
    <row r="47" spans="1:19" ht="45" hidden="1">
      <c r="A47" s="34">
        <v>1</v>
      </c>
      <c r="B47" s="95">
        <v>22</v>
      </c>
      <c r="C47" s="34">
        <v>403</v>
      </c>
      <c r="D47" s="34" t="s">
        <v>808</v>
      </c>
      <c r="E47" s="34" t="s">
        <v>827</v>
      </c>
      <c r="F47" s="34" t="str">
        <f t="shared" si="1"/>
        <v>AT</v>
      </c>
      <c r="G47" s="34">
        <v>1</v>
      </c>
      <c r="H47" s="92">
        <v>46</v>
      </c>
      <c r="I47" s="92"/>
      <c r="J47" s="74"/>
      <c r="K47" s="74" t="s">
        <v>243</v>
      </c>
      <c r="L47" s="42">
        <v>400</v>
      </c>
      <c r="M47" s="34">
        <v>3</v>
      </c>
      <c r="N47" s="42" t="s">
        <v>837</v>
      </c>
      <c r="O47" s="34">
        <v>2</v>
      </c>
      <c r="P47" s="35" t="s">
        <v>797</v>
      </c>
      <c r="Q47" s="35" t="s">
        <v>800</v>
      </c>
      <c r="S47" s="40" t="s">
        <v>26</v>
      </c>
    </row>
    <row r="48" spans="1:19" ht="45" hidden="1">
      <c r="A48" s="34">
        <v>1</v>
      </c>
      <c r="B48" s="95">
        <v>22</v>
      </c>
      <c r="C48" s="34">
        <v>404</v>
      </c>
      <c r="D48" s="34" t="s">
        <v>808</v>
      </c>
      <c r="E48" s="34" t="s">
        <v>828</v>
      </c>
      <c r="F48" s="34" t="str">
        <f t="shared" si="1"/>
        <v>AU</v>
      </c>
      <c r="G48" s="34">
        <v>1</v>
      </c>
      <c r="H48" s="92">
        <v>47</v>
      </c>
      <c r="I48" s="92"/>
      <c r="J48" s="74"/>
      <c r="K48" s="74" t="s">
        <v>27</v>
      </c>
      <c r="L48" s="42">
        <v>400</v>
      </c>
      <c r="M48" s="34">
        <v>4</v>
      </c>
      <c r="N48" s="42" t="s">
        <v>915</v>
      </c>
      <c r="O48" s="34">
        <v>3</v>
      </c>
      <c r="P48" s="35" t="s">
        <v>797</v>
      </c>
      <c r="Q48" s="35" t="s">
        <v>800</v>
      </c>
      <c r="S48" s="40" t="s">
        <v>27</v>
      </c>
    </row>
    <row r="49" spans="1:19" ht="75" hidden="1">
      <c r="A49" s="34">
        <v>1</v>
      </c>
      <c r="B49" s="95">
        <v>22</v>
      </c>
      <c r="C49" s="34">
        <v>405</v>
      </c>
      <c r="D49" s="34" t="s">
        <v>808</v>
      </c>
      <c r="E49" s="34" t="s">
        <v>829</v>
      </c>
      <c r="F49" s="34" t="str">
        <f t="shared" si="1"/>
        <v>AV</v>
      </c>
      <c r="G49" s="34">
        <v>1</v>
      </c>
      <c r="H49" s="92">
        <v>48</v>
      </c>
      <c r="I49" s="92"/>
      <c r="J49" s="74"/>
      <c r="K49" s="74" t="s">
        <v>244</v>
      </c>
      <c r="L49" s="42">
        <v>400</v>
      </c>
      <c r="M49" s="34">
        <v>5</v>
      </c>
      <c r="N49" s="42" t="s">
        <v>916</v>
      </c>
      <c r="O49" s="34">
        <v>4</v>
      </c>
      <c r="P49" s="35" t="s">
        <v>797</v>
      </c>
      <c r="Q49" s="35" t="s">
        <v>800</v>
      </c>
      <c r="S49" s="40" t="s">
        <v>28</v>
      </c>
    </row>
    <row r="50" spans="1:19" ht="60.75" hidden="1" thickBot="1">
      <c r="A50" s="34">
        <v>1</v>
      </c>
      <c r="B50" s="95">
        <v>22</v>
      </c>
      <c r="C50" s="34">
        <v>406</v>
      </c>
      <c r="D50" s="34" t="s">
        <v>808</v>
      </c>
      <c r="E50" s="34" t="s">
        <v>830</v>
      </c>
      <c r="F50" s="34" t="str">
        <f t="shared" si="1"/>
        <v>AW</v>
      </c>
      <c r="G50" s="34">
        <v>1</v>
      </c>
      <c r="H50" s="92">
        <v>49</v>
      </c>
      <c r="I50" s="92"/>
      <c r="J50" s="74"/>
      <c r="K50" s="74" t="s">
        <v>245</v>
      </c>
      <c r="L50" s="42">
        <v>400</v>
      </c>
      <c r="M50" s="34">
        <v>6</v>
      </c>
      <c r="N50" s="42" t="s">
        <v>858</v>
      </c>
      <c r="O50" s="34">
        <v>5</v>
      </c>
      <c r="P50" s="35" t="s">
        <v>797</v>
      </c>
      <c r="Q50" s="35" t="s">
        <v>800</v>
      </c>
      <c r="S50" s="43" t="s">
        <v>29</v>
      </c>
    </row>
    <row r="51" spans="1:19" ht="30" hidden="1">
      <c r="A51" s="34">
        <v>1</v>
      </c>
      <c r="B51" s="95">
        <v>22</v>
      </c>
      <c r="C51" s="34">
        <v>407</v>
      </c>
      <c r="D51" s="34" t="s">
        <v>808</v>
      </c>
      <c r="E51" s="34" t="s">
        <v>831</v>
      </c>
      <c r="F51" s="34" t="str">
        <f t="shared" si="1"/>
        <v>AX</v>
      </c>
      <c r="G51" s="34">
        <v>1</v>
      </c>
      <c r="H51" s="92">
        <v>50</v>
      </c>
      <c r="I51" s="92"/>
      <c r="J51" s="74"/>
      <c r="K51" s="74" t="s">
        <v>246</v>
      </c>
      <c r="L51" s="42">
        <v>400</v>
      </c>
      <c r="M51" s="34">
        <v>0</v>
      </c>
      <c r="N51" s="42" t="s">
        <v>794</v>
      </c>
      <c r="O51" s="34"/>
      <c r="P51" s="35" t="s">
        <v>224</v>
      </c>
      <c r="S51" s="40"/>
    </row>
    <row r="52" spans="1:19" ht="30">
      <c r="A52" s="34">
        <v>0</v>
      </c>
      <c r="B52" s="34">
        <v>23</v>
      </c>
      <c r="C52" s="34">
        <v>411</v>
      </c>
      <c r="D52" s="34" t="s">
        <v>808</v>
      </c>
      <c r="E52" s="34" t="s">
        <v>832</v>
      </c>
      <c r="F52" s="34" t="str">
        <f t="shared" si="1"/>
        <v>AY</v>
      </c>
      <c r="G52" s="34">
        <v>0</v>
      </c>
      <c r="H52" s="34">
        <v>51</v>
      </c>
      <c r="I52" s="34" t="s">
        <v>973</v>
      </c>
      <c r="J52" s="74" t="s">
        <v>30</v>
      </c>
      <c r="K52" s="38" t="s">
        <v>31</v>
      </c>
      <c r="L52" s="42">
        <v>400</v>
      </c>
      <c r="M52" s="34">
        <v>1</v>
      </c>
      <c r="N52" s="38" t="s">
        <v>900</v>
      </c>
      <c r="O52" s="34"/>
      <c r="P52" s="35" t="s">
        <v>791</v>
      </c>
      <c r="Q52" s="35" t="s">
        <v>803</v>
      </c>
      <c r="S52" s="40" t="s">
        <v>31</v>
      </c>
    </row>
    <row r="53" spans="1:19" hidden="1">
      <c r="A53" s="34">
        <v>0</v>
      </c>
      <c r="B53" s="34">
        <v>23</v>
      </c>
      <c r="C53" s="34">
        <v>412</v>
      </c>
      <c r="D53" s="34" t="s">
        <v>808</v>
      </c>
      <c r="E53" s="34" t="s">
        <v>833</v>
      </c>
      <c r="F53" s="34" t="str">
        <f t="shared" si="1"/>
        <v>AZ</v>
      </c>
      <c r="G53" s="34">
        <v>0</v>
      </c>
      <c r="H53" s="34">
        <v>52</v>
      </c>
      <c r="I53" s="34"/>
      <c r="J53" s="74"/>
      <c r="K53" s="38" t="s">
        <v>32</v>
      </c>
      <c r="L53" s="42">
        <v>400</v>
      </c>
      <c r="M53" s="34">
        <v>2</v>
      </c>
      <c r="N53" s="38" t="s">
        <v>901</v>
      </c>
      <c r="O53" s="34"/>
      <c r="P53" s="35" t="s">
        <v>791</v>
      </c>
      <c r="Q53" s="35" t="s">
        <v>803</v>
      </c>
      <c r="S53" s="40" t="s">
        <v>32</v>
      </c>
    </row>
    <row r="54" spans="1:19" hidden="1">
      <c r="A54" s="34">
        <v>0</v>
      </c>
      <c r="B54" s="34">
        <v>23</v>
      </c>
      <c r="C54" s="34">
        <v>413</v>
      </c>
      <c r="D54" s="34" t="s">
        <v>809</v>
      </c>
      <c r="E54" s="34" t="s">
        <v>808</v>
      </c>
      <c r="F54" s="34" t="str">
        <f t="shared" si="1"/>
        <v>BA</v>
      </c>
      <c r="G54" s="34">
        <v>0</v>
      </c>
      <c r="H54" s="34">
        <v>53</v>
      </c>
      <c r="I54" s="34"/>
      <c r="J54" s="74"/>
      <c r="K54" s="38" t="s">
        <v>33</v>
      </c>
      <c r="L54" s="42">
        <v>400</v>
      </c>
      <c r="M54" s="34">
        <v>3</v>
      </c>
      <c r="N54" s="38" t="s">
        <v>902</v>
      </c>
      <c r="O54" s="34"/>
      <c r="P54" s="35" t="s">
        <v>791</v>
      </c>
      <c r="Q54" s="35" t="s">
        <v>803</v>
      </c>
      <c r="S54" s="40" t="s">
        <v>33</v>
      </c>
    </row>
    <row r="55" spans="1:19" hidden="1">
      <c r="A55" s="34">
        <v>0</v>
      </c>
      <c r="B55" s="34">
        <v>23</v>
      </c>
      <c r="C55" s="34">
        <v>414</v>
      </c>
      <c r="D55" s="34" t="s">
        <v>809</v>
      </c>
      <c r="E55" s="34" t="s">
        <v>809</v>
      </c>
      <c r="F55" s="34" t="str">
        <f t="shared" si="1"/>
        <v>BB</v>
      </c>
      <c r="G55" s="34">
        <v>0</v>
      </c>
      <c r="H55" s="34">
        <v>54</v>
      </c>
      <c r="I55" s="34"/>
      <c r="J55" s="74"/>
      <c r="K55" s="38" t="s">
        <v>34</v>
      </c>
      <c r="L55" s="42">
        <v>400</v>
      </c>
      <c r="M55" s="34">
        <v>4</v>
      </c>
      <c r="N55" s="38" t="s">
        <v>903</v>
      </c>
      <c r="O55" s="34"/>
      <c r="P55" s="35" t="s">
        <v>791</v>
      </c>
      <c r="Q55" s="35" t="s">
        <v>803</v>
      </c>
      <c r="S55" s="40" t="s">
        <v>34</v>
      </c>
    </row>
    <row r="56" spans="1:19" hidden="1">
      <c r="A56" s="34">
        <v>0</v>
      </c>
      <c r="B56" s="34">
        <v>23</v>
      </c>
      <c r="C56" s="34">
        <v>415</v>
      </c>
      <c r="D56" s="34" t="s">
        <v>809</v>
      </c>
      <c r="E56" s="34" t="s">
        <v>810</v>
      </c>
      <c r="F56" s="34" t="str">
        <f t="shared" si="1"/>
        <v>BC</v>
      </c>
      <c r="G56" s="34">
        <v>0</v>
      </c>
      <c r="H56" s="34">
        <v>55</v>
      </c>
      <c r="I56" s="34"/>
      <c r="J56" s="74"/>
      <c r="K56" s="38" t="s">
        <v>35</v>
      </c>
      <c r="L56" s="42">
        <v>400</v>
      </c>
      <c r="M56" s="34">
        <v>5</v>
      </c>
      <c r="N56" s="38" t="s">
        <v>904</v>
      </c>
      <c r="O56" s="34"/>
      <c r="P56" s="35" t="s">
        <v>791</v>
      </c>
      <c r="Q56" s="35" t="s">
        <v>803</v>
      </c>
      <c r="S56" s="40" t="s">
        <v>35</v>
      </c>
    </row>
    <row r="57" spans="1:19" hidden="1">
      <c r="A57" s="34">
        <v>0</v>
      </c>
      <c r="B57" s="34">
        <v>23</v>
      </c>
      <c r="C57" s="34">
        <v>416</v>
      </c>
      <c r="D57" s="34" t="s">
        <v>809</v>
      </c>
      <c r="E57" s="34" t="s">
        <v>811</v>
      </c>
      <c r="F57" s="34" t="str">
        <f t="shared" si="1"/>
        <v>BD</v>
      </c>
      <c r="G57" s="34">
        <v>0</v>
      </c>
      <c r="H57" s="34">
        <v>56</v>
      </c>
      <c r="I57" s="34"/>
      <c r="J57" s="74"/>
      <c r="K57" s="38" t="s">
        <v>36</v>
      </c>
      <c r="L57" s="42">
        <v>400</v>
      </c>
      <c r="M57" s="34">
        <v>6</v>
      </c>
      <c r="N57" s="38" t="s">
        <v>905</v>
      </c>
      <c r="O57" s="34"/>
      <c r="P57" s="35" t="s">
        <v>791</v>
      </c>
      <c r="Q57" s="35" t="s">
        <v>803</v>
      </c>
      <c r="S57" s="40" t="s">
        <v>36</v>
      </c>
    </row>
    <row r="58" spans="1:19" hidden="1">
      <c r="A58" s="34">
        <v>0</v>
      </c>
      <c r="B58" s="34">
        <v>23</v>
      </c>
      <c r="C58" s="34">
        <v>417</v>
      </c>
      <c r="D58" s="34" t="s">
        <v>809</v>
      </c>
      <c r="E58" s="34" t="s">
        <v>812</v>
      </c>
      <c r="F58" s="34" t="str">
        <f t="shared" si="1"/>
        <v>BE</v>
      </c>
      <c r="G58" s="34">
        <v>0</v>
      </c>
      <c r="H58" s="34">
        <v>57</v>
      </c>
      <c r="I58" s="34"/>
      <c r="J58" s="74"/>
      <c r="K58" s="38" t="s">
        <v>37</v>
      </c>
      <c r="L58" s="42">
        <v>400</v>
      </c>
      <c r="M58" s="34">
        <v>7</v>
      </c>
      <c r="N58" s="38" t="s">
        <v>906</v>
      </c>
      <c r="O58" s="34"/>
      <c r="P58" s="35" t="s">
        <v>791</v>
      </c>
      <c r="Q58" s="35" t="s">
        <v>803</v>
      </c>
      <c r="S58" s="40" t="s">
        <v>37</v>
      </c>
    </row>
    <row r="59" spans="1:19" hidden="1">
      <c r="A59" s="34">
        <v>0</v>
      </c>
      <c r="B59" s="34">
        <v>23</v>
      </c>
      <c r="C59" s="34">
        <v>418</v>
      </c>
      <c r="D59" s="34" t="s">
        <v>809</v>
      </c>
      <c r="E59" s="34" t="s">
        <v>813</v>
      </c>
      <c r="F59" s="34" t="str">
        <f t="shared" si="1"/>
        <v>BF</v>
      </c>
      <c r="G59" s="34">
        <v>0</v>
      </c>
      <c r="H59" s="34">
        <v>58</v>
      </c>
      <c r="I59" s="34"/>
      <c r="J59" s="74"/>
      <c r="K59" s="38" t="s">
        <v>38</v>
      </c>
      <c r="L59" s="42">
        <v>400</v>
      </c>
      <c r="M59" s="34">
        <v>8</v>
      </c>
      <c r="N59" s="38" t="s">
        <v>907</v>
      </c>
      <c r="O59" s="34"/>
      <c r="P59" s="35" t="s">
        <v>791</v>
      </c>
      <c r="Q59" s="35" t="s">
        <v>803</v>
      </c>
      <c r="S59" s="40" t="s">
        <v>38</v>
      </c>
    </row>
    <row r="60" spans="1:19" hidden="1">
      <c r="A60" s="34">
        <v>0</v>
      </c>
      <c r="B60" s="34">
        <v>23</v>
      </c>
      <c r="C60" s="34">
        <v>419</v>
      </c>
      <c r="D60" s="34" t="s">
        <v>809</v>
      </c>
      <c r="E60" s="34" t="s">
        <v>814</v>
      </c>
      <c r="F60" s="34" t="str">
        <f t="shared" si="1"/>
        <v>BG</v>
      </c>
      <c r="G60" s="34">
        <v>0</v>
      </c>
      <c r="H60" s="34">
        <v>59</v>
      </c>
      <c r="I60" s="34"/>
      <c r="J60" s="74"/>
      <c r="K60" s="38" t="s">
        <v>39</v>
      </c>
      <c r="L60" s="42">
        <v>400</v>
      </c>
      <c r="M60" s="34">
        <v>9</v>
      </c>
      <c r="N60" s="38" t="s">
        <v>908</v>
      </c>
      <c r="O60" s="34"/>
      <c r="P60" s="35" t="s">
        <v>791</v>
      </c>
      <c r="Q60" s="35" t="s">
        <v>803</v>
      </c>
      <c r="S60" s="40" t="s">
        <v>39</v>
      </c>
    </row>
    <row r="61" spans="1:19" hidden="1">
      <c r="A61" s="34">
        <v>0</v>
      </c>
      <c r="B61" s="34">
        <v>23</v>
      </c>
      <c r="C61" s="34">
        <v>420</v>
      </c>
      <c r="D61" s="34" t="s">
        <v>809</v>
      </c>
      <c r="E61" s="34" t="s">
        <v>815</v>
      </c>
      <c r="F61" s="34" t="str">
        <f t="shared" si="1"/>
        <v>BH</v>
      </c>
      <c r="G61" s="34">
        <v>0</v>
      </c>
      <c r="H61" s="34">
        <v>60</v>
      </c>
      <c r="I61" s="34"/>
      <c r="J61" s="74"/>
      <c r="K61" s="38" t="s">
        <v>40</v>
      </c>
      <c r="L61" s="42">
        <v>400</v>
      </c>
      <c r="M61" s="34">
        <v>10</v>
      </c>
      <c r="N61" s="38" t="s">
        <v>909</v>
      </c>
      <c r="O61" s="34"/>
      <c r="P61" s="35" t="s">
        <v>791</v>
      </c>
      <c r="Q61" s="35" t="s">
        <v>803</v>
      </c>
      <c r="S61" s="40" t="s">
        <v>40</v>
      </c>
    </row>
    <row r="62" spans="1:19" hidden="1">
      <c r="A62" s="34">
        <v>0</v>
      </c>
      <c r="B62" s="34">
        <v>23</v>
      </c>
      <c r="C62" s="34">
        <v>421</v>
      </c>
      <c r="D62" s="34" t="s">
        <v>809</v>
      </c>
      <c r="E62" s="34" t="s">
        <v>816</v>
      </c>
      <c r="F62" s="34" t="str">
        <f t="shared" si="1"/>
        <v>BI</v>
      </c>
      <c r="G62" s="34">
        <v>0</v>
      </c>
      <c r="H62" s="34">
        <v>61</v>
      </c>
      <c r="I62" s="34"/>
      <c r="J62" s="74"/>
      <c r="K62" s="38" t="s">
        <v>41</v>
      </c>
      <c r="L62" s="42">
        <v>400</v>
      </c>
      <c r="M62" s="34">
        <v>11</v>
      </c>
      <c r="N62" s="38" t="s">
        <v>910</v>
      </c>
      <c r="O62" s="34"/>
      <c r="P62" s="35" t="s">
        <v>791</v>
      </c>
      <c r="Q62" s="35" t="s">
        <v>803</v>
      </c>
      <c r="S62" s="40" t="s">
        <v>41</v>
      </c>
    </row>
    <row r="63" spans="1:19" hidden="1">
      <c r="A63" s="34">
        <v>0</v>
      </c>
      <c r="B63" s="34">
        <v>23</v>
      </c>
      <c r="C63" s="34">
        <v>422</v>
      </c>
      <c r="D63" s="34" t="s">
        <v>809</v>
      </c>
      <c r="E63" s="34" t="s">
        <v>817</v>
      </c>
      <c r="F63" s="34" t="str">
        <f t="shared" si="1"/>
        <v>BJ</v>
      </c>
      <c r="G63" s="34">
        <v>0</v>
      </c>
      <c r="H63" s="34">
        <v>62</v>
      </c>
      <c r="I63" s="34"/>
      <c r="J63" s="74"/>
      <c r="K63" s="38" t="s">
        <v>42</v>
      </c>
      <c r="L63" s="42">
        <v>400</v>
      </c>
      <c r="M63" s="34">
        <v>12</v>
      </c>
      <c r="N63" s="38" t="s">
        <v>911</v>
      </c>
      <c r="O63" s="34"/>
      <c r="P63" s="35" t="s">
        <v>791</v>
      </c>
      <c r="Q63" s="35" t="s">
        <v>803</v>
      </c>
      <c r="S63" s="40" t="s">
        <v>42</v>
      </c>
    </row>
    <row r="64" spans="1:19" hidden="1">
      <c r="A64" s="34">
        <v>0</v>
      </c>
      <c r="B64" s="34">
        <v>23</v>
      </c>
      <c r="C64" s="34">
        <v>423</v>
      </c>
      <c r="D64" s="34" t="s">
        <v>809</v>
      </c>
      <c r="E64" s="34" t="s">
        <v>818</v>
      </c>
      <c r="F64" s="34" t="str">
        <f t="shared" si="1"/>
        <v>BK</v>
      </c>
      <c r="G64" s="34">
        <v>0</v>
      </c>
      <c r="H64" s="34">
        <v>63</v>
      </c>
      <c r="I64" s="34"/>
      <c r="J64" s="74"/>
      <c r="K64" s="38" t="s">
        <v>43</v>
      </c>
      <c r="L64" s="42">
        <v>400</v>
      </c>
      <c r="M64" s="34">
        <v>13</v>
      </c>
      <c r="N64" s="38" t="s">
        <v>912</v>
      </c>
      <c r="O64" s="34"/>
      <c r="P64" s="35" t="s">
        <v>791</v>
      </c>
      <c r="Q64" s="35" t="s">
        <v>803</v>
      </c>
      <c r="S64" s="40" t="s">
        <v>43</v>
      </c>
    </row>
    <row r="65" spans="1:19" ht="15.75" hidden="1" thickBot="1">
      <c r="A65" s="34">
        <v>0</v>
      </c>
      <c r="B65" s="34">
        <v>23</v>
      </c>
      <c r="C65" s="34">
        <v>424</v>
      </c>
      <c r="D65" s="34" t="s">
        <v>809</v>
      </c>
      <c r="E65" s="34" t="s">
        <v>819</v>
      </c>
      <c r="F65" s="34" t="str">
        <f t="shared" si="1"/>
        <v>BL</v>
      </c>
      <c r="G65" s="34">
        <v>0</v>
      </c>
      <c r="H65" s="34">
        <v>64</v>
      </c>
      <c r="I65" s="34"/>
      <c r="J65" s="74"/>
      <c r="K65" s="38" t="s">
        <v>237</v>
      </c>
      <c r="L65" s="42">
        <v>400</v>
      </c>
      <c r="M65" s="34">
        <v>0</v>
      </c>
      <c r="N65" s="87" t="s">
        <v>158</v>
      </c>
      <c r="O65" s="34"/>
      <c r="P65" s="35" t="s">
        <v>791</v>
      </c>
      <c r="Q65" s="35" t="s">
        <v>803</v>
      </c>
      <c r="S65" s="43" t="s">
        <v>44</v>
      </c>
    </row>
    <row r="66" spans="1:19">
      <c r="A66" s="34">
        <v>0</v>
      </c>
      <c r="B66" s="95">
        <v>24</v>
      </c>
      <c r="C66" s="34">
        <v>431</v>
      </c>
      <c r="D66" s="34" t="s">
        <v>809</v>
      </c>
      <c r="E66" s="34" t="s">
        <v>820</v>
      </c>
      <c r="F66" s="34" t="str">
        <f t="shared" si="1"/>
        <v>BM</v>
      </c>
      <c r="G66" s="34">
        <v>0</v>
      </c>
      <c r="H66" s="34">
        <v>65</v>
      </c>
      <c r="I66" s="34" t="s">
        <v>974</v>
      </c>
      <c r="J66" s="74" t="s">
        <v>213</v>
      </c>
      <c r="K66" s="74" t="s">
        <v>4</v>
      </c>
      <c r="L66" s="42">
        <v>400</v>
      </c>
      <c r="M66" s="34">
        <v>1</v>
      </c>
      <c r="N66" s="42" t="s">
        <v>4</v>
      </c>
      <c r="O66" s="34"/>
      <c r="P66" s="82" t="s">
        <v>791</v>
      </c>
      <c r="Q66" s="35" t="s">
        <v>800</v>
      </c>
      <c r="S66" s="40" t="s">
        <v>4</v>
      </c>
    </row>
    <row r="67" spans="1:19" ht="15.75" hidden="1" thickBot="1">
      <c r="A67" s="34">
        <v>0</v>
      </c>
      <c r="B67" s="95">
        <v>24</v>
      </c>
      <c r="C67" s="34">
        <v>432</v>
      </c>
      <c r="D67" s="34" t="s">
        <v>809</v>
      </c>
      <c r="E67" s="34" t="s">
        <v>821</v>
      </c>
      <c r="F67" s="34" t="str">
        <f t="shared" si="1"/>
        <v>BN</v>
      </c>
      <c r="G67" s="34">
        <v>0</v>
      </c>
      <c r="H67" s="34">
        <v>66</v>
      </c>
      <c r="I67" s="34"/>
      <c r="J67" s="74"/>
      <c r="K67" s="74" t="s">
        <v>5</v>
      </c>
      <c r="L67" s="42">
        <v>400</v>
      </c>
      <c r="M67" s="34">
        <v>2</v>
      </c>
      <c r="N67" s="42" t="s">
        <v>5</v>
      </c>
      <c r="O67" s="34"/>
      <c r="P67" s="82" t="s">
        <v>791</v>
      </c>
      <c r="Q67" s="35" t="s">
        <v>800</v>
      </c>
      <c r="S67" s="43" t="s">
        <v>5</v>
      </c>
    </row>
    <row r="68" spans="1:19">
      <c r="A68" s="34">
        <v>0</v>
      </c>
      <c r="B68" s="34">
        <v>25</v>
      </c>
      <c r="C68" s="34">
        <v>441</v>
      </c>
      <c r="D68" s="34" t="s">
        <v>809</v>
      </c>
      <c r="E68" s="34" t="s">
        <v>822</v>
      </c>
      <c r="F68" s="34" t="str">
        <f t="shared" si="1"/>
        <v>BO</v>
      </c>
      <c r="G68" s="34">
        <v>0</v>
      </c>
      <c r="H68" s="34">
        <v>67</v>
      </c>
      <c r="I68" s="34" t="s">
        <v>975</v>
      </c>
      <c r="J68" s="74" t="s">
        <v>214</v>
      </c>
      <c r="K68" s="38" t="s">
        <v>31</v>
      </c>
      <c r="L68" s="42">
        <v>400</v>
      </c>
      <c r="M68" s="34">
        <v>1</v>
      </c>
      <c r="N68" s="38" t="s">
        <v>900</v>
      </c>
      <c r="O68" s="34"/>
      <c r="P68" s="35" t="s">
        <v>791</v>
      </c>
      <c r="Q68" s="35" t="s">
        <v>803</v>
      </c>
      <c r="S68" s="40" t="s">
        <v>31</v>
      </c>
    </row>
    <row r="69" spans="1:19" hidden="1">
      <c r="A69" s="34">
        <v>0</v>
      </c>
      <c r="B69" s="34">
        <v>25</v>
      </c>
      <c r="C69" s="34">
        <v>442</v>
      </c>
      <c r="D69" s="34" t="s">
        <v>809</v>
      </c>
      <c r="E69" s="34" t="s">
        <v>823</v>
      </c>
      <c r="F69" s="34" t="str">
        <f t="shared" si="1"/>
        <v>BP</v>
      </c>
      <c r="G69" s="34">
        <v>0</v>
      </c>
      <c r="H69" s="34">
        <v>68</v>
      </c>
      <c r="I69" s="34"/>
      <c r="J69" s="74"/>
      <c r="K69" s="38" t="s">
        <v>32</v>
      </c>
      <c r="L69" s="42">
        <v>400</v>
      </c>
      <c r="M69" s="34">
        <v>2</v>
      </c>
      <c r="N69" s="38" t="s">
        <v>901</v>
      </c>
      <c r="O69" s="34"/>
      <c r="P69" s="35" t="s">
        <v>791</v>
      </c>
      <c r="Q69" s="35" t="s">
        <v>803</v>
      </c>
      <c r="S69" s="40" t="s">
        <v>32</v>
      </c>
    </row>
    <row r="70" spans="1:19" hidden="1">
      <c r="A70" s="34">
        <v>0</v>
      </c>
      <c r="B70" s="34">
        <v>25</v>
      </c>
      <c r="C70" s="34">
        <v>443</v>
      </c>
      <c r="D70" s="34" t="s">
        <v>809</v>
      </c>
      <c r="E70" s="34" t="s">
        <v>824</v>
      </c>
      <c r="F70" s="34" t="str">
        <f t="shared" si="1"/>
        <v>BQ</v>
      </c>
      <c r="G70" s="34">
        <v>0</v>
      </c>
      <c r="H70" s="34">
        <v>69</v>
      </c>
      <c r="I70" s="34"/>
      <c r="J70" s="74"/>
      <c r="K70" s="38" t="s">
        <v>33</v>
      </c>
      <c r="L70" s="42">
        <v>400</v>
      </c>
      <c r="M70" s="34">
        <v>3</v>
      </c>
      <c r="N70" s="38" t="s">
        <v>902</v>
      </c>
      <c r="O70" s="34"/>
      <c r="P70" s="35" t="s">
        <v>791</v>
      </c>
      <c r="Q70" s="35" t="s">
        <v>803</v>
      </c>
      <c r="S70" s="40" t="s">
        <v>33</v>
      </c>
    </row>
    <row r="71" spans="1:19" hidden="1">
      <c r="A71" s="34">
        <v>0</v>
      </c>
      <c r="B71" s="34">
        <v>25</v>
      </c>
      <c r="C71" s="34">
        <v>444</v>
      </c>
      <c r="D71" s="34" t="s">
        <v>809</v>
      </c>
      <c r="E71" s="34" t="s">
        <v>825</v>
      </c>
      <c r="F71" s="34" t="str">
        <f t="shared" si="1"/>
        <v>BR</v>
      </c>
      <c r="G71" s="34">
        <v>0</v>
      </c>
      <c r="H71" s="34">
        <v>70</v>
      </c>
      <c r="I71" s="34"/>
      <c r="J71" s="74"/>
      <c r="K71" s="38" t="s">
        <v>34</v>
      </c>
      <c r="L71" s="42">
        <v>400</v>
      </c>
      <c r="M71" s="34">
        <v>4</v>
      </c>
      <c r="N71" s="38" t="s">
        <v>903</v>
      </c>
      <c r="O71" s="34"/>
      <c r="P71" s="35" t="s">
        <v>791</v>
      </c>
      <c r="Q71" s="35" t="s">
        <v>803</v>
      </c>
      <c r="S71" s="40" t="s">
        <v>34</v>
      </c>
    </row>
    <row r="72" spans="1:19" hidden="1">
      <c r="A72" s="34">
        <v>0</v>
      </c>
      <c r="B72" s="34">
        <v>25</v>
      </c>
      <c r="C72" s="34">
        <v>445</v>
      </c>
      <c r="D72" s="34" t="s">
        <v>809</v>
      </c>
      <c r="E72" s="34" t="s">
        <v>826</v>
      </c>
      <c r="F72" s="34" t="str">
        <f t="shared" si="1"/>
        <v>BS</v>
      </c>
      <c r="G72" s="34">
        <v>0</v>
      </c>
      <c r="H72" s="34">
        <v>71</v>
      </c>
      <c r="I72" s="34"/>
      <c r="J72" s="74"/>
      <c r="K72" s="38" t="s">
        <v>35</v>
      </c>
      <c r="L72" s="42">
        <v>400</v>
      </c>
      <c r="M72" s="34">
        <v>5</v>
      </c>
      <c r="N72" s="38" t="s">
        <v>904</v>
      </c>
      <c r="O72" s="34"/>
      <c r="P72" s="35" t="s">
        <v>791</v>
      </c>
      <c r="Q72" s="35" t="s">
        <v>803</v>
      </c>
      <c r="S72" s="40" t="s">
        <v>35</v>
      </c>
    </row>
    <row r="73" spans="1:19" hidden="1">
      <c r="A73" s="34">
        <v>0</v>
      </c>
      <c r="B73" s="34">
        <v>25</v>
      </c>
      <c r="C73" s="34">
        <v>446</v>
      </c>
      <c r="D73" s="34" t="s">
        <v>809</v>
      </c>
      <c r="E73" s="34" t="s">
        <v>827</v>
      </c>
      <c r="F73" s="34" t="str">
        <f t="shared" si="1"/>
        <v>BT</v>
      </c>
      <c r="G73" s="34">
        <v>0</v>
      </c>
      <c r="H73" s="34">
        <v>72</v>
      </c>
      <c r="I73" s="34"/>
      <c r="J73" s="74"/>
      <c r="K73" s="38" t="s">
        <v>36</v>
      </c>
      <c r="L73" s="42">
        <v>400</v>
      </c>
      <c r="M73" s="34">
        <v>6</v>
      </c>
      <c r="N73" s="38" t="s">
        <v>905</v>
      </c>
      <c r="O73" s="34"/>
      <c r="P73" s="35" t="s">
        <v>791</v>
      </c>
      <c r="Q73" s="35" t="s">
        <v>803</v>
      </c>
      <c r="S73" s="40" t="s">
        <v>36</v>
      </c>
    </row>
    <row r="74" spans="1:19" hidden="1">
      <c r="A74" s="34">
        <v>0</v>
      </c>
      <c r="B74" s="34">
        <v>25</v>
      </c>
      <c r="C74" s="34">
        <v>447</v>
      </c>
      <c r="D74" s="34" t="s">
        <v>809</v>
      </c>
      <c r="E74" s="34" t="s">
        <v>828</v>
      </c>
      <c r="F74" s="34" t="str">
        <f t="shared" si="1"/>
        <v>BU</v>
      </c>
      <c r="G74" s="34">
        <v>0</v>
      </c>
      <c r="H74" s="34">
        <v>73</v>
      </c>
      <c r="I74" s="34"/>
      <c r="J74" s="74"/>
      <c r="K74" s="38" t="s">
        <v>37</v>
      </c>
      <c r="L74" s="42">
        <v>400</v>
      </c>
      <c r="M74" s="34">
        <v>7</v>
      </c>
      <c r="N74" s="38" t="s">
        <v>906</v>
      </c>
      <c r="O74" s="34"/>
      <c r="P74" s="35" t="s">
        <v>791</v>
      </c>
      <c r="Q74" s="35" t="s">
        <v>803</v>
      </c>
      <c r="S74" s="40" t="s">
        <v>37</v>
      </c>
    </row>
    <row r="75" spans="1:19" hidden="1">
      <c r="A75" s="34">
        <v>0</v>
      </c>
      <c r="B75" s="34">
        <v>25</v>
      </c>
      <c r="C75" s="34">
        <v>448</v>
      </c>
      <c r="D75" s="34" t="s">
        <v>809</v>
      </c>
      <c r="E75" s="34" t="s">
        <v>829</v>
      </c>
      <c r="F75" s="34" t="str">
        <f t="shared" si="1"/>
        <v>BV</v>
      </c>
      <c r="G75" s="34">
        <v>0</v>
      </c>
      <c r="H75" s="34">
        <v>74</v>
      </c>
      <c r="I75" s="34"/>
      <c r="J75" s="74"/>
      <c r="K75" s="38" t="s">
        <v>38</v>
      </c>
      <c r="L75" s="42">
        <v>400</v>
      </c>
      <c r="M75" s="34">
        <v>8</v>
      </c>
      <c r="N75" s="38" t="s">
        <v>907</v>
      </c>
      <c r="O75" s="34"/>
      <c r="P75" s="35" t="s">
        <v>791</v>
      </c>
      <c r="Q75" s="35" t="s">
        <v>803</v>
      </c>
      <c r="S75" s="40" t="s">
        <v>38</v>
      </c>
    </row>
    <row r="76" spans="1:19" hidden="1">
      <c r="A76" s="34">
        <v>0</v>
      </c>
      <c r="B76" s="34">
        <v>25</v>
      </c>
      <c r="C76" s="34">
        <v>449</v>
      </c>
      <c r="D76" s="34" t="s">
        <v>809</v>
      </c>
      <c r="E76" s="34" t="s">
        <v>830</v>
      </c>
      <c r="F76" s="34" t="str">
        <f t="shared" si="1"/>
        <v>BW</v>
      </c>
      <c r="G76" s="34">
        <v>0</v>
      </c>
      <c r="H76" s="34">
        <v>75</v>
      </c>
      <c r="I76" s="34"/>
      <c r="J76" s="74"/>
      <c r="K76" s="38" t="s">
        <v>39</v>
      </c>
      <c r="L76" s="42">
        <v>400</v>
      </c>
      <c r="M76" s="34">
        <v>9</v>
      </c>
      <c r="N76" s="38" t="s">
        <v>908</v>
      </c>
      <c r="O76" s="34"/>
      <c r="P76" s="35" t="s">
        <v>791</v>
      </c>
      <c r="Q76" s="35" t="s">
        <v>803</v>
      </c>
      <c r="S76" s="40" t="s">
        <v>39</v>
      </c>
    </row>
    <row r="77" spans="1:19" hidden="1">
      <c r="A77" s="34">
        <v>0</v>
      </c>
      <c r="B77" s="34">
        <v>25</v>
      </c>
      <c r="C77" s="34">
        <v>450</v>
      </c>
      <c r="D77" s="34" t="s">
        <v>809</v>
      </c>
      <c r="E77" s="34" t="s">
        <v>831</v>
      </c>
      <c r="F77" s="34" t="str">
        <f t="shared" si="1"/>
        <v>BX</v>
      </c>
      <c r="G77" s="34">
        <v>0</v>
      </c>
      <c r="H77" s="34">
        <v>76</v>
      </c>
      <c r="I77" s="34"/>
      <c r="J77" s="74"/>
      <c r="K77" s="38" t="s">
        <v>40</v>
      </c>
      <c r="L77" s="42">
        <v>400</v>
      </c>
      <c r="M77" s="34">
        <v>10</v>
      </c>
      <c r="N77" s="38" t="s">
        <v>909</v>
      </c>
      <c r="O77" s="34"/>
      <c r="P77" s="35" t="s">
        <v>791</v>
      </c>
      <c r="Q77" s="35" t="s">
        <v>803</v>
      </c>
      <c r="S77" s="40" t="s">
        <v>40</v>
      </c>
    </row>
    <row r="78" spans="1:19" hidden="1">
      <c r="A78" s="34">
        <v>0</v>
      </c>
      <c r="B78" s="34">
        <v>25</v>
      </c>
      <c r="C78" s="34">
        <v>451</v>
      </c>
      <c r="D78" s="34" t="s">
        <v>809</v>
      </c>
      <c r="E78" s="34" t="s">
        <v>832</v>
      </c>
      <c r="F78" s="34" t="str">
        <f t="shared" si="1"/>
        <v>BY</v>
      </c>
      <c r="G78" s="34">
        <v>0</v>
      </c>
      <c r="H78" s="34">
        <v>77</v>
      </c>
      <c r="I78" s="34"/>
      <c r="J78" s="74"/>
      <c r="K78" s="38" t="s">
        <v>41</v>
      </c>
      <c r="L78" s="42">
        <v>400</v>
      </c>
      <c r="M78" s="34">
        <v>11</v>
      </c>
      <c r="N78" s="38" t="s">
        <v>910</v>
      </c>
      <c r="O78" s="34"/>
      <c r="P78" s="35" t="s">
        <v>791</v>
      </c>
      <c r="Q78" s="35" t="s">
        <v>803</v>
      </c>
      <c r="S78" s="40" t="s">
        <v>41</v>
      </c>
    </row>
    <row r="79" spans="1:19" hidden="1">
      <c r="A79" s="34">
        <v>0</v>
      </c>
      <c r="B79" s="34">
        <v>25</v>
      </c>
      <c r="C79" s="34">
        <v>452</v>
      </c>
      <c r="D79" s="34" t="s">
        <v>809</v>
      </c>
      <c r="E79" s="34" t="s">
        <v>833</v>
      </c>
      <c r="F79" s="34" t="str">
        <f t="shared" si="1"/>
        <v>BZ</v>
      </c>
      <c r="G79" s="34">
        <v>0</v>
      </c>
      <c r="H79" s="34">
        <v>78</v>
      </c>
      <c r="I79" s="34"/>
      <c r="J79" s="74"/>
      <c r="K79" s="38" t="s">
        <v>42</v>
      </c>
      <c r="L79" s="42">
        <v>400</v>
      </c>
      <c r="M79" s="34">
        <v>12</v>
      </c>
      <c r="N79" s="38" t="s">
        <v>911</v>
      </c>
      <c r="O79" s="34"/>
      <c r="P79" s="35" t="s">
        <v>791</v>
      </c>
      <c r="Q79" s="35" t="s">
        <v>803</v>
      </c>
      <c r="S79" s="40" t="s">
        <v>42</v>
      </c>
    </row>
    <row r="80" spans="1:19" hidden="1">
      <c r="A80" s="34">
        <v>0</v>
      </c>
      <c r="B80" s="34">
        <v>25</v>
      </c>
      <c r="C80" s="34">
        <v>453</v>
      </c>
      <c r="D80" s="34" t="s">
        <v>810</v>
      </c>
      <c r="E80" s="34" t="s">
        <v>808</v>
      </c>
      <c r="F80" s="34" t="str">
        <f t="shared" si="1"/>
        <v>CA</v>
      </c>
      <c r="G80" s="34">
        <v>0</v>
      </c>
      <c r="H80" s="34">
        <v>79</v>
      </c>
      <c r="I80" s="34"/>
      <c r="J80" s="74"/>
      <c r="K80" s="38" t="s">
        <v>43</v>
      </c>
      <c r="L80" s="42">
        <v>400</v>
      </c>
      <c r="M80" s="34">
        <v>13</v>
      </c>
      <c r="N80" s="38" t="s">
        <v>912</v>
      </c>
      <c r="O80" s="34"/>
      <c r="P80" s="35" t="s">
        <v>791</v>
      </c>
      <c r="Q80" s="35" t="s">
        <v>803</v>
      </c>
      <c r="S80" s="40" t="s">
        <v>43</v>
      </c>
    </row>
    <row r="81" spans="1:19" ht="15.75" hidden="1" thickBot="1">
      <c r="A81" s="34">
        <v>0</v>
      </c>
      <c r="B81" s="34">
        <v>25</v>
      </c>
      <c r="C81" s="34">
        <v>454</v>
      </c>
      <c r="D81" s="34" t="s">
        <v>810</v>
      </c>
      <c r="E81" s="34" t="s">
        <v>809</v>
      </c>
      <c r="F81" s="34" t="str">
        <f t="shared" si="1"/>
        <v>CB</v>
      </c>
      <c r="G81" s="34">
        <v>0</v>
      </c>
      <c r="H81" s="34">
        <v>80</v>
      </c>
      <c r="I81" s="34"/>
      <c r="J81" s="74"/>
      <c r="K81" s="38" t="s">
        <v>237</v>
      </c>
      <c r="L81" s="42">
        <v>400</v>
      </c>
      <c r="M81" s="34">
        <v>0</v>
      </c>
      <c r="N81" s="87" t="s">
        <v>158</v>
      </c>
      <c r="O81" s="34"/>
      <c r="P81" s="35" t="s">
        <v>791</v>
      </c>
      <c r="Q81" s="35" t="s">
        <v>803</v>
      </c>
      <c r="S81" s="43" t="s">
        <v>47</v>
      </c>
    </row>
    <row r="82" spans="1:19" ht="75">
      <c r="A82" s="34">
        <v>1</v>
      </c>
      <c r="B82" s="95">
        <v>26</v>
      </c>
      <c r="C82" s="34">
        <v>461</v>
      </c>
      <c r="D82" s="34" t="s">
        <v>810</v>
      </c>
      <c r="E82" s="34" t="s">
        <v>810</v>
      </c>
      <c r="F82" s="34" t="str">
        <f t="shared" si="1"/>
        <v>CC</v>
      </c>
      <c r="G82" s="34">
        <v>1</v>
      </c>
      <c r="H82" s="92">
        <v>81</v>
      </c>
      <c r="I82" s="92" t="s">
        <v>976</v>
      </c>
      <c r="J82" s="74" t="s">
        <v>48</v>
      </c>
      <c r="K82" s="74" t="s">
        <v>49</v>
      </c>
      <c r="L82" s="42">
        <v>400</v>
      </c>
      <c r="M82" s="34">
        <v>1</v>
      </c>
      <c r="N82" s="42" t="s">
        <v>856</v>
      </c>
      <c r="O82" s="34">
        <v>0</v>
      </c>
      <c r="P82" s="35" t="s">
        <v>797</v>
      </c>
      <c r="Q82" s="35" t="s">
        <v>800</v>
      </c>
      <c r="S82" s="40" t="s">
        <v>49</v>
      </c>
    </row>
    <row r="83" spans="1:19" hidden="1">
      <c r="A83" s="34">
        <v>1</v>
      </c>
      <c r="B83" s="95">
        <v>26</v>
      </c>
      <c r="C83" s="34">
        <v>462</v>
      </c>
      <c r="D83" s="34" t="s">
        <v>810</v>
      </c>
      <c r="E83" s="34" t="s">
        <v>811</v>
      </c>
      <c r="F83" s="34" t="str">
        <f t="shared" si="1"/>
        <v>CD</v>
      </c>
      <c r="G83" s="34">
        <v>1</v>
      </c>
      <c r="H83" s="92">
        <v>82</v>
      </c>
      <c r="I83" s="92"/>
      <c r="J83" s="74"/>
      <c r="K83" s="74" t="s">
        <v>50</v>
      </c>
      <c r="L83" s="42">
        <v>400</v>
      </c>
      <c r="M83" s="34">
        <v>2</v>
      </c>
      <c r="N83" s="42" t="s">
        <v>50</v>
      </c>
      <c r="O83" s="34">
        <v>1</v>
      </c>
      <c r="P83" s="35" t="s">
        <v>797</v>
      </c>
      <c r="Q83" s="35" t="s">
        <v>800</v>
      </c>
      <c r="S83" s="40" t="s">
        <v>50</v>
      </c>
    </row>
    <row r="84" spans="1:19" ht="30" hidden="1">
      <c r="A84" s="34">
        <v>1</v>
      </c>
      <c r="B84" s="95">
        <v>26</v>
      </c>
      <c r="C84" s="34">
        <v>463</v>
      </c>
      <c r="D84" s="34" t="s">
        <v>810</v>
      </c>
      <c r="E84" s="34" t="s">
        <v>812</v>
      </c>
      <c r="F84" s="34" t="str">
        <f t="shared" si="1"/>
        <v>CE</v>
      </c>
      <c r="G84" s="34">
        <v>1</v>
      </c>
      <c r="H84" s="92">
        <v>83</v>
      </c>
      <c r="I84" s="92"/>
      <c r="J84" s="74"/>
      <c r="K84" s="74" t="s">
        <v>51</v>
      </c>
      <c r="L84" s="42">
        <v>400</v>
      </c>
      <c r="M84" s="34">
        <v>3</v>
      </c>
      <c r="N84" s="42" t="s">
        <v>917</v>
      </c>
      <c r="O84" s="34">
        <v>2</v>
      </c>
      <c r="P84" s="35" t="s">
        <v>797</v>
      </c>
      <c r="Q84" s="35" t="s">
        <v>800</v>
      </c>
      <c r="S84" s="40" t="s">
        <v>51</v>
      </c>
    </row>
    <row r="85" spans="1:19" hidden="1">
      <c r="A85" s="34">
        <v>1</v>
      </c>
      <c r="B85" s="95">
        <v>26</v>
      </c>
      <c r="C85" s="34">
        <v>464</v>
      </c>
      <c r="D85" s="34" t="s">
        <v>810</v>
      </c>
      <c r="E85" s="34" t="s">
        <v>813</v>
      </c>
      <c r="F85" s="34" t="str">
        <f t="shared" si="1"/>
        <v>CF</v>
      </c>
      <c r="G85" s="34">
        <v>1</v>
      </c>
      <c r="H85" s="92">
        <v>84</v>
      </c>
      <c r="I85" s="92"/>
      <c r="J85" s="74"/>
      <c r="K85" s="74" t="s">
        <v>52</v>
      </c>
      <c r="L85" s="42">
        <v>400</v>
      </c>
      <c r="M85" s="34">
        <v>4</v>
      </c>
      <c r="N85" s="42" t="s">
        <v>859</v>
      </c>
      <c r="O85" s="34">
        <v>3</v>
      </c>
      <c r="P85" s="35" t="s">
        <v>797</v>
      </c>
      <c r="Q85" s="35" t="s">
        <v>800</v>
      </c>
      <c r="S85" s="40" t="s">
        <v>52</v>
      </c>
    </row>
    <row r="86" spans="1:19" hidden="1">
      <c r="A86" s="34">
        <v>1</v>
      </c>
      <c r="B86" s="95">
        <v>26</v>
      </c>
      <c r="C86" s="34">
        <v>465</v>
      </c>
      <c r="D86" s="34" t="s">
        <v>810</v>
      </c>
      <c r="E86" s="34" t="s">
        <v>814</v>
      </c>
      <c r="F86" s="34" t="str">
        <f t="shared" si="1"/>
        <v>CG</v>
      </c>
      <c r="G86" s="34">
        <v>1</v>
      </c>
      <c r="H86" s="92">
        <v>85</v>
      </c>
      <c r="I86" s="92"/>
      <c r="J86" s="74"/>
      <c r="K86" s="74" t="s">
        <v>53</v>
      </c>
      <c r="L86" s="42">
        <v>400</v>
      </c>
      <c r="M86" s="34">
        <v>5</v>
      </c>
      <c r="N86" s="42" t="s">
        <v>860</v>
      </c>
      <c r="O86" s="34">
        <v>4</v>
      </c>
      <c r="P86" s="35" t="s">
        <v>797</v>
      </c>
      <c r="Q86" s="35" t="s">
        <v>800</v>
      </c>
      <c r="S86" s="40" t="s">
        <v>53</v>
      </c>
    </row>
    <row r="87" spans="1:19" ht="30.75" hidden="1" thickBot="1">
      <c r="A87" s="34">
        <v>1</v>
      </c>
      <c r="B87" s="95">
        <v>26</v>
      </c>
      <c r="C87" s="34">
        <v>466</v>
      </c>
      <c r="D87" s="34" t="s">
        <v>810</v>
      </c>
      <c r="E87" s="34" t="s">
        <v>815</v>
      </c>
      <c r="F87" s="34" t="str">
        <f t="shared" si="1"/>
        <v>CH</v>
      </c>
      <c r="G87" s="34">
        <v>1</v>
      </c>
      <c r="H87" s="92">
        <v>86</v>
      </c>
      <c r="I87" s="92"/>
      <c r="J87" s="74"/>
      <c r="K87" s="74" t="s">
        <v>54</v>
      </c>
      <c r="L87" s="42">
        <v>400</v>
      </c>
      <c r="M87" s="34">
        <v>6</v>
      </c>
      <c r="N87" s="42" t="s">
        <v>84</v>
      </c>
      <c r="O87" s="34">
        <v>5</v>
      </c>
      <c r="P87" s="35" t="s">
        <v>797</v>
      </c>
      <c r="Q87" s="35" t="s">
        <v>800</v>
      </c>
      <c r="S87" s="43" t="s">
        <v>54</v>
      </c>
    </row>
    <row r="88" spans="1:19">
      <c r="A88" s="34">
        <v>1</v>
      </c>
      <c r="B88" s="95">
        <v>27</v>
      </c>
      <c r="C88" s="34">
        <v>501</v>
      </c>
      <c r="D88" s="34" t="s">
        <v>810</v>
      </c>
      <c r="E88" s="34" t="s">
        <v>816</v>
      </c>
      <c r="F88" s="34" t="str">
        <f t="shared" si="1"/>
        <v>CI</v>
      </c>
      <c r="G88" s="34">
        <v>1</v>
      </c>
      <c r="H88" s="92">
        <v>87</v>
      </c>
      <c r="I88" s="92" t="s">
        <v>943</v>
      </c>
      <c r="J88" s="74" t="s">
        <v>56</v>
      </c>
      <c r="K88" s="74" t="s">
        <v>57</v>
      </c>
      <c r="L88" s="42">
        <v>500</v>
      </c>
      <c r="M88" s="34">
        <v>1</v>
      </c>
      <c r="N88" s="42" t="s">
        <v>57</v>
      </c>
      <c r="O88" s="34">
        <v>0</v>
      </c>
      <c r="P88" s="35" t="s">
        <v>797</v>
      </c>
      <c r="Q88" s="35" t="s">
        <v>800</v>
      </c>
      <c r="S88" s="40" t="s">
        <v>57</v>
      </c>
    </row>
    <row r="89" spans="1:19" hidden="1">
      <c r="A89" s="34">
        <v>1</v>
      </c>
      <c r="B89" s="95">
        <v>27</v>
      </c>
      <c r="C89" s="34">
        <v>502</v>
      </c>
      <c r="D89" s="34" t="s">
        <v>810</v>
      </c>
      <c r="E89" s="34" t="s">
        <v>817</v>
      </c>
      <c r="F89" s="34" t="str">
        <f t="shared" si="1"/>
        <v>CJ</v>
      </c>
      <c r="G89" s="34">
        <v>1</v>
      </c>
      <c r="H89" s="92">
        <v>88</v>
      </c>
      <c r="I89" s="92"/>
      <c r="J89" s="74"/>
      <c r="K89" s="74" t="s">
        <v>58</v>
      </c>
      <c r="L89" s="42">
        <v>500</v>
      </c>
      <c r="M89" s="34">
        <v>2</v>
      </c>
      <c r="N89" s="42" t="s">
        <v>861</v>
      </c>
      <c r="O89" s="34">
        <v>1</v>
      </c>
      <c r="P89" s="35" t="s">
        <v>797</v>
      </c>
      <c r="Q89" s="35" t="s">
        <v>800</v>
      </c>
      <c r="S89" s="40" t="s">
        <v>58</v>
      </c>
    </row>
    <row r="90" spans="1:19" hidden="1">
      <c r="A90" s="34">
        <v>1</v>
      </c>
      <c r="B90" s="95">
        <v>27</v>
      </c>
      <c r="C90" s="34">
        <v>503</v>
      </c>
      <c r="D90" s="34" t="s">
        <v>810</v>
      </c>
      <c r="E90" s="34" t="s">
        <v>818</v>
      </c>
      <c r="F90" s="34" t="str">
        <f t="shared" si="1"/>
        <v>CK</v>
      </c>
      <c r="G90" s="34">
        <v>1</v>
      </c>
      <c r="H90" s="92">
        <v>89</v>
      </c>
      <c r="I90" s="92"/>
      <c r="J90" s="74"/>
      <c r="K90" s="74" t="s">
        <v>59</v>
      </c>
      <c r="L90" s="42">
        <v>500</v>
      </c>
      <c r="M90" s="34">
        <v>3</v>
      </c>
      <c r="N90" s="42" t="s">
        <v>59</v>
      </c>
      <c r="O90" s="34">
        <v>2</v>
      </c>
      <c r="P90" s="35" t="s">
        <v>797</v>
      </c>
      <c r="Q90" s="35" t="s">
        <v>800</v>
      </c>
      <c r="S90" s="40" t="s">
        <v>59</v>
      </c>
    </row>
    <row r="91" spans="1:19" hidden="1">
      <c r="A91" s="34">
        <v>1</v>
      </c>
      <c r="B91" s="95">
        <v>27</v>
      </c>
      <c r="C91" s="34">
        <v>504</v>
      </c>
      <c r="D91" s="34" t="s">
        <v>810</v>
      </c>
      <c r="E91" s="34" t="s">
        <v>819</v>
      </c>
      <c r="F91" s="34" t="str">
        <f t="shared" si="1"/>
        <v>CL</v>
      </c>
      <c r="G91" s="34">
        <v>1</v>
      </c>
      <c r="H91" s="92">
        <v>90</v>
      </c>
      <c r="I91" s="92"/>
      <c r="J91" s="74"/>
      <c r="K91" s="74" t="s">
        <v>60</v>
      </c>
      <c r="L91" s="42">
        <v>500</v>
      </c>
      <c r="M91" s="34">
        <v>4</v>
      </c>
      <c r="N91" s="42" t="s">
        <v>60</v>
      </c>
      <c r="O91" s="34">
        <v>3</v>
      </c>
      <c r="P91" s="35" t="s">
        <v>797</v>
      </c>
      <c r="Q91" s="35" t="s">
        <v>800</v>
      </c>
      <c r="S91" s="40" t="s">
        <v>60</v>
      </c>
    </row>
    <row r="92" spans="1:19" hidden="1">
      <c r="A92" s="34">
        <v>1</v>
      </c>
      <c r="B92" s="95">
        <v>27</v>
      </c>
      <c r="C92" s="34">
        <v>505</v>
      </c>
      <c r="D92" s="34" t="s">
        <v>810</v>
      </c>
      <c r="E92" s="34" t="s">
        <v>820</v>
      </c>
      <c r="F92" s="34" t="str">
        <f t="shared" si="1"/>
        <v>CM</v>
      </c>
      <c r="G92" s="34">
        <v>1</v>
      </c>
      <c r="H92" s="92">
        <v>91</v>
      </c>
      <c r="I92" s="92"/>
      <c r="J92" s="74"/>
      <c r="K92" s="74" t="s">
        <v>61</v>
      </c>
      <c r="L92" s="42">
        <v>500</v>
      </c>
      <c r="M92" s="34">
        <v>5</v>
      </c>
      <c r="N92" s="42" t="s">
        <v>61</v>
      </c>
      <c r="O92" s="34">
        <v>4</v>
      </c>
      <c r="P92" s="35" t="s">
        <v>797</v>
      </c>
      <c r="Q92" s="35" t="s">
        <v>800</v>
      </c>
      <c r="S92" s="40" t="s">
        <v>61</v>
      </c>
    </row>
    <row r="93" spans="1:19" ht="15.75" hidden="1" thickBot="1">
      <c r="A93" s="34">
        <v>1</v>
      </c>
      <c r="B93" s="95">
        <v>27</v>
      </c>
      <c r="C93" s="34">
        <v>506</v>
      </c>
      <c r="D93" s="34" t="s">
        <v>810</v>
      </c>
      <c r="E93" s="34" t="s">
        <v>821</v>
      </c>
      <c r="F93" s="34" t="str">
        <f t="shared" ref="F93:F156" si="2">CONCATENATE(D93,E93)</f>
        <v>CN</v>
      </c>
      <c r="G93" s="34">
        <v>1</v>
      </c>
      <c r="H93" s="92">
        <v>92</v>
      </c>
      <c r="I93" s="92"/>
      <c r="J93" s="74"/>
      <c r="K93" s="74" t="s">
        <v>62</v>
      </c>
      <c r="L93" s="42">
        <v>500</v>
      </c>
      <c r="M93" s="34">
        <v>6</v>
      </c>
      <c r="N93" s="42" t="s">
        <v>62</v>
      </c>
      <c r="O93" s="34">
        <v>5</v>
      </c>
      <c r="P93" s="35" t="s">
        <v>797</v>
      </c>
      <c r="Q93" s="35" t="s">
        <v>800</v>
      </c>
      <c r="S93" s="43" t="s">
        <v>62</v>
      </c>
    </row>
    <row r="94" spans="1:19" ht="45">
      <c r="A94" s="34">
        <v>1</v>
      </c>
      <c r="B94" s="95">
        <v>28</v>
      </c>
      <c r="C94" s="34">
        <v>511</v>
      </c>
      <c r="D94" s="34" t="s">
        <v>810</v>
      </c>
      <c r="E94" s="34" t="s">
        <v>822</v>
      </c>
      <c r="F94" s="34" t="str">
        <f t="shared" si="2"/>
        <v>CO</v>
      </c>
      <c r="G94" s="34">
        <v>1</v>
      </c>
      <c r="H94" s="96">
        <v>93</v>
      </c>
      <c r="I94" s="96" t="s">
        <v>945</v>
      </c>
      <c r="J94" s="74" t="s">
        <v>63</v>
      </c>
      <c r="K94" s="74" t="s">
        <v>64</v>
      </c>
      <c r="L94" s="42">
        <v>500</v>
      </c>
      <c r="M94" s="34">
        <v>1</v>
      </c>
      <c r="N94" s="42" t="s">
        <v>862</v>
      </c>
      <c r="O94" s="34">
        <v>0</v>
      </c>
      <c r="P94" s="35" t="s">
        <v>797</v>
      </c>
      <c r="Q94" s="35" t="s">
        <v>800</v>
      </c>
      <c r="S94" s="40" t="s">
        <v>64</v>
      </c>
    </row>
    <row r="95" spans="1:19" ht="30" hidden="1">
      <c r="A95" s="34">
        <v>1</v>
      </c>
      <c r="B95" s="95">
        <v>28</v>
      </c>
      <c r="C95" s="34">
        <v>512</v>
      </c>
      <c r="D95" s="34" t="s">
        <v>810</v>
      </c>
      <c r="E95" s="34" t="s">
        <v>823</v>
      </c>
      <c r="F95" s="34" t="str">
        <f t="shared" si="2"/>
        <v>CP</v>
      </c>
      <c r="G95" s="34">
        <v>1</v>
      </c>
      <c r="H95" s="96">
        <v>94</v>
      </c>
      <c r="I95" s="96"/>
      <c r="J95" s="74"/>
      <c r="K95" s="74" t="s">
        <v>65</v>
      </c>
      <c r="L95" s="42">
        <v>500</v>
      </c>
      <c r="M95" s="34">
        <v>2</v>
      </c>
      <c r="N95" s="42" t="s">
        <v>920</v>
      </c>
      <c r="O95" s="34">
        <v>1</v>
      </c>
      <c r="P95" s="35" t="s">
        <v>797</v>
      </c>
      <c r="Q95" s="35" t="s">
        <v>800</v>
      </c>
      <c r="S95" s="40" t="s">
        <v>65</v>
      </c>
    </row>
    <row r="96" spans="1:19" ht="30" hidden="1">
      <c r="A96" s="34">
        <v>1</v>
      </c>
      <c r="B96" s="95">
        <v>28</v>
      </c>
      <c r="C96" s="34">
        <v>513</v>
      </c>
      <c r="D96" s="34" t="s">
        <v>810</v>
      </c>
      <c r="E96" s="34" t="s">
        <v>824</v>
      </c>
      <c r="F96" s="34" t="str">
        <f t="shared" si="2"/>
        <v>CQ</v>
      </c>
      <c r="G96" s="34">
        <v>1</v>
      </c>
      <c r="H96" s="96">
        <v>95</v>
      </c>
      <c r="I96" s="96"/>
      <c r="J96" s="74"/>
      <c r="K96" s="74" t="s">
        <v>66</v>
      </c>
      <c r="L96" s="42">
        <v>500</v>
      </c>
      <c r="M96" s="34">
        <v>3</v>
      </c>
      <c r="N96" s="42" t="s">
        <v>921</v>
      </c>
      <c r="O96" s="34">
        <v>2</v>
      </c>
      <c r="P96" s="35" t="s">
        <v>797</v>
      </c>
      <c r="Q96" s="35" t="s">
        <v>800</v>
      </c>
      <c r="S96" s="40" t="s">
        <v>66</v>
      </c>
    </row>
    <row r="97" spans="1:21" ht="30" hidden="1">
      <c r="A97" s="34">
        <v>1</v>
      </c>
      <c r="B97" s="95">
        <v>28</v>
      </c>
      <c r="C97" s="34">
        <v>514</v>
      </c>
      <c r="D97" s="34" t="s">
        <v>810</v>
      </c>
      <c r="E97" s="34" t="s">
        <v>825</v>
      </c>
      <c r="F97" s="34" t="str">
        <f t="shared" si="2"/>
        <v>CR</v>
      </c>
      <c r="G97" s="34">
        <v>1</v>
      </c>
      <c r="H97" s="96">
        <v>96</v>
      </c>
      <c r="I97" s="96"/>
      <c r="J97" s="74"/>
      <c r="K97" s="74" t="s">
        <v>247</v>
      </c>
      <c r="L97" s="42">
        <v>500</v>
      </c>
      <c r="M97" s="34">
        <v>4</v>
      </c>
      <c r="N97" s="42" t="s">
        <v>922</v>
      </c>
      <c r="O97" s="34">
        <v>3</v>
      </c>
      <c r="P97" s="35" t="s">
        <v>797</v>
      </c>
      <c r="Q97" s="35" t="s">
        <v>800</v>
      </c>
      <c r="S97" s="40" t="s">
        <v>67</v>
      </c>
    </row>
    <row r="98" spans="1:21" ht="30" hidden="1">
      <c r="A98" s="34">
        <v>1</v>
      </c>
      <c r="B98" s="95">
        <v>28</v>
      </c>
      <c r="C98" s="34">
        <v>515</v>
      </c>
      <c r="D98" s="34" t="s">
        <v>810</v>
      </c>
      <c r="E98" s="34" t="s">
        <v>826</v>
      </c>
      <c r="F98" s="34" t="str">
        <f t="shared" si="2"/>
        <v>CS</v>
      </c>
      <c r="G98" s="34">
        <v>1</v>
      </c>
      <c r="H98" s="96">
        <v>97</v>
      </c>
      <c r="I98" s="96"/>
      <c r="J98" s="74"/>
      <c r="K98" s="74" t="s">
        <v>68</v>
      </c>
      <c r="L98" s="42">
        <v>500</v>
      </c>
      <c r="M98" s="34">
        <v>5</v>
      </c>
      <c r="N98" s="42" t="s">
        <v>923</v>
      </c>
      <c r="O98" s="34">
        <v>4</v>
      </c>
      <c r="P98" s="35" t="s">
        <v>797</v>
      </c>
      <c r="Q98" s="35" t="s">
        <v>800</v>
      </c>
      <c r="S98" s="40" t="s">
        <v>68</v>
      </c>
    </row>
    <row r="99" spans="1:21" hidden="1">
      <c r="A99" s="34">
        <v>1</v>
      </c>
      <c r="B99" s="95">
        <v>28</v>
      </c>
      <c r="C99" s="34">
        <v>516</v>
      </c>
      <c r="D99" s="34" t="s">
        <v>810</v>
      </c>
      <c r="E99" s="34" t="s">
        <v>827</v>
      </c>
      <c r="F99" s="34" t="str">
        <f t="shared" si="2"/>
        <v>CT</v>
      </c>
      <c r="G99" s="34">
        <v>1</v>
      </c>
      <c r="H99" s="96">
        <v>98</v>
      </c>
      <c r="I99" s="96"/>
      <c r="J99" s="74"/>
      <c r="K99" s="74" t="s">
        <v>84</v>
      </c>
      <c r="L99" s="42">
        <v>500</v>
      </c>
      <c r="M99" s="34">
        <v>6</v>
      </c>
      <c r="N99" s="42" t="s">
        <v>84</v>
      </c>
      <c r="O99" s="34">
        <v>5</v>
      </c>
      <c r="P99" s="35" t="s">
        <v>797</v>
      </c>
      <c r="Q99" s="35" t="s">
        <v>800</v>
      </c>
      <c r="S99" s="40" t="s">
        <v>69</v>
      </c>
    </row>
    <row r="100" spans="1:21" ht="45.75" hidden="1" thickBot="1">
      <c r="A100" s="34">
        <v>1</v>
      </c>
      <c r="B100" s="95">
        <v>28</v>
      </c>
      <c r="C100" s="34">
        <v>517</v>
      </c>
      <c r="D100" s="34" t="s">
        <v>810</v>
      </c>
      <c r="E100" s="34" t="s">
        <v>828</v>
      </c>
      <c r="F100" s="34" t="str">
        <f t="shared" si="2"/>
        <v>CU</v>
      </c>
      <c r="G100" s="34">
        <v>1</v>
      </c>
      <c r="H100" s="96">
        <v>99</v>
      </c>
      <c r="I100" s="96"/>
      <c r="J100" s="74"/>
      <c r="K100" s="74" t="s">
        <v>248</v>
      </c>
      <c r="L100" s="42">
        <v>500</v>
      </c>
      <c r="M100" s="34">
        <v>7</v>
      </c>
      <c r="N100" s="42" t="s">
        <v>867</v>
      </c>
      <c r="O100" s="34">
        <v>0</v>
      </c>
      <c r="P100" s="35" t="s">
        <v>797</v>
      </c>
      <c r="Q100" s="35" t="s">
        <v>800</v>
      </c>
      <c r="S100" s="43" t="s">
        <v>70</v>
      </c>
    </row>
    <row r="101" spans="1:21" ht="30">
      <c r="A101" s="34">
        <v>0</v>
      </c>
      <c r="B101" s="95">
        <v>29</v>
      </c>
      <c r="C101" s="34">
        <v>521</v>
      </c>
      <c r="D101" s="34" t="s">
        <v>810</v>
      </c>
      <c r="E101" s="34" t="s">
        <v>829</v>
      </c>
      <c r="F101" s="34" t="str">
        <f t="shared" si="2"/>
        <v>CV</v>
      </c>
      <c r="G101" s="34">
        <v>0</v>
      </c>
      <c r="H101" s="34">
        <v>100</v>
      </c>
      <c r="I101" s="34" t="s">
        <v>944</v>
      </c>
      <c r="J101" s="74" t="s">
        <v>71</v>
      </c>
      <c r="K101" s="74" t="s">
        <v>72</v>
      </c>
      <c r="L101" s="42">
        <v>500</v>
      </c>
      <c r="M101" s="34">
        <v>1</v>
      </c>
      <c r="N101" s="42" t="s">
        <v>838</v>
      </c>
      <c r="O101" s="34"/>
      <c r="P101" s="35" t="s">
        <v>791</v>
      </c>
      <c r="Q101" s="35" t="s">
        <v>800</v>
      </c>
      <c r="S101" s="40" t="s">
        <v>72</v>
      </c>
    </row>
    <row r="102" spans="1:21" ht="15.75" hidden="1" thickBot="1">
      <c r="A102" s="34">
        <v>0</v>
      </c>
      <c r="B102" s="95">
        <v>29</v>
      </c>
      <c r="C102" s="34">
        <v>522</v>
      </c>
      <c r="D102" s="34" t="s">
        <v>810</v>
      </c>
      <c r="E102" s="34" t="s">
        <v>830</v>
      </c>
      <c r="F102" s="34" t="str">
        <f t="shared" si="2"/>
        <v>CW</v>
      </c>
      <c r="G102" s="34">
        <v>0</v>
      </c>
      <c r="H102" s="34">
        <v>101</v>
      </c>
      <c r="I102" s="34"/>
      <c r="J102" s="74"/>
      <c r="K102" s="74" t="s">
        <v>237</v>
      </c>
      <c r="L102" s="42">
        <v>500</v>
      </c>
      <c r="M102" s="34">
        <v>0</v>
      </c>
      <c r="N102" s="42" t="s">
        <v>158</v>
      </c>
      <c r="O102" s="34"/>
      <c r="P102" s="35" t="s">
        <v>224</v>
      </c>
      <c r="Q102" s="35" t="s">
        <v>800</v>
      </c>
      <c r="S102" s="43" t="s">
        <v>73</v>
      </c>
      <c r="U102" s="35" t="s">
        <v>801</v>
      </c>
    </row>
    <row r="103" spans="1:21" ht="30">
      <c r="A103" s="34">
        <v>0</v>
      </c>
      <c r="B103" s="95">
        <v>30</v>
      </c>
      <c r="C103" s="34">
        <v>523</v>
      </c>
      <c r="D103" s="34" t="s">
        <v>810</v>
      </c>
      <c r="E103" s="34" t="s">
        <v>831</v>
      </c>
      <c r="F103" s="34" t="str">
        <f t="shared" si="2"/>
        <v>CX</v>
      </c>
      <c r="G103" s="34">
        <v>1</v>
      </c>
      <c r="H103" s="96">
        <v>102</v>
      </c>
      <c r="I103" s="96" t="s">
        <v>946</v>
      </c>
      <c r="J103" s="74" t="s">
        <v>71</v>
      </c>
      <c r="K103" s="74" t="s">
        <v>72</v>
      </c>
      <c r="L103" s="35">
        <v>500</v>
      </c>
      <c r="M103" s="34">
        <v>1</v>
      </c>
      <c r="N103" s="42" t="s">
        <v>838</v>
      </c>
      <c r="O103" s="34"/>
      <c r="P103" s="35" t="s">
        <v>791</v>
      </c>
      <c r="Q103" s="35" t="s">
        <v>800</v>
      </c>
      <c r="S103" s="35"/>
    </row>
    <row r="104" spans="1:21" ht="15.75" hidden="1" thickBot="1">
      <c r="A104" s="34">
        <v>0</v>
      </c>
      <c r="B104" s="95">
        <v>30</v>
      </c>
      <c r="C104" s="34">
        <v>524</v>
      </c>
      <c r="D104" s="34" t="s">
        <v>810</v>
      </c>
      <c r="E104" s="34" t="s">
        <v>832</v>
      </c>
      <c r="F104" s="34" t="str">
        <f t="shared" si="2"/>
        <v>CY</v>
      </c>
      <c r="G104" s="34">
        <v>1</v>
      </c>
      <c r="H104" s="96">
        <v>103</v>
      </c>
      <c r="I104" s="96"/>
      <c r="J104" s="74"/>
      <c r="K104" s="74" t="s">
        <v>237</v>
      </c>
      <c r="L104" s="35">
        <v>500</v>
      </c>
      <c r="M104" s="34">
        <v>0</v>
      </c>
      <c r="N104" s="42" t="s">
        <v>158</v>
      </c>
      <c r="O104" s="34"/>
      <c r="P104" s="35" t="s">
        <v>224</v>
      </c>
      <c r="Q104" s="35" t="s">
        <v>800</v>
      </c>
      <c r="S104" s="44"/>
      <c r="U104" s="35" t="s">
        <v>801</v>
      </c>
    </row>
    <row r="105" spans="1:21" ht="30">
      <c r="A105" s="34">
        <v>1</v>
      </c>
      <c r="B105" s="95">
        <v>31</v>
      </c>
      <c r="C105" s="34">
        <v>531</v>
      </c>
      <c r="D105" s="34" t="s">
        <v>810</v>
      </c>
      <c r="E105" s="34" t="s">
        <v>833</v>
      </c>
      <c r="F105" s="34" t="str">
        <f t="shared" si="2"/>
        <v>CZ</v>
      </c>
      <c r="G105" s="34">
        <v>1</v>
      </c>
      <c r="H105" s="96">
        <v>104</v>
      </c>
      <c r="I105" s="96" t="s">
        <v>947</v>
      </c>
      <c r="J105" s="74" t="s">
        <v>74</v>
      </c>
      <c r="K105" s="74" t="s">
        <v>49</v>
      </c>
      <c r="L105" s="42">
        <v>500</v>
      </c>
      <c r="M105" s="34">
        <v>1</v>
      </c>
      <c r="N105" s="42" t="s">
        <v>856</v>
      </c>
      <c r="O105" s="34">
        <v>0</v>
      </c>
      <c r="P105" s="35" t="s">
        <v>797</v>
      </c>
      <c r="Q105" s="35" t="s">
        <v>800</v>
      </c>
      <c r="S105" s="40" t="s">
        <v>49</v>
      </c>
    </row>
    <row r="106" spans="1:21" hidden="1">
      <c r="A106" s="34">
        <v>1</v>
      </c>
      <c r="B106" s="95">
        <v>31</v>
      </c>
      <c r="C106" s="34">
        <v>532</v>
      </c>
      <c r="D106" s="34" t="s">
        <v>811</v>
      </c>
      <c r="E106" s="34" t="s">
        <v>808</v>
      </c>
      <c r="F106" s="34" t="str">
        <f t="shared" si="2"/>
        <v>DA</v>
      </c>
      <c r="G106" s="34">
        <v>1</v>
      </c>
      <c r="H106" s="96">
        <v>105</v>
      </c>
      <c r="I106" s="96"/>
      <c r="J106" s="74"/>
      <c r="K106" s="74" t="s">
        <v>50</v>
      </c>
      <c r="L106" s="42">
        <v>500</v>
      </c>
      <c r="M106" s="34">
        <v>2</v>
      </c>
      <c r="N106" s="42" t="s">
        <v>50</v>
      </c>
      <c r="O106" s="34">
        <v>1</v>
      </c>
      <c r="P106" s="35" t="s">
        <v>797</v>
      </c>
      <c r="Q106" s="35" t="s">
        <v>800</v>
      </c>
      <c r="S106" s="40" t="s">
        <v>50</v>
      </c>
    </row>
    <row r="107" spans="1:21" ht="30" hidden="1">
      <c r="A107" s="34">
        <v>1</v>
      </c>
      <c r="B107" s="95">
        <v>31</v>
      </c>
      <c r="C107" s="34">
        <v>533</v>
      </c>
      <c r="D107" s="34" t="s">
        <v>811</v>
      </c>
      <c r="E107" s="34" t="s">
        <v>809</v>
      </c>
      <c r="F107" s="34" t="str">
        <f t="shared" si="2"/>
        <v>DB</v>
      </c>
      <c r="G107" s="34">
        <v>1</v>
      </c>
      <c r="H107" s="96">
        <v>106</v>
      </c>
      <c r="I107" s="96"/>
      <c r="J107" s="74"/>
      <c r="K107" s="74" t="s">
        <v>51</v>
      </c>
      <c r="L107" s="42">
        <v>500</v>
      </c>
      <c r="M107" s="34">
        <v>3</v>
      </c>
      <c r="N107" s="42" t="s">
        <v>836</v>
      </c>
      <c r="O107" s="34">
        <v>2</v>
      </c>
      <c r="P107" s="35" t="s">
        <v>797</v>
      </c>
      <c r="Q107" s="35" t="s">
        <v>800</v>
      </c>
      <c r="S107" s="40" t="s">
        <v>51</v>
      </c>
    </row>
    <row r="108" spans="1:21" hidden="1">
      <c r="A108" s="34">
        <v>1</v>
      </c>
      <c r="B108" s="95">
        <v>31</v>
      </c>
      <c r="C108" s="34">
        <v>534</v>
      </c>
      <c r="D108" s="34" t="s">
        <v>811</v>
      </c>
      <c r="E108" s="34" t="s">
        <v>810</v>
      </c>
      <c r="F108" s="34" t="str">
        <f t="shared" si="2"/>
        <v>DC</v>
      </c>
      <c r="G108" s="34">
        <v>1</v>
      </c>
      <c r="H108" s="96">
        <v>107</v>
      </c>
      <c r="I108" s="96"/>
      <c r="J108" s="74"/>
      <c r="K108" s="74" t="s">
        <v>52</v>
      </c>
      <c r="L108" s="42">
        <v>500</v>
      </c>
      <c r="M108" s="34">
        <v>4</v>
      </c>
      <c r="N108" s="42" t="s">
        <v>859</v>
      </c>
      <c r="O108" s="34">
        <v>3</v>
      </c>
      <c r="P108" s="35" t="s">
        <v>797</v>
      </c>
      <c r="Q108" s="35" t="s">
        <v>800</v>
      </c>
      <c r="S108" s="40" t="s">
        <v>52</v>
      </c>
    </row>
    <row r="109" spans="1:21" hidden="1">
      <c r="A109" s="34">
        <v>1</v>
      </c>
      <c r="B109" s="95">
        <v>31</v>
      </c>
      <c r="C109" s="34">
        <v>535</v>
      </c>
      <c r="D109" s="34" t="s">
        <v>811</v>
      </c>
      <c r="E109" s="34" t="s">
        <v>811</v>
      </c>
      <c r="F109" s="34" t="str">
        <f t="shared" si="2"/>
        <v>DD</v>
      </c>
      <c r="G109" s="34">
        <v>1</v>
      </c>
      <c r="H109" s="96">
        <v>108</v>
      </c>
      <c r="I109" s="96"/>
      <c r="J109" s="74"/>
      <c r="K109" s="74" t="s">
        <v>53</v>
      </c>
      <c r="L109" s="42">
        <v>500</v>
      </c>
      <c r="M109" s="34">
        <v>5</v>
      </c>
      <c r="N109" s="42" t="s">
        <v>860</v>
      </c>
      <c r="O109" s="34">
        <v>4</v>
      </c>
      <c r="P109" s="35" t="s">
        <v>797</v>
      </c>
      <c r="Q109" s="35" t="s">
        <v>800</v>
      </c>
      <c r="S109" s="40" t="s">
        <v>53</v>
      </c>
    </row>
    <row r="110" spans="1:21" ht="30.75" hidden="1" thickBot="1">
      <c r="A110" s="34">
        <v>1</v>
      </c>
      <c r="B110" s="95">
        <v>31</v>
      </c>
      <c r="C110" s="34">
        <v>536</v>
      </c>
      <c r="D110" s="34" t="s">
        <v>811</v>
      </c>
      <c r="E110" s="34" t="s">
        <v>812</v>
      </c>
      <c r="F110" s="34" t="str">
        <f t="shared" si="2"/>
        <v>DE</v>
      </c>
      <c r="G110" s="34">
        <v>1</v>
      </c>
      <c r="H110" s="96">
        <v>109</v>
      </c>
      <c r="I110" s="96"/>
      <c r="J110" s="74"/>
      <c r="K110" s="74" t="s">
        <v>54</v>
      </c>
      <c r="L110" s="42">
        <v>500</v>
      </c>
      <c r="M110" s="34">
        <v>6</v>
      </c>
      <c r="N110" s="42" t="s">
        <v>84</v>
      </c>
      <c r="O110" s="34">
        <v>5</v>
      </c>
      <c r="P110" s="35" t="s">
        <v>797</v>
      </c>
      <c r="Q110" s="35" t="s">
        <v>800</v>
      </c>
      <c r="S110" s="43" t="s">
        <v>54</v>
      </c>
    </row>
    <row r="111" spans="1:21" ht="60">
      <c r="A111" s="34">
        <v>0</v>
      </c>
      <c r="B111" s="95">
        <v>32</v>
      </c>
      <c r="C111" s="34">
        <v>541</v>
      </c>
      <c r="D111" s="34" t="s">
        <v>811</v>
      </c>
      <c r="E111" s="34" t="s">
        <v>813</v>
      </c>
      <c r="F111" s="34" t="str">
        <f t="shared" si="2"/>
        <v>DF</v>
      </c>
      <c r="G111" s="34">
        <v>1</v>
      </c>
      <c r="H111" s="96">
        <v>110</v>
      </c>
      <c r="I111" s="96" t="s">
        <v>948</v>
      </c>
      <c r="J111" s="74" t="s">
        <v>75</v>
      </c>
      <c r="K111" s="74" t="s">
        <v>76</v>
      </c>
      <c r="L111" s="42">
        <v>500</v>
      </c>
      <c r="M111" s="34">
        <v>1</v>
      </c>
      <c r="N111" s="42" t="s">
        <v>839</v>
      </c>
      <c r="O111" s="34"/>
      <c r="P111" s="35" t="s">
        <v>798</v>
      </c>
      <c r="Q111" s="35" t="s">
        <v>800</v>
      </c>
      <c r="S111" s="40" t="s">
        <v>76</v>
      </c>
    </row>
    <row r="112" spans="1:21" ht="75" hidden="1">
      <c r="A112" s="34">
        <v>0</v>
      </c>
      <c r="B112" s="95">
        <v>32</v>
      </c>
      <c r="C112" s="34">
        <v>542</v>
      </c>
      <c r="D112" s="34" t="s">
        <v>811</v>
      </c>
      <c r="E112" s="34" t="s">
        <v>814</v>
      </c>
      <c r="F112" s="34" t="str">
        <f t="shared" si="2"/>
        <v>DG</v>
      </c>
      <c r="G112" s="34">
        <v>1</v>
      </c>
      <c r="H112" s="96">
        <v>111</v>
      </c>
      <c r="I112" s="96"/>
      <c r="J112" s="74"/>
      <c r="K112" s="74" t="s">
        <v>77</v>
      </c>
      <c r="L112" s="42">
        <v>500</v>
      </c>
      <c r="M112" s="34">
        <v>2</v>
      </c>
      <c r="N112" s="42" t="s">
        <v>840</v>
      </c>
      <c r="O112" s="34"/>
      <c r="P112" s="35" t="s">
        <v>798</v>
      </c>
      <c r="Q112" s="35" t="s">
        <v>800</v>
      </c>
      <c r="S112" s="40" t="s">
        <v>77</v>
      </c>
    </row>
    <row r="113" spans="1:21" ht="15.75" hidden="1" thickBot="1">
      <c r="A113" s="34">
        <v>0</v>
      </c>
      <c r="B113" s="95">
        <v>32</v>
      </c>
      <c r="C113" s="34">
        <v>543</v>
      </c>
      <c r="D113" s="34" t="s">
        <v>811</v>
      </c>
      <c r="E113" s="34" t="s">
        <v>815</v>
      </c>
      <c r="F113" s="34" t="str">
        <f t="shared" si="2"/>
        <v>DH</v>
      </c>
      <c r="G113" s="34">
        <v>1</v>
      </c>
      <c r="H113" s="96">
        <v>112</v>
      </c>
      <c r="I113" s="96"/>
      <c r="J113" s="74"/>
      <c r="K113" s="74" t="s">
        <v>237</v>
      </c>
      <c r="L113" s="42">
        <v>500</v>
      </c>
      <c r="M113" s="34">
        <v>0</v>
      </c>
      <c r="N113" s="42" t="s">
        <v>158</v>
      </c>
      <c r="O113" s="34"/>
      <c r="P113" s="35" t="s">
        <v>791</v>
      </c>
      <c r="Q113" s="35" t="s">
        <v>800</v>
      </c>
      <c r="S113" s="43" t="s">
        <v>619</v>
      </c>
      <c r="U113" s="35" t="s">
        <v>801</v>
      </c>
    </row>
    <row r="114" spans="1:21" ht="45">
      <c r="A114" s="34">
        <v>1</v>
      </c>
      <c r="B114" s="95">
        <v>33</v>
      </c>
      <c r="C114" s="34">
        <v>541</v>
      </c>
      <c r="D114" s="34" t="s">
        <v>811</v>
      </c>
      <c r="E114" s="34" t="s">
        <v>816</v>
      </c>
      <c r="F114" s="34" t="str">
        <f t="shared" si="2"/>
        <v>DI</v>
      </c>
      <c r="G114" s="34">
        <v>1</v>
      </c>
      <c r="H114" s="96">
        <v>113</v>
      </c>
      <c r="I114" s="96" t="s">
        <v>949</v>
      </c>
      <c r="J114" s="74" t="s">
        <v>79</v>
      </c>
      <c r="K114" s="74" t="s">
        <v>249</v>
      </c>
      <c r="L114" s="42">
        <v>500</v>
      </c>
      <c r="M114" s="34">
        <v>1</v>
      </c>
      <c r="N114" s="42" t="s">
        <v>868</v>
      </c>
      <c r="O114" s="34">
        <v>0</v>
      </c>
      <c r="P114" s="35" t="s">
        <v>797</v>
      </c>
      <c r="Q114" s="35" t="s">
        <v>800</v>
      </c>
      <c r="S114" s="40" t="s">
        <v>620</v>
      </c>
    </row>
    <row r="115" spans="1:21" hidden="1">
      <c r="A115" s="34">
        <v>1</v>
      </c>
      <c r="B115" s="95">
        <v>33</v>
      </c>
      <c r="C115" s="34">
        <v>542</v>
      </c>
      <c r="D115" s="34" t="s">
        <v>811</v>
      </c>
      <c r="E115" s="34" t="s">
        <v>817</v>
      </c>
      <c r="F115" s="34" t="str">
        <f t="shared" si="2"/>
        <v>DJ</v>
      </c>
      <c r="G115" s="34">
        <v>1</v>
      </c>
      <c r="H115" s="96">
        <v>114</v>
      </c>
      <c r="I115" s="96"/>
      <c r="J115" s="74"/>
      <c r="K115" s="74" t="s">
        <v>81</v>
      </c>
      <c r="L115" s="42">
        <v>500</v>
      </c>
      <c r="M115" s="34">
        <v>2</v>
      </c>
      <c r="N115" s="42" t="s">
        <v>50</v>
      </c>
      <c r="O115" s="34">
        <v>1</v>
      </c>
      <c r="P115" s="35" t="s">
        <v>797</v>
      </c>
      <c r="Q115" s="35" t="s">
        <v>800</v>
      </c>
      <c r="S115" s="40" t="s">
        <v>81</v>
      </c>
    </row>
    <row r="116" spans="1:21" ht="30" hidden="1">
      <c r="A116" s="34">
        <v>1</v>
      </c>
      <c r="B116" s="95">
        <v>33</v>
      </c>
      <c r="C116" s="34">
        <v>543</v>
      </c>
      <c r="D116" s="34" t="s">
        <v>811</v>
      </c>
      <c r="E116" s="34" t="s">
        <v>818</v>
      </c>
      <c r="F116" s="34" t="str">
        <f t="shared" si="2"/>
        <v>DK</v>
      </c>
      <c r="G116" s="34">
        <v>1</v>
      </c>
      <c r="H116" s="96">
        <v>115</v>
      </c>
      <c r="I116" s="96"/>
      <c r="J116" s="74"/>
      <c r="K116" s="74" t="s">
        <v>51</v>
      </c>
      <c r="L116" s="42">
        <v>500</v>
      </c>
      <c r="M116" s="34">
        <v>3</v>
      </c>
      <c r="N116" s="42" t="s">
        <v>917</v>
      </c>
      <c r="O116" s="34">
        <v>2</v>
      </c>
      <c r="P116" s="35" t="s">
        <v>797</v>
      </c>
      <c r="Q116" s="35" t="s">
        <v>800</v>
      </c>
      <c r="S116" s="40" t="s">
        <v>51</v>
      </c>
    </row>
    <row r="117" spans="1:21" hidden="1">
      <c r="A117" s="34">
        <v>1</v>
      </c>
      <c r="B117" s="95">
        <v>33</v>
      </c>
      <c r="C117" s="34">
        <v>544</v>
      </c>
      <c r="D117" s="34" t="s">
        <v>811</v>
      </c>
      <c r="E117" s="34" t="s">
        <v>819</v>
      </c>
      <c r="F117" s="34" t="str">
        <f t="shared" si="2"/>
        <v>DL</v>
      </c>
      <c r="G117" s="34">
        <v>1</v>
      </c>
      <c r="H117" s="96">
        <v>116</v>
      </c>
      <c r="I117" s="96"/>
      <c r="J117" s="74"/>
      <c r="K117" s="74" t="s">
        <v>52</v>
      </c>
      <c r="L117" s="42">
        <v>500</v>
      </c>
      <c r="M117" s="34">
        <v>4</v>
      </c>
      <c r="N117" s="42" t="s">
        <v>859</v>
      </c>
      <c r="O117" s="34">
        <v>3</v>
      </c>
      <c r="P117" s="35" t="s">
        <v>797</v>
      </c>
      <c r="Q117" s="35" t="s">
        <v>800</v>
      </c>
      <c r="S117" s="40" t="s">
        <v>52</v>
      </c>
    </row>
    <row r="118" spans="1:21" hidden="1">
      <c r="A118" s="34">
        <v>1</v>
      </c>
      <c r="B118" s="95">
        <v>33</v>
      </c>
      <c r="C118" s="34">
        <v>545</v>
      </c>
      <c r="D118" s="34" t="s">
        <v>811</v>
      </c>
      <c r="E118" s="34" t="s">
        <v>820</v>
      </c>
      <c r="F118" s="34" t="str">
        <f t="shared" si="2"/>
        <v>DM</v>
      </c>
      <c r="G118" s="34">
        <v>1</v>
      </c>
      <c r="H118" s="96">
        <v>117</v>
      </c>
      <c r="I118" s="96"/>
      <c r="J118" s="74"/>
      <c r="K118" s="74" t="s">
        <v>53</v>
      </c>
      <c r="L118" s="42">
        <v>500</v>
      </c>
      <c r="M118" s="34">
        <v>5</v>
      </c>
      <c r="N118" s="42" t="s">
        <v>860</v>
      </c>
      <c r="O118" s="34">
        <v>4</v>
      </c>
      <c r="P118" s="35" t="s">
        <v>797</v>
      </c>
      <c r="Q118" s="35" t="s">
        <v>800</v>
      </c>
      <c r="S118" s="40" t="s">
        <v>53</v>
      </c>
    </row>
    <row r="119" spans="1:21" ht="30.75" hidden="1" thickBot="1">
      <c r="A119" s="34">
        <v>1</v>
      </c>
      <c r="B119" s="95">
        <v>33</v>
      </c>
      <c r="C119" s="34">
        <v>546</v>
      </c>
      <c r="D119" s="34" t="s">
        <v>811</v>
      </c>
      <c r="E119" s="34" t="s">
        <v>821</v>
      </c>
      <c r="F119" s="34" t="str">
        <f t="shared" si="2"/>
        <v>DN</v>
      </c>
      <c r="G119" s="34">
        <v>1</v>
      </c>
      <c r="H119" s="96">
        <v>118</v>
      </c>
      <c r="I119" s="96"/>
      <c r="J119" s="74"/>
      <c r="K119" s="74" t="s">
        <v>54</v>
      </c>
      <c r="L119" s="42">
        <v>500</v>
      </c>
      <c r="M119" s="34">
        <v>6</v>
      </c>
      <c r="N119" s="42" t="s">
        <v>84</v>
      </c>
      <c r="O119" s="34">
        <v>5</v>
      </c>
      <c r="P119" s="35" t="s">
        <v>797</v>
      </c>
      <c r="Q119" s="35" t="s">
        <v>800</v>
      </c>
      <c r="S119" s="43" t="s">
        <v>54</v>
      </c>
    </row>
    <row r="120" spans="1:21" hidden="1">
      <c r="A120" s="34">
        <v>1</v>
      </c>
      <c r="B120" s="95">
        <v>33</v>
      </c>
      <c r="C120" s="34">
        <v>547</v>
      </c>
      <c r="D120" s="34" t="s">
        <v>811</v>
      </c>
      <c r="E120" s="34" t="s">
        <v>822</v>
      </c>
      <c r="F120" s="34" t="str">
        <f t="shared" si="2"/>
        <v>DO</v>
      </c>
      <c r="G120" s="34">
        <v>1</v>
      </c>
      <c r="H120" s="96">
        <v>119</v>
      </c>
      <c r="I120" s="96"/>
      <c r="J120" s="74"/>
      <c r="K120" s="74" t="s">
        <v>250</v>
      </c>
      <c r="L120" s="42">
        <v>500</v>
      </c>
      <c r="M120" s="34">
        <v>0</v>
      </c>
      <c r="N120" s="42" t="s">
        <v>794</v>
      </c>
      <c r="O120" s="34"/>
      <c r="P120" s="35" t="s">
        <v>224</v>
      </c>
      <c r="Q120" s="35" t="s">
        <v>800</v>
      </c>
      <c r="S120" s="40"/>
    </row>
    <row r="121" spans="1:21" ht="45">
      <c r="A121" s="34">
        <v>1</v>
      </c>
      <c r="B121" s="95">
        <v>34</v>
      </c>
      <c r="C121" s="34">
        <v>551</v>
      </c>
      <c r="D121" s="34" t="s">
        <v>811</v>
      </c>
      <c r="E121" s="34" t="s">
        <v>823</v>
      </c>
      <c r="F121" s="34" t="str">
        <f t="shared" si="2"/>
        <v>DP</v>
      </c>
      <c r="G121" s="34">
        <v>1</v>
      </c>
      <c r="H121" s="96">
        <v>120</v>
      </c>
      <c r="I121" s="96" t="s">
        <v>950</v>
      </c>
      <c r="J121" s="74" t="s">
        <v>82</v>
      </c>
      <c r="K121" s="74" t="s">
        <v>83</v>
      </c>
      <c r="L121" s="42">
        <v>500</v>
      </c>
      <c r="M121" s="34">
        <v>1</v>
      </c>
      <c r="N121" s="42" t="s">
        <v>862</v>
      </c>
      <c r="O121" s="34">
        <v>0</v>
      </c>
      <c r="P121" s="35" t="s">
        <v>797</v>
      </c>
      <c r="Q121" s="35" t="s">
        <v>800</v>
      </c>
      <c r="S121" s="40" t="s">
        <v>83</v>
      </c>
    </row>
    <row r="122" spans="1:21" ht="30" hidden="1">
      <c r="A122" s="34">
        <v>1</v>
      </c>
      <c r="B122" s="95">
        <v>34</v>
      </c>
      <c r="C122" s="34">
        <v>552</v>
      </c>
      <c r="D122" s="34" t="s">
        <v>811</v>
      </c>
      <c r="E122" s="34" t="s">
        <v>824</v>
      </c>
      <c r="F122" s="34" t="str">
        <f t="shared" si="2"/>
        <v>DQ</v>
      </c>
      <c r="G122" s="34">
        <v>1</v>
      </c>
      <c r="H122" s="96">
        <v>121</v>
      </c>
      <c r="I122" s="96"/>
      <c r="J122" s="74"/>
      <c r="K122" s="74" t="s">
        <v>65</v>
      </c>
      <c r="L122" s="42">
        <v>500</v>
      </c>
      <c r="M122" s="34">
        <v>2</v>
      </c>
      <c r="N122" s="42" t="s">
        <v>863</v>
      </c>
      <c r="O122" s="34">
        <v>1</v>
      </c>
      <c r="P122" s="35" t="s">
        <v>797</v>
      </c>
      <c r="Q122" s="35" t="s">
        <v>800</v>
      </c>
      <c r="S122" s="40" t="s">
        <v>65</v>
      </c>
    </row>
    <row r="123" spans="1:21" ht="30" hidden="1">
      <c r="A123" s="34">
        <v>1</v>
      </c>
      <c r="B123" s="95">
        <v>34</v>
      </c>
      <c r="C123" s="34">
        <v>553</v>
      </c>
      <c r="D123" s="34" t="s">
        <v>811</v>
      </c>
      <c r="E123" s="34" t="s">
        <v>825</v>
      </c>
      <c r="F123" s="34" t="str">
        <f t="shared" si="2"/>
        <v>DR</v>
      </c>
      <c r="G123" s="34">
        <v>1</v>
      </c>
      <c r="H123" s="96">
        <v>122</v>
      </c>
      <c r="I123" s="96"/>
      <c r="J123" s="74"/>
      <c r="K123" s="74" t="s">
        <v>66</v>
      </c>
      <c r="L123" s="42">
        <v>500</v>
      </c>
      <c r="M123" s="34">
        <v>3</v>
      </c>
      <c r="N123" s="42" t="s">
        <v>864</v>
      </c>
      <c r="O123" s="34">
        <v>2</v>
      </c>
      <c r="P123" s="35" t="s">
        <v>797</v>
      </c>
      <c r="Q123" s="35" t="s">
        <v>800</v>
      </c>
      <c r="S123" s="40" t="s">
        <v>66</v>
      </c>
    </row>
    <row r="124" spans="1:21" ht="30" hidden="1">
      <c r="A124" s="34">
        <v>1</v>
      </c>
      <c r="B124" s="95">
        <v>34</v>
      </c>
      <c r="C124" s="34">
        <v>554</v>
      </c>
      <c r="D124" s="34" t="s">
        <v>811</v>
      </c>
      <c r="E124" s="34" t="s">
        <v>826</v>
      </c>
      <c r="F124" s="34" t="str">
        <f t="shared" si="2"/>
        <v>DS</v>
      </c>
      <c r="G124" s="34">
        <v>1</v>
      </c>
      <c r="H124" s="96">
        <v>123</v>
      </c>
      <c r="I124" s="96"/>
      <c r="J124" s="74"/>
      <c r="K124" s="74" t="s">
        <v>247</v>
      </c>
      <c r="L124" s="42">
        <v>500</v>
      </c>
      <c r="M124" s="34">
        <v>4</v>
      </c>
      <c r="N124" s="42" t="s">
        <v>865</v>
      </c>
      <c r="O124" s="34">
        <v>3</v>
      </c>
      <c r="P124" s="35" t="s">
        <v>797</v>
      </c>
      <c r="Q124" s="35" t="s">
        <v>800</v>
      </c>
      <c r="S124" s="40" t="s">
        <v>67</v>
      </c>
    </row>
    <row r="125" spans="1:21" ht="30" hidden="1">
      <c r="A125" s="34">
        <v>1</v>
      </c>
      <c r="B125" s="95">
        <v>34</v>
      </c>
      <c r="C125" s="34">
        <v>555</v>
      </c>
      <c r="D125" s="34" t="s">
        <v>811</v>
      </c>
      <c r="E125" s="34" t="s">
        <v>827</v>
      </c>
      <c r="F125" s="34" t="str">
        <f t="shared" si="2"/>
        <v>DT</v>
      </c>
      <c r="G125" s="34">
        <v>1</v>
      </c>
      <c r="H125" s="96">
        <v>124</v>
      </c>
      <c r="I125" s="96"/>
      <c r="J125" s="74"/>
      <c r="K125" s="74" t="s">
        <v>68</v>
      </c>
      <c r="L125" s="42">
        <v>500</v>
      </c>
      <c r="M125" s="34">
        <v>5</v>
      </c>
      <c r="N125" s="42" t="s">
        <v>866</v>
      </c>
      <c r="O125" s="34">
        <v>4</v>
      </c>
      <c r="P125" s="35" t="s">
        <v>797</v>
      </c>
      <c r="Q125" s="35" t="s">
        <v>800</v>
      </c>
      <c r="S125" s="40" t="s">
        <v>68</v>
      </c>
    </row>
    <row r="126" spans="1:21" ht="15.75" hidden="1" thickBot="1">
      <c r="A126" s="34">
        <v>1</v>
      </c>
      <c r="B126" s="95">
        <v>34</v>
      </c>
      <c r="C126" s="34">
        <v>556</v>
      </c>
      <c r="D126" s="34" t="s">
        <v>811</v>
      </c>
      <c r="E126" s="34" t="s">
        <v>828</v>
      </c>
      <c r="F126" s="34" t="str">
        <f t="shared" si="2"/>
        <v>DU</v>
      </c>
      <c r="G126" s="34">
        <v>1</v>
      </c>
      <c r="H126" s="96">
        <v>125</v>
      </c>
      <c r="I126" s="96"/>
      <c r="J126" s="74"/>
      <c r="K126" s="74" t="s">
        <v>84</v>
      </c>
      <c r="L126" s="42">
        <v>500</v>
      </c>
      <c r="M126" s="34">
        <v>6</v>
      </c>
      <c r="N126" s="42" t="s">
        <v>84</v>
      </c>
      <c r="O126" s="34">
        <v>5</v>
      </c>
      <c r="P126" s="35" t="s">
        <v>797</v>
      </c>
      <c r="Q126" s="35" t="s">
        <v>800</v>
      </c>
      <c r="S126" s="43" t="s">
        <v>84</v>
      </c>
    </row>
    <row r="127" spans="1:21" ht="90">
      <c r="A127" s="34">
        <v>1</v>
      </c>
      <c r="B127" s="95">
        <v>35</v>
      </c>
      <c r="C127" s="34">
        <v>601</v>
      </c>
      <c r="D127" s="34" t="s">
        <v>811</v>
      </c>
      <c r="E127" s="34" t="s">
        <v>829</v>
      </c>
      <c r="F127" s="34" t="str">
        <f t="shared" si="2"/>
        <v>DV</v>
      </c>
      <c r="G127" s="34">
        <v>1</v>
      </c>
      <c r="H127" s="96">
        <v>126</v>
      </c>
      <c r="I127" s="96" t="s">
        <v>951</v>
      </c>
      <c r="J127" s="74" t="s">
        <v>87</v>
      </c>
      <c r="K127" s="74" t="s">
        <v>251</v>
      </c>
      <c r="L127" s="42">
        <v>600</v>
      </c>
      <c r="M127" s="34">
        <v>1</v>
      </c>
      <c r="N127" s="42" t="s">
        <v>868</v>
      </c>
      <c r="O127" s="34">
        <v>0</v>
      </c>
      <c r="P127" s="35" t="s">
        <v>797</v>
      </c>
      <c r="Q127" s="35" t="s">
        <v>800</v>
      </c>
      <c r="S127" s="40" t="s">
        <v>620</v>
      </c>
    </row>
    <row r="128" spans="1:21" hidden="1">
      <c r="A128" s="34">
        <v>1</v>
      </c>
      <c r="B128" s="95">
        <v>35</v>
      </c>
      <c r="C128" s="34">
        <v>602</v>
      </c>
      <c r="D128" s="34" t="s">
        <v>811</v>
      </c>
      <c r="E128" s="34" t="s">
        <v>830</v>
      </c>
      <c r="F128" s="34" t="str">
        <f t="shared" si="2"/>
        <v>DW</v>
      </c>
      <c r="G128" s="34">
        <v>1</v>
      </c>
      <c r="H128" s="96">
        <v>127</v>
      </c>
      <c r="I128" s="96"/>
      <c r="J128" s="74"/>
      <c r="K128" s="74" t="s">
        <v>50</v>
      </c>
      <c r="L128" s="42">
        <v>600</v>
      </c>
      <c r="M128" s="34">
        <v>2</v>
      </c>
      <c r="N128" s="42" t="s">
        <v>50</v>
      </c>
      <c r="O128" s="34">
        <v>1</v>
      </c>
      <c r="P128" s="35" t="s">
        <v>797</v>
      </c>
      <c r="Q128" s="35" t="s">
        <v>800</v>
      </c>
      <c r="S128" s="40" t="s">
        <v>81</v>
      </c>
    </row>
    <row r="129" spans="1:21" ht="30" hidden="1">
      <c r="A129" s="34">
        <v>1</v>
      </c>
      <c r="B129" s="95">
        <v>35</v>
      </c>
      <c r="C129" s="34">
        <v>603</v>
      </c>
      <c r="D129" s="34" t="s">
        <v>811</v>
      </c>
      <c r="E129" s="34" t="s">
        <v>831</v>
      </c>
      <c r="F129" s="34" t="str">
        <f t="shared" si="2"/>
        <v>DX</v>
      </c>
      <c r="G129" s="34">
        <v>1</v>
      </c>
      <c r="H129" s="96">
        <v>128</v>
      </c>
      <c r="I129" s="96"/>
      <c r="J129" s="74"/>
      <c r="K129" s="74" t="s">
        <v>51</v>
      </c>
      <c r="L129" s="42">
        <v>600</v>
      </c>
      <c r="M129" s="34">
        <v>3</v>
      </c>
      <c r="N129" s="42" t="s">
        <v>917</v>
      </c>
      <c r="O129" s="34">
        <v>2</v>
      </c>
      <c r="P129" s="35" t="s">
        <v>797</v>
      </c>
      <c r="Q129" s="35" t="s">
        <v>800</v>
      </c>
      <c r="S129" s="40" t="s">
        <v>51</v>
      </c>
    </row>
    <row r="130" spans="1:21" hidden="1">
      <c r="A130" s="34">
        <v>1</v>
      </c>
      <c r="B130" s="95">
        <v>35</v>
      </c>
      <c r="C130" s="34">
        <v>604</v>
      </c>
      <c r="D130" s="34" t="s">
        <v>811</v>
      </c>
      <c r="E130" s="34" t="s">
        <v>832</v>
      </c>
      <c r="F130" s="34" t="str">
        <f t="shared" si="2"/>
        <v>DY</v>
      </c>
      <c r="G130" s="34">
        <v>1</v>
      </c>
      <c r="H130" s="96">
        <v>129</v>
      </c>
      <c r="I130" s="96"/>
      <c r="J130" s="74"/>
      <c r="K130" s="74" t="s">
        <v>52</v>
      </c>
      <c r="L130" s="42">
        <v>600</v>
      </c>
      <c r="M130" s="34">
        <v>4</v>
      </c>
      <c r="N130" s="42" t="s">
        <v>859</v>
      </c>
      <c r="O130" s="34">
        <v>3</v>
      </c>
      <c r="P130" s="35" t="s">
        <v>797</v>
      </c>
      <c r="Q130" s="35" t="s">
        <v>800</v>
      </c>
      <c r="S130" s="40" t="s">
        <v>52</v>
      </c>
    </row>
    <row r="131" spans="1:21" hidden="1">
      <c r="A131" s="34">
        <v>1</v>
      </c>
      <c r="B131" s="95">
        <v>35</v>
      </c>
      <c r="C131" s="34">
        <v>605</v>
      </c>
      <c r="D131" s="34" t="s">
        <v>811</v>
      </c>
      <c r="E131" s="34" t="s">
        <v>833</v>
      </c>
      <c r="F131" s="34" t="str">
        <f t="shared" si="2"/>
        <v>DZ</v>
      </c>
      <c r="G131" s="34">
        <v>1</v>
      </c>
      <c r="H131" s="96">
        <v>130</v>
      </c>
      <c r="I131" s="96"/>
      <c r="J131" s="74"/>
      <c r="K131" s="74" t="s">
        <v>53</v>
      </c>
      <c r="L131" s="42">
        <v>600</v>
      </c>
      <c r="M131" s="34">
        <v>5</v>
      </c>
      <c r="N131" s="42" t="s">
        <v>860</v>
      </c>
      <c r="O131" s="34">
        <v>4</v>
      </c>
      <c r="P131" s="35" t="s">
        <v>797</v>
      </c>
      <c r="Q131" s="35" t="s">
        <v>800</v>
      </c>
      <c r="S131" s="40" t="s">
        <v>53</v>
      </c>
    </row>
    <row r="132" spans="1:21" ht="30.75" hidden="1" thickBot="1">
      <c r="A132" s="34">
        <v>1</v>
      </c>
      <c r="B132" s="95">
        <v>35</v>
      </c>
      <c r="C132" s="34">
        <v>606</v>
      </c>
      <c r="D132" s="34" t="s">
        <v>812</v>
      </c>
      <c r="E132" s="34" t="s">
        <v>808</v>
      </c>
      <c r="F132" s="34" t="str">
        <f t="shared" si="2"/>
        <v>EA</v>
      </c>
      <c r="G132" s="34">
        <v>1</v>
      </c>
      <c r="H132" s="96">
        <v>131</v>
      </c>
      <c r="I132" s="96"/>
      <c r="J132" s="74"/>
      <c r="K132" s="74" t="s">
        <v>54</v>
      </c>
      <c r="L132" s="42">
        <v>600</v>
      </c>
      <c r="M132" s="34">
        <v>6</v>
      </c>
      <c r="N132" s="42" t="s">
        <v>84</v>
      </c>
      <c r="O132" s="34">
        <v>5</v>
      </c>
      <c r="P132" s="35" t="s">
        <v>797</v>
      </c>
      <c r="Q132" s="35" t="s">
        <v>800</v>
      </c>
      <c r="S132" s="43" t="s">
        <v>54</v>
      </c>
    </row>
    <row r="133" spans="1:21" ht="60">
      <c r="A133" s="34">
        <v>0</v>
      </c>
      <c r="B133" s="95">
        <v>36</v>
      </c>
      <c r="C133" s="34">
        <v>611</v>
      </c>
      <c r="D133" s="34" t="s">
        <v>812</v>
      </c>
      <c r="E133" s="34" t="s">
        <v>809</v>
      </c>
      <c r="F133" s="34" t="str">
        <f t="shared" si="2"/>
        <v>EB</v>
      </c>
      <c r="G133" s="34">
        <v>0</v>
      </c>
      <c r="H133" s="34">
        <v>132</v>
      </c>
      <c r="I133" s="34" t="s">
        <v>952</v>
      </c>
      <c r="J133" s="74" t="s">
        <v>88</v>
      </c>
      <c r="K133" s="74" t="s">
        <v>89</v>
      </c>
      <c r="L133" s="42">
        <v>600</v>
      </c>
      <c r="M133" s="34">
        <v>1</v>
      </c>
      <c r="N133" s="42" t="s">
        <v>839</v>
      </c>
      <c r="O133" s="34"/>
      <c r="P133" s="35" t="s">
        <v>798</v>
      </c>
      <c r="Q133" s="35" t="s">
        <v>800</v>
      </c>
      <c r="S133" s="40" t="s">
        <v>89</v>
      </c>
    </row>
    <row r="134" spans="1:21" ht="60" hidden="1">
      <c r="A134" s="34">
        <v>0</v>
      </c>
      <c r="B134" s="95">
        <v>36</v>
      </c>
      <c r="C134" s="34">
        <v>612</v>
      </c>
      <c r="D134" s="34" t="s">
        <v>812</v>
      </c>
      <c r="E134" s="34" t="s">
        <v>810</v>
      </c>
      <c r="F134" s="34" t="str">
        <f t="shared" si="2"/>
        <v>EC</v>
      </c>
      <c r="G134" s="34">
        <v>0</v>
      </c>
      <c r="H134" s="34">
        <v>133</v>
      </c>
      <c r="I134" s="34"/>
      <c r="J134" s="74"/>
      <c r="K134" s="74" t="s">
        <v>90</v>
      </c>
      <c r="L134" s="42">
        <v>600</v>
      </c>
      <c r="M134" s="34">
        <v>2</v>
      </c>
      <c r="N134" s="42" t="s">
        <v>840</v>
      </c>
      <c r="O134" s="34"/>
      <c r="P134" s="35" t="s">
        <v>798</v>
      </c>
      <c r="Q134" s="35" t="s">
        <v>800</v>
      </c>
      <c r="S134" s="40" t="s">
        <v>90</v>
      </c>
    </row>
    <row r="135" spans="1:21" ht="45" hidden="1">
      <c r="A135" s="34">
        <v>0</v>
      </c>
      <c r="B135" s="95">
        <v>36</v>
      </c>
      <c r="C135" s="34">
        <v>613</v>
      </c>
      <c r="D135" s="34" t="s">
        <v>812</v>
      </c>
      <c r="E135" s="34" t="s">
        <v>811</v>
      </c>
      <c r="F135" s="34" t="str">
        <f t="shared" si="2"/>
        <v>ED</v>
      </c>
      <c r="G135" s="34">
        <v>0</v>
      </c>
      <c r="H135" s="34">
        <v>134</v>
      </c>
      <c r="I135" s="34"/>
      <c r="J135" s="74"/>
      <c r="K135" s="74" t="s">
        <v>91</v>
      </c>
      <c r="L135" s="42">
        <v>600</v>
      </c>
      <c r="M135" s="34">
        <v>3</v>
      </c>
      <c r="N135" s="42" t="s">
        <v>869</v>
      </c>
      <c r="O135" s="34"/>
      <c r="P135" s="35" t="s">
        <v>798</v>
      </c>
      <c r="Q135" s="35" t="s">
        <v>800</v>
      </c>
      <c r="S135" s="40" t="s">
        <v>91</v>
      </c>
    </row>
    <row r="136" spans="1:21" ht="45" hidden="1">
      <c r="A136" s="34">
        <v>0</v>
      </c>
      <c r="B136" s="95">
        <v>36</v>
      </c>
      <c r="C136" s="34">
        <v>614</v>
      </c>
      <c r="D136" s="34" t="s">
        <v>812</v>
      </c>
      <c r="E136" s="34" t="s">
        <v>812</v>
      </c>
      <c r="F136" s="34" t="str">
        <f t="shared" si="2"/>
        <v>EE</v>
      </c>
      <c r="G136" s="34">
        <v>0</v>
      </c>
      <c r="H136" s="34">
        <v>135</v>
      </c>
      <c r="I136" s="34"/>
      <c r="J136" s="74"/>
      <c r="K136" s="74" t="s">
        <v>92</v>
      </c>
      <c r="L136" s="42">
        <v>600</v>
      </c>
      <c r="M136" s="34">
        <v>4</v>
      </c>
      <c r="N136" s="42" t="s">
        <v>870</v>
      </c>
      <c r="O136" s="34"/>
      <c r="P136" s="35" t="s">
        <v>798</v>
      </c>
      <c r="Q136" s="35" t="s">
        <v>800</v>
      </c>
      <c r="S136" s="40" t="s">
        <v>92</v>
      </c>
    </row>
    <row r="137" spans="1:21" ht="45" hidden="1">
      <c r="A137" s="34">
        <v>0</v>
      </c>
      <c r="B137" s="95">
        <v>36</v>
      </c>
      <c r="C137" s="34">
        <v>615</v>
      </c>
      <c r="D137" s="34" t="s">
        <v>812</v>
      </c>
      <c r="E137" s="34" t="s">
        <v>813</v>
      </c>
      <c r="F137" s="34" t="str">
        <f t="shared" si="2"/>
        <v>EF</v>
      </c>
      <c r="G137" s="34">
        <v>0</v>
      </c>
      <c r="H137" s="34">
        <v>136</v>
      </c>
      <c r="I137" s="34"/>
      <c r="J137" s="74"/>
      <c r="K137" s="74" t="s">
        <v>93</v>
      </c>
      <c r="L137" s="42">
        <v>600</v>
      </c>
      <c r="M137" s="34">
        <v>5</v>
      </c>
      <c r="N137" s="42" t="s">
        <v>871</v>
      </c>
      <c r="O137" s="34"/>
      <c r="P137" s="35" t="s">
        <v>798</v>
      </c>
      <c r="Q137" s="35" t="s">
        <v>800</v>
      </c>
      <c r="S137" s="40" t="s">
        <v>93</v>
      </c>
    </row>
    <row r="138" spans="1:21" ht="60" hidden="1">
      <c r="A138" s="34">
        <v>0</v>
      </c>
      <c r="B138" s="95">
        <v>36</v>
      </c>
      <c r="C138" s="34">
        <v>616</v>
      </c>
      <c r="D138" s="34" t="s">
        <v>812</v>
      </c>
      <c r="E138" s="34" t="s">
        <v>814</v>
      </c>
      <c r="F138" s="34" t="str">
        <f t="shared" si="2"/>
        <v>EG</v>
      </c>
      <c r="G138" s="34">
        <v>0</v>
      </c>
      <c r="H138" s="34">
        <v>137</v>
      </c>
      <c r="I138" s="34"/>
      <c r="J138" s="74"/>
      <c r="K138" s="74" t="s">
        <v>94</v>
      </c>
      <c r="L138" s="42">
        <v>600</v>
      </c>
      <c r="M138" s="34">
        <v>6</v>
      </c>
      <c r="N138" s="42" t="s">
        <v>872</v>
      </c>
      <c r="O138" s="34"/>
      <c r="P138" s="35" t="s">
        <v>798</v>
      </c>
      <c r="Q138" s="35" t="s">
        <v>800</v>
      </c>
      <c r="S138" s="40" t="s">
        <v>94</v>
      </c>
    </row>
    <row r="139" spans="1:21" ht="15.75" hidden="1" thickBot="1">
      <c r="A139" s="34">
        <v>0</v>
      </c>
      <c r="B139" s="95">
        <v>36</v>
      </c>
      <c r="C139" s="34">
        <v>617</v>
      </c>
      <c r="D139" s="34" t="s">
        <v>812</v>
      </c>
      <c r="E139" s="34" t="s">
        <v>815</v>
      </c>
      <c r="F139" s="34" t="str">
        <f t="shared" si="2"/>
        <v>EH</v>
      </c>
      <c r="G139" s="34">
        <v>0</v>
      </c>
      <c r="H139" s="34">
        <v>138</v>
      </c>
      <c r="I139" s="34"/>
      <c r="J139" s="74"/>
      <c r="K139" s="74" t="s">
        <v>237</v>
      </c>
      <c r="L139" s="42">
        <v>600</v>
      </c>
      <c r="M139" s="34">
        <v>0</v>
      </c>
      <c r="N139" s="42" t="s">
        <v>158</v>
      </c>
      <c r="O139" s="34"/>
      <c r="P139" s="35" t="s">
        <v>224</v>
      </c>
      <c r="Q139" s="35" t="s">
        <v>800</v>
      </c>
      <c r="S139" s="43" t="s">
        <v>44</v>
      </c>
      <c r="U139" s="35" t="s">
        <v>801</v>
      </c>
    </row>
    <row r="140" spans="1:21" ht="30">
      <c r="A140" s="34">
        <v>1</v>
      </c>
      <c r="B140" s="95">
        <v>37</v>
      </c>
      <c r="C140" s="34">
        <v>701</v>
      </c>
      <c r="D140" s="34" t="s">
        <v>812</v>
      </c>
      <c r="E140" s="34" t="s">
        <v>816</v>
      </c>
      <c r="F140" s="34" t="str">
        <f t="shared" si="2"/>
        <v>EI</v>
      </c>
      <c r="G140" s="34">
        <v>1</v>
      </c>
      <c r="H140" s="96">
        <v>139</v>
      </c>
      <c r="I140" s="96" t="s">
        <v>953</v>
      </c>
      <c r="J140" s="74" t="s">
        <v>215</v>
      </c>
      <c r="K140" s="74" t="s">
        <v>49</v>
      </c>
      <c r="L140" s="42">
        <v>700</v>
      </c>
      <c r="M140" s="34">
        <v>1</v>
      </c>
      <c r="N140" s="42" t="s">
        <v>856</v>
      </c>
      <c r="O140" s="34">
        <v>0</v>
      </c>
      <c r="P140" s="35" t="s">
        <v>797</v>
      </c>
      <c r="Q140" s="35" t="s">
        <v>800</v>
      </c>
      <c r="S140" s="40" t="s">
        <v>49</v>
      </c>
    </row>
    <row r="141" spans="1:21" hidden="1">
      <c r="A141" s="34">
        <v>1</v>
      </c>
      <c r="B141" s="95">
        <v>37</v>
      </c>
      <c r="C141" s="34">
        <v>702</v>
      </c>
      <c r="D141" s="34" t="s">
        <v>812</v>
      </c>
      <c r="E141" s="34" t="s">
        <v>817</v>
      </c>
      <c r="F141" s="34" t="str">
        <f t="shared" si="2"/>
        <v>EJ</v>
      </c>
      <c r="G141" s="34">
        <v>1</v>
      </c>
      <c r="H141" s="96">
        <v>140</v>
      </c>
      <c r="I141" s="96"/>
      <c r="J141" s="74"/>
      <c r="K141" s="74" t="s">
        <v>50</v>
      </c>
      <c r="L141" s="42">
        <v>700</v>
      </c>
      <c r="M141" s="34">
        <v>2</v>
      </c>
      <c r="N141" s="42" t="s">
        <v>50</v>
      </c>
      <c r="O141" s="34">
        <v>1</v>
      </c>
      <c r="P141" s="35" t="s">
        <v>797</v>
      </c>
      <c r="Q141" s="35" t="s">
        <v>800</v>
      </c>
      <c r="S141" s="40" t="s">
        <v>50</v>
      </c>
    </row>
    <row r="142" spans="1:21" ht="30" hidden="1">
      <c r="A142" s="34">
        <v>1</v>
      </c>
      <c r="B142" s="95">
        <v>37</v>
      </c>
      <c r="C142" s="34">
        <v>703</v>
      </c>
      <c r="D142" s="34" t="s">
        <v>812</v>
      </c>
      <c r="E142" s="34" t="s">
        <v>818</v>
      </c>
      <c r="F142" s="34" t="str">
        <f t="shared" si="2"/>
        <v>EK</v>
      </c>
      <c r="G142" s="34">
        <v>1</v>
      </c>
      <c r="H142" s="96">
        <v>141</v>
      </c>
      <c r="I142" s="96"/>
      <c r="J142" s="74"/>
      <c r="K142" s="74" t="s">
        <v>51</v>
      </c>
      <c r="L142" s="42">
        <v>700</v>
      </c>
      <c r="M142" s="34">
        <v>3</v>
      </c>
      <c r="N142" s="42" t="s">
        <v>917</v>
      </c>
      <c r="O142" s="34">
        <v>2</v>
      </c>
      <c r="P142" s="35" t="s">
        <v>797</v>
      </c>
      <c r="Q142" s="35" t="s">
        <v>800</v>
      </c>
      <c r="S142" s="40" t="s">
        <v>51</v>
      </c>
    </row>
    <row r="143" spans="1:21" hidden="1">
      <c r="A143" s="34">
        <v>1</v>
      </c>
      <c r="B143" s="95">
        <v>37</v>
      </c>
      <c r="C143" s="34">
        <v>704</v>
      </c>
      <c r="D143" s="34" t="s">
        <v>812</v>
      </c>
      <c r="E143" s="34" t="s">
        <v>819</v>
      </c>
      <c r="F143" s="34" t="str">
        <f t="shared" si="2"/>
        <v>EL</v>
      </c>
      <c r="G143" s="34">
        <v>1</v>
      </c>
      <c r="H143" s="96">
        <v>142</v>
      </c>
      <c r="I143" s="96"/>
      <c r="J143" s="74"/>
      <c r="K143" s="74" t="s">
        <v>52</v>
      </c>
      <c r="L143" s="42">
        <v>700</v>
      </c>
      <c r="M143" s="34">
        <v>4</v>
      </c>
      <c r="N143" s="42" t="s">
        <v>859</v>
      </c>
      <c r="O143" s="34">
        <v>3</v>
      </c>
      <c r="P143" s="35" t="s">
        <v>797</v>
      </c>
      <c r="Q143" s="35" t="s">
        <v>800</v>
      </c>
      <c r="S143" s="40" t="s">
        <v>52</v>
      </c>
    </row>
    <row r="144" spans="1:21" hidden="1">
      <c r="A144" s="34">
        <v>1</v>
      </c>
      <c r="B144" s="95">
        <v>37</v>
      </c>
      <c r="C144" s="34">
        <v>705</v>
      </c>
      <c r="D144" s="34" t="s">
        <v>812</v>
      </c>
      <c r="E144" s="34" t="s">
        <v>820</v>
      </c>
      <c r="F144" s="34" t="str">
        <f t="shared" si="2"/>
        <v>EM</v>
      </c>
      <c r="G144" s="34">
        <v>1</v>
      </c>
      <c r="H144" s="96">
        <v>143</v>
      </c>
      <c r="I144" s="96"/>
      <c r="J144" s="74"/>
      <c r="K144" s="74" t="s">
        <v>53</v>
      </c>
      <c r="L144" s="42">
        <v>700</v>
      </c>
      <c r="M144" s="34">
        <v>5</v>
      </c>
      <c r="N144" s="42" t="s">
        <v>860</v>
      </c>
      <c r="O144" s="34">
        <v>4</v>
      </c>
      <c r="P144" s="35" t="s">
        <v>797</v>
      </c>
      <c r="Q144" s="35" t="s">
        <v>800</v>
      </c>
      <c r="S144" s="40" t="s">
        <v>53</v>
      </c>
    </row>
    <row r="145" spans="1:21" ht="30.75" hidden="1" thickBot="1">
      <c r="A145" s="34">
        <v>1</v>
      </c>
      <c r="B145" s="95">
        <v>37</v>
      </c>
      <c r="C145" s="34">
        <v>706</v>
      </c>
      <c r="D145" s="34" t="s">
        <v>812</v>
      </c>
      <c r="E145" s="34" t="s">
        <v>821</v>
      </c>
      <c r="F145" s="34" t="str">
        <f t="shared" si="2"/>
        <v>EN</v>
      </c>
      <c r="G145" s="34">
        <v>1</v>
      </c>
      <c r="H145" s="96">
        <v>144</v>
      </c>
      <c r="I145" s="96"/>
      <c r="J145" s="74"/>
      <c r="K145" s="74" t="s">
        <v>54</v>
      </c>
      <c r="L145" s="42">
        <v>700</v>
      </c>
      <c r="M145" s="34">
        <v>6</v>
      </c>
      <c r="N145" s="42" t="s">
        <v>84</v>
      </c>
      <c r="O145" s="34">
        <v>5</v>
      </c>
      <c r="P145" s="35" t="s">
        <v>797</v>
      </c>
      <c r="Q145" s="35" t="s">
        <v>800</v>
      </c>
      <c r="S145" s="43" t="s">
        <v>54</v>
      </c>
    </row>
    <row r="146" spans="1:21" ht="30">
      <c r="A146" s="34">
        <v>0</v>
      </c>
      <c r="B146" s="95">
        <v>38</v>
      </c>
      <c r="C146" s="34">
        <v>711</v>
      </c>
      <c r="D146" s="34" t="s">
        <v>812</v>
      </c>
      <c r="E146" s="34" t="s">
        <v>822</v>
      </c>
      <c r="F146" s="34" t="str">
        <f t="shared" si="2"/>
        <v>EO</v>
      </c>
      <c r="G146" s="34">
        <v>1</v>
      </c>
      <c r="H146" s="96">
        <v>145</v>
      </c>
      <c r="I146" s="96" t="s">
        <v>954</v>
      </c>
      <c r="J146" s="74" t="s">
        <v>216</v>
      </c>
      <c r="K146" s="74" t="s">
        <v>252</v>
      </c>
      <c r="L146" s="42">
        <v>700</v>
      </c>
      <c r="M146" s="34">
        <v>1</v>
      </c>
      <c r="N146" s="42" t="s">
        <v>873</v>
      </c>
      <c r="O146" s="34"/>
      <c r="P146" s="35" t="s">
        <v>798</v>
      </c>
      <c r="Q146" s="35" t="s">
        <v>800</v>
      </c>
      <c r="S146" s="40" t="s">
        <v>98</v>
      </c>
    </row>
    <row r="147" spans="1:21" ht="30" hidden="1">
      <c r="A147" s="34">
        <v>0</v>
      </c>
      <c r="B147" s="95">
        <v>38</v>
      </c>
      <c r="C147" s="34">
        <v>712</v>
      </c>
      <c r="D147" s="34" t="s">
        <v>812</v>
      </c>
      <c r="E147" s="34" t="s">
        <v>823</v>
      </c>
      <c r="F147" s="34" t="str">
        <f t="shared" si="2"/>
        <v>EP</v>
      </c>
      <c r="G147" s="34">
        <v>1</v>
      </c>
      <c r="H147" s="96">
        <v>146</v>
      </c>
      <c r="I147" s="96"/>
      <c r="J147" s="74"/>
      <c r="K147" s="74" t="s">
        <v>253</v>
      </c>
      <c r="L147" s="42">
        <v>700</v>
      </c>
      <c r="M147" s="34">
        <v>2</v>
      </c>
      <c r="N147" s="42" t="s">
        <v>874</v>
      </c>
      <c r="O147" s="34"/>
      <c r="P147" s="35" t="s">
        <v>798</v>
      </c>
      <c r="Q147" s="35" t="s">
        <v>800</v>
      </c>
      <c r="S147" s="40" t="s">
        <v>99</v>
      </c>
    </row>
    <row r="148" spans="1:21" ht="30" hidden="1">
      <c r="A148" s="34">
        <v>0</v>
      </c>
      <c r="B148" s="95">
        <v>38</v>
      </c>
      <c r="C148" s="34">
        <v>713</v>
      </c>
      <c r="D148" s="34" t="s">
        <v>812</v>
      </c>
      <c r="E148" s="34" t="s">
        <v>824</v>
      </c>
      <c r="F148" s="34" t="str">
        <f t="shared" si="2"/>
        <v>EQ</v>
      </c>
      <c r="G148" s="34">
        <v>1</v>
      </c>
      <c r="H148" s="96">
        <v>147</v>
      </c>
      <c r="I148" s="96"/>
      <c r="J148" s="74"/>
      <c r="K148" s="74" t="s">
        <v>100</v>
      </c>
      <c r="L148" s="42">
        <v>700</v>
      </c>
      <c r="M148" s="34">
        <v>3</v>
      </c>
      <c r="N148" s="42" t="s">
        <v>875</v>
      </c>
      <c r="O148" s="34"/>
      <c r="P148" s="35" t="s">
        <v>798</v>
      </c>
      <c r="Q148" s="35" t="s">
        <v>800</v>
      </c>
      <c r="S148" s="40" t="s">
        <v>100</v>
      </c>
    </row>
    <row r="149" spans="1:21" hidden="1">
      <c r="A149" s="34">
        <v>0</v>
      </c>
      <c r="B149" s="95">
        <v>38</v>
      </c>
      <c r="C149" s="34">
        <v>714</v>
      </c>
      <c r="D149" s="34" t="s">
        <v>812</v>
      </c>
      <c r="E149" s="34" t="s">
        <v>825</v>
      </c>
      <c r="F149" s="34" t="str">
        <f t="shared" si="2"/>
        <v>ER</v>
      </c>
      <c r="G149" s="34">
        <v>1</v>
      </c>
      <c r="H149" s="96">
        <v>148</v>
      </c>
      <c r="I149" s="96"/>
      <c r="J149" s="74"/>
      <c r="K149" s="74" t="s">
        <v>254</v>
      </c>
      <c r="L149" s="42">
        <v>700</v>
      </c>
      <c r="M149" s="34">
        <v>4</v>
      </c>
      <c r="N149" s="42" t="s">
        <v>876</v>
      </c>
      <c r="O149" s="34"/>
      <c r="P149" s="35" t="s">
        <v>798</v>
      </c>
      <c r="Q149" s="35" t="s">
        <v>800</v>
      </c>
      <c r="S149" s="40" t="s">
        <v>101</v>
      </c>
    </row>
    <row r="150" spans="1:21" ht="15.75" hidden="1" thickBot="1">
      <c r="A150" s="34">
        <v>0</v>
      </c>
      <c r="B150" s="95">
        <v>38</v>
      </c>
      <c r="C150" s="34">
        <v>715</v>
      </c>
      <c r="D150" s="34" t="s">
        <v>812</v>
      </c>
      <c r="E150" s="34" t="s">
        <v>826</v>
      </c>
      <c r="F150" s="34" t="str">
        <f t="shared" si="2"/>
        <v>ES</v>
      </c>
      <c r="G150" s="34">
        <v>1</v>
      </c>
      <c r="H150" s="96">
        <v>149</v>
      </c>
      <c r="I150" s="96"/>
      <c r="J150" s="74"/>
      <c r="K150" s="74" t="s">
        <v>237</v>
      </c>
      <c r="L150" s="42">
        <v>700</v>
      </c>
      <c r="M150" s="34">
        <v>0</v>
      </c>
      <c r="N150" s="42" t="s">
        <v>158</v>
      </c>
      <c r="O150" s="34"/>
      <c r="P150" s="35" t="s">
        <v>798</v>
      </c>
      <c r="Q150" s="35" t="s">
        <v>800</v>
      </c>
      <c r="S150" s="43" t="s">
        <v>621</v>
      </c>
      <c r="U150" s="35" t="s">
        <v>801</v>
      </c>
    </row>
    <row r="151" spans="1:21" ht="30">
      <c r="A151" s="34">
        <v>1</v>
      </c>
      <c r="B151" s="95">
        <v>39</v>
      </c>
      <c r="C151" s="34">
        <v>721</v>
      </c>
      <c r="D151" s="34" t="s">
        <v>812</v>
      </c>
      <c r="E151" s="34" t="s">
        <v>827</v>
      </c>
      <c r="F151" s="34" t="str">
        <f t="shared" si="2"/>
        <v>ET</v>
      </c>
      <c r="G151" s="34">
        <v>1</v>
      </c>
      <c r="H151" s="96">
        <v>150</v>
      </c>
      <c r="I151" s="96" t="s">
        <v>955</v>
      </c>
      <c r="J151" s="74" t="s">
        <v>103</v>
      </c>
      <c r="K151" s="74" t="s">
        <v>104</v>
      </c>
      <c r="L151" s="42">
        <v>700</v>
      </c>
      <c r="M151" s="34">
        <v>1</v>
      </c>
      <c r="N151" s="42" t="s">
        <v>877</v>
      </c>
      <c r="O151" s="34">
        <v>0</v>
      </c>
      <c r="P151" s="35" t="s">
        <v>797</v>
      </c>
      <c r="Q151" s="35" t="s">
        <v>800</v>
      </c>
      <c r="S151" s="40" t="s">
        <v>104</v>
      </c>
    </row>
    <row r="152" spans="1:21" hidden="1">
      <c r="A152" s="34">
        <v>1</v>
      </c>
      <c r="B152" s="95">
        <v>39</v>
      </c>
      <c r="C152" s="34">
        <v>722</v>
      </c>
      <c r="D152" s="34" t="s">
        <v>812</v>
      </c>
      <c r="E152" s="34" t="s">
        <v>828</v>
      </c>
      <c r="F152" s="34" t="str">
        <f t="shared" si="2"/>
        <v>EU</v>
      </c>
      <c r="G152" s="34">
        <v>1</v>
      </c>
      <c r="H152" s="96">
        <v>151</v>
      </c>
      <c r="I152" s="96"/>
      <c r="J152" s="74"/>
      <c r="K152" s="74" t="s">
        <v>105</v>
      </c>
      <c r="L152" s="42">
        <v>700</v>
      </c>
      <c r="M152" s="34">
        <v>2</v>
      </c>
      <c r="N152" s="42" t="s">
        <v>878</v>
      </c>
      <c r="O152" s="34">
        <v>3</v>
      </c>
      <c r="P152" s="35" t="s">
        <v>797</v>
      </c>
      <c r="Q152" s="35" t="s">
        <v>800</v>
      </c>
      <c r="S152" s="40" t="s">
        <v>105</v>
      </c>
    </row>
    <row r="153" spans="1:21" ht="45.75" hidden="1" thickBot="1">
      <c r="A153" s="34">
        <v>1</v>
      </c>
      <c r="B153" s="95">
        <v>39</v>
      </c>
      <c r="C153" s="34">
        <v>723</v>
      </c>
      <c r="D153" s="34" t="s">
        <v>812</v>
      </c>
      <c r="E153" s="34" t="s">
        <v>829</v>
      </c>
      <c r="F153" s="34" t="str">
        <f t="shared" si="2"/>
        <v>EV</v>
      </c>
      <c r="G153" s="34">
        <v>1</v>
      </c>
      <c r="H153" s="96">
        <v>152</v>
      </c>
      <c r="I153" s="96"/>
      <c r="J153" s="74"/>
      <c r="K153" s="74" t="s">
        <v>106</v>
      </c>
      <c r="L153" s="42">
        <v>700</v>
      </c>
      <c r="M153" s="34">
        <v>3</v>
      </c>
      <c r="N153" s="42" t="s">
        <v>879</v>
      </c>
      <c r="O153" s="34">
        <v>5</v>
      </c>
      <c r="P153" s="35" t="s">
        <v>797</v>
      </c>
      <c r="Q153" s="35" t="s">
        <v>800</v>
      </c>
      <c r="S153" s="43" t="s">
        <v>106</v>
      </c>
    </row>
    <row r="154" spans="1:21" ht="45">
      <c r="A154" s="34">
        <v>1</v>
      </c>
      <c r="B154" s="95">
        <v>40</v>
      </c>
      <c r="C154" s="34">
        <v>731</v>
      </c>
      <c r="D154" s="34" t="s">
        <v>812</v>
      </c>
      <c r="E154" s="34" t="s">
        <v>830</v>
      </c>
      <c r="F154" s="34" t="str">
        <f t="shared" si="2"/>
        <v>EW</v>
      </c>
      <c r="G154" s="34">
        <v>1</v>
      </c>
      <c r="H154" s="96">
        <v>153</v>
      </c>
      <c r="I154" s="96" t="s">
        <v>956</v>
      </c>
      <c r="J154" s="74" t="s">
        <v>107</v>
      </c>
      <c r="K154" s="74" t="s">
        <v>255</v>
      </c>
      <c r="L154" s="42">
        <v>700</v>
      </c>
      <c r="M154" s="34">
        <v>1</v>
      </c>
      <c r="N154" s="42" t="s">
        <v>880</v>
      </c>
      <c r="O154" s="34">
        <v>0</v>
      </c>
      <c r="P154" s="35" t="s">
        <v>797</v>
      </c>
      <c r="Q154" s="35" t="s">
        <v>800</v>
      </c>
      <c r="S154" s="40" t="s">
        <v>108</v>
      </c>
    </row>
    <row r="155" spans="1:21" ht="30" hidden="1">
      <c r="A155" s="34">
        <v>1</v>
      </c>
      <c r="B155" s="95">
        <v>40</v>
      </c>
      <c r="C155" s="34">
        <v>732</v>
      </c>
      <c r="D155" s="34" t="s">
        <v>812</v>
      </c>
      <c r="E155" s="34" t="s">
        <v>831</v>
      </c>
      <c r="F155" s="34" t="str">
        <f t="shared" si="2"/>
        <v>EX</v>
      </c>
      <c r="G155" s="34">
        <v>1</v>
      </c>
      <c r="H155" s="96">
        <v>154</v>
      </c>
      <c r="I155" s="96"/>
      <c r="J155" s="74"/>
      <c r="K155" s="74" t="s">
        <v>256</v>
      </c>
      <c r="L155" s="42">
        <v>700</v>
      </c>
      <c r="M155" s="34">
        <v>2</v>
      </c>
      <c r="N155" s="42" t="s">
        <v>881</v>
      </c>
      <c r="O155" s="34">
        <v>1</v>
      </c>
      <c r="P155" s="35" t="s">
        <v>797</v>
      </c>
      <c r="Q155" s="35" t="s">
        <v>800</v>
      </c>
      <c r="S155" s="40" t="s">
        <v>109</v>
      </c>
    </row>
    <row r="156" spans="1:21" ht="30" hidden="1">
      <c r="A156" s="34">
        <v>1</v>
      </c>
      <c r="B156" s="95">
        <v>40</v>
      </c>
      <c r="C156" s="34">
        <v>733</v>
      </c>
      <c r="D156" s="34" t="s">
        <v>812</v>
      </c>
      <c r="E156" s="34" t="s">
        <v>832</v>
      </c>
      <c r="F156" s="34" t="str">
        <f t="shared" si="2"/>
        <v>EY</v>
      </c>
      <c r="G156" s="34">
        <v>1</v>
      </c>
      <c r="H156" s="96">
        <v>155</v>
      </c>
      <c r="I156" s="96"/>
      <c r="J156" s="74"/>
      <c r="K156" s="74" t="s">
        <v>257</v>
      </c>
      <c r="L156" s="42">
        <v>700</v>
      </c>
      <c r="M156" s="34">
        <v>3</v>
      </c>
      <c r="N156" s="42" t="s">
        <v>882</v>
      </c>
      <c r="O156" s="34">
        <v>2</v>
      </c>
      <c r="P156" s="35" t="s">
        <v>797</v>
      </c>
      <c r="Q156" s="35" t="s">
        <v>800</v>
      </c>
      <c r="S156" s="40" t="s">
        <v>110</v>
      </c>
    </row>
    <row r="157" spans="1:21" ht="30" hidden="1">
      <c r="A157" s="34">
        <v>1</v>
      </c>
      <c r="B157" s="95">
        <v>40</v>
      </c>
      <c r="C157" s="34">
        <v>734</v>
      </c>
      <c r="D157" s="34" t="s">
        <v>812</v>
      </c>
      <c r="E157" s="34" t="s">
        <v>833</v>
      </c>
      <c r="F157" s="34" t="str">
        <f t="shared" ref="F157:F182" si="3">CONCATENATE(D157,E157)</f>
        <v>EZ</v>
      </c>
      <c r="G157" s="34">
        <v>1</v>
      </c>
      <c r="H157" s="96">
        <v>156</v>
      </c>
      <c r="I157" s="96"/>
      <c r="J157" s="74"/>
      <c r="K157" s="74" t="s">
        <v>258</v>
      </c>
      <c r="L157" s="42">
        <v>700</v>
      </c>
      <c r="M157" s="34">
        <v>4</v>
      </c>
      <c r="N157" s="42" t="s">
        <v>884</v>
      </c>
      <c r="O157" s="34">
        <v>3</v>
      </c>
      <c r="P157" s="35" t="s">
        <v>797</v>
      </c>
      <c r="Q157" s="35" t="s">
        <v>800</v>
      </c>
      <c r="S157" s="40" t="s">
        <v>111</v>
      </c>
    </row>
    <row r="158" spans="1:21" ht="30" hidden="1">
      <c r="A158" s="34">
        <v>1</v>
      </c>
      <c r="B158" s="95">
        <v>40</v>
      </c>
      <c r="C158" s="34">
        <v>735</v>
      </c>
      <c r="D158" s="34" t="s">
        <v>813</v>
      </c>
      <c r="E158" s="34" t="s">
        <v>808</v>
      </c>
      <c r="F158" s="34" t="str">
        <f t="shared" si="3"/>
        <v>FA</v>
      </c>
      <c r="G158" s="34">
        <v>1</v>
      </c>
      <c r="H158" s="96">
        <v>157</v>
      </c>
      <c r="I158" s="96"/>
      <c r="J158" s="74"/>
      <c r="K158" s="74" t="s">
        <v>259</v>
      </c>
      <c r="L158" s="42">
        <v>700</v>
      </c>
      <c r="M158" s="34">
        <v>5</v>
      </c>
      <c r="N158" s="42" t="s">
        <v>883</v>
      </c>
      <c r="O158" s="34">
        <v>4</v>
      </c>
      <c r="P158" s="35" t="s">
        <v>797</v>
      </c>
      <c r="Q158" s="35" t="s">
        <v>800</v>
      </c>
      <c r="S158" s="40" t="s">
        <v>112</v>
      </c>
    </row>
    <row r="159" spans="1:21" ht="30.75" hidden="1" thickBot="1">
      <c r="A159" s="34">
        <v>1</v>
      </c>
      <c r="B159" s="95">
        <v>40</v>
      </c>
      <c r="C159" s="34">
        <v>736</v>
      </c>
      <c r="D159" s="34" t="s">
        <v>813</v>
      </c>
      <c r="E159" s="34" t="s">
        <v>809</v>
      </c>
      <c r="F159" s="34" t="str">
        <f t="shared" si="3"/>
        <v>FB</v>
      </c>
      <c r="G159" s="34">
        <v>1</v>
      </c>
      <c r="H159" s="96">
        <v>158</v>
      </c>
      <c r="I159" s="96"/>
      <c r="J159" s="74"/>
      <c r="K159" s="74" t="s">
        <v>113</v>
      </c>
      <c r="L159" s="42">
        <v>700</v>
      </c>
      <c r="M159" s="34">
        <v>6</v>
      </c>
      <c r="N159" s="42" t="s">
        <v>885</v>
      </c>
      <c r="O159" s="34">
        <v>5</v>
      </c>
      <c r="P159" s="35" t="s">
        <v>797</v>
      </c>
      <c r="Q159" s="35" t="s">
        <v>800</v>
      </c>
      <c r="S159" s="43" t="s">
        <v>113</v>
      </c>
    </row>
    <row r="160" spans="1:21" ht="30">
      <c r="A160" s="34">
        <v>0</v>
      </c>
      <c r="B160" s="95">
        <v>41</v>
      </c>
      <c r="C160" s="34">
        <v>741</v>
      </c>
      <c r="D160" s="34" t="s">
        <v>813</v>
      </c>
      <c r="E160" s="34" t="s">
        <v>810</v>
      </c>
      <c r="F160" s="34" t="str">
        <f t="shared" si="3"/>
        <v>FC</v>
      </c>
      <c r="G160" s="34">
        <v>1</v>
      </c>
      <c r="H160" s="96">
        <v>159</v>
      </c>
      <c r="I160" s="96" t="s">
        <v>957</v>
      </c>
      <c r="J160" s="74" t="s">
        <v>217</v>
      </c>
      <c r="K160" s="74" t="s">
        <v>115</v>
      </c>
      <c r="L160" s="42">
        <v>700</v>
      </c>
      <c r="M160" s="34">
        <v>1</v>
      </c>
      <c r="N160" s="42" t="s">
        <v>841</v>
      </c>
      <c r="O160" s="34"/>
      <c r="P160" s="35" t="s">
        <v>798</v>
      </c>
      <c r="Q160" s="35" t="s">
        <v>800</v>
      </c>
      <c r="S160" s="40" t="s">
        <v>115</v>
      </c>
    </row>
    <row r="161" spans="1:21" hidden="1">
      <c r="A161" s="34">
        <v>0</v>
      </c>
      <c r="B161" s="95">
        <v>41</v>
      </c>
      <c r="C161" s="34">
        <v>742</v>
      </c>
      <c r="D161" s="34" t="s">
        <v>813</v>
      </c>
      <c r="E161" s="34" t="s">
        <v>811</v>
      </c>
      <c r="F161" s="34" t="str">
        <f t="shared" si="3"/>
        <v>FD</v>
      </c>
      <c r="G161" s="34">
        <v>1</v>
      </c>
      <c r="H161" s="96">
        <v>160</v>
      </c>
      <c r="I161" s="96"/>
      <c r="J161" s="74"/>
      <c r="K161" s="74" t="s">
        <v>116</v>
      </c>
      <c r="L161" s="42">
        <v>700</v>
      </c>
      <c r="M161" s="34">
        <v>2</v>
      </c>
      <c r="N161" s="42" t="s">
        <v>842</v>
      </c>
      <c r="O161" s="34"/>
      <c r="P161" s="35" t="s">
        <v>798</v>
      </c>
      <c r="Q161" s="35" t="s">
        <v>800</v>
      </c>
      <c r="S161" s="40" t="s">
        <v>116</v>
      </c>
    </row>
    <row r="162" spans="1:21" hidden="1">
      <c r="A162" s="34">
        <v>0</v>
      </c>
      <c r="B162" s="95">
        <v>41</v>
      </c>
      <c r="C162" s="34">
        <v>743</v>
      </c>
      <c r="D162" s="34" t="s">
        <v>813</v>
      </c>
      <c r="E162" s="34" t="s">
        <v>812</v>
      </c>
      <c r="F162" s="34" t="str">
        <f t="shared" si="3"/>
        <v>FE</v>
      </c>
      <c r="G162" s="34">
        <v>1</v>
      </c>
      <c r="H162" s="96">
        <v>161</v>
      </c>
      <c r="I162" s="96"/>
      <c r="J162" s="74"/>
      <c r="K162" s="74" t="s">
        <v>117</v>
      </c>
      <c r="L162" s="42">
        <v>700</v>
      </c>
      <c r="M162" s="34">
        <v>3</v>
      </c>
      <c r="N162" s="42" t="s">
        <v>886</v>
      </c>
      <c r="O162" s="34"/>
      <c r="P162" s="35" t="s">
        <v>798</v>
      </c>
      <c r="Q162" s="35" t="s">
        <v>800</v>
      </c>
      <c r="S162" s="40" t="s">
        <v>117</v>
      </c>
    </row>
    <row r="163" spans="1:21" ht="30" hidden="1">
      <c r="A163" s="34">
        <v>0</v>
      </c>
      <c r="B163" s="95">
        <v>41</v>
      </c>
      <c r="C163" s="34">
        <v>744</v>
      </c>
      <c r="D163" s="34" t="s">
        <v>813</v>
      </c>
      <c r="E163" s="34" t="s">
        <v>813</v>
      </c>
      <c r="F163" s="34" t="str">
        <f t="shared" si="3"/>
        <v>FF</v>
      </c>
      <c r="G163" s="34">
        <v>1</v>
      </c>
      <c r="H163" s="96">
        <v>162</v>
      </c>
      <c r="I163" s="96"/>
      <c r="J163" s="74"/>
      <c r="K163" s="74" t="s">
        <v>118</v>
      </c>
      <c r="L163" s="42">
        <v>700</v>
      </c>
      <c r="M163" s="34">
        <v>4</v>
      </c>
      <c r="N163" s="42" t="s">
        <v>887</v>
      </c>
      <c r="O163" s="34"/>
      <c r="P163" s="35" t="s">
        <v>798</v>
      </c>
      <c r="Q163" s="35" t="s">
        <v>800</v>
      </c>
      <c r="S163" s="40" t="s">
        <v>118</v>
      </c>
    </row>
    <row r="164" spans="1:21" hidden="1">
      <c r="A164" s="34">
        <v>0</v>
      </c>
      <c r="B164" s="95">
        <v>41</v>
      </c>
      <c r="C164" s="34">
        <v>745</v>
      </c>
      <c r="D164" s="34" t="s">
        <v>813</v>
      </c>
      <c r="E164" s="34" t="s">
        <v>814</v>
      </c>
      <c r="F164" s="34" t="str">
        <f t="shared" si="3"/>
        <v>FG</v>
      </c>
      <c r="G164" s="34">
        <v>1</v>
      </c>
      <c r="H164" s="96">
        <v>163</v>
      </c>
      <c r="I164" s="96"/>
      <c r="J164" s="74"/>
      <c r="K164" s="74" t="s">
        <v>119</v>
      </c>
      <c r="L164" s="42">
        <v>700</v>
      </c>
      <c r="M164" s="34">
        <v>5</v>
      </c>
      <c r="N164" s="42" t="s">
        <v>888</v>
      </c>
      <c r="O164" s="34"/>
      <c r="P164" s="35" t="s">
        <v>798</v>
      </c>
      <c r="Q164" s="35" t="s">
        <v>800</v>
      </c>
      <c r="S164" s="40" t="s">
        <v>119</v>
      </c>
    </row>
    <row r="165" spans="1:21" hidden="1">
      <c r="A165" s="34">
        <v>0</v>
      </c>
      <c r="B165" s="95">
        <v>41</v>
      </c>
      <c r="C165" s="34">
        <v>746</v>
      </c>
      <c r="D165" s="34" t="s">
        <v>813</v>
      </c>
      <c r="E165" s="34" t="s">
        <v>815</v>
      </c>
      <c r="F165" s="34" t="str">
        <f t="shared" si="3"/>
        <v>FH</v>
      </c>
      <c r="G165" s="34">
        <v>1</v>
      </c>
      <c r="H165" s="96">
        <v>164</v>
      </c>
      <c r="I165" s="96"/>
      <c r="J165" s="74"/>
      <c r="K165" s="74" t="s">
        <v>120</v>
      </c>
      <c r="L165" s="42">
        <v>700</v>
      </c>
      <c r="M165" s="34">
        <v>6</v>
      </c>
      <c r="N165" s="42" t="s">
        <v>889</v>
      </c>
      <c r="O165" s="34"/>
      <c r="P165" s="35" t="s">
        <v>798</v>
      </c>
      <c r="Q165" s="35" t="s">
        <v>800</v>
      </c>
      <c r="S165" s="40" t="s">
        <v>120</v>
      </c>
    </row>
    <row r="166" spans="1:21" ht="15.75" hidden="1" thickBot="1">
      <c r="A166" s="34">
        <v>0</v>
      </c>
      <c r="B166" s="95">
        <v>41</v>
      </c>
      <c r="C166" s="34">
        <v>747</v>
      </c>
      <c r="D166" s="34" t="s">
        <v>813</v>
      </c>
      <c r="E166" s="34" t="s">
        <v>816</v>
      </c>
      <c r="F166" s="34" t="str">
        <f t="shared" si="3"/>
        <v>FI</v>
      </c>
      <c r="G166" s="34">
        <v>1</v>
      </c>
      <c r="H166" s="96">
        <v>165</v>
      </c>
      <c r="I166" s="96"/>
      <c r="J166" s="74"/>
      <c r="K166" s="74" t="s">
        <v>237</v>
      </c>
      <c r="L166" s="42">
        <v>700</v>
      </c>
      <c r="M166" s="34">
        <v>0</v>
      </c>
      <c r="N166" s="42" t="s">
        <v>158</v>
      </c>
      <c r="O166" s="34"/>
      <c r="P166" s="35" t="s">
        <v>224</v>
      </c>
      <c r="Q166" s="35" t="s">
        <v>800</v>
      </c>
      <c r="S166" s="43" t="s">
        <v>121</v>
      </c>
      <c r="U166" s="35" t="s">
        <v>801</v>
      </c>
    </row>
    <row r="167" spans="1:21" ht="45">
      <c r="A167" s="34">
        <v>1</v>
      </c>
      <c r="B167" s="95">
        <v>42</v>
      </c>
      <c r="C167" s="34">
        <v>751</v>
      </c>
      <c r="D167" s="34" t="s">
        <v>813</v>
      </c>
      <c r="E167" s="34" t="s">
        <v>817</v>
      </c>
      <c r="F167" s="34" t="str">
        <f t="shared" si="3"/>
        <v>FJ</v>
      </c>
      <c r="G167" s="34">
        <v>1</v>
      </c>
      <c r="H167" s="92">
        <v>166</v>
      </c>
      <c r="I167" s="92" t="s">
        <v>958</v>
      </c>
      <c r="J167" s="74" t="s">
        <v>122</v>
      </c>
      <c r="K167" s="74" t="s">
        <v>260</v>
      </c>
      <c r="L167" s="42">
        <v>700</v>
      </c>
      <c r="M167" s="34">
        <v>1</v>
      </c>
      <c r="N167" s="42" t="s">
        <v>880</v>
      </c>
      <c r="O167" s="34">
        <v>0</v>
      </c>
      <c r="P167" s="35" t="s">
        <v>797</v>
      </c>
      <c r="Q167" s="35" t="s">
        <v>800</v>
      </c>
      <c r="S167" s="40" t="s">
        <v>123</v>
      </c>
    </row>
    <row r="168" spans="1:21" ht="30" hidden="1">
      <c r="A168" s="34">
        <v>1</v>
      </c>
      <c r="B168" s="95">
        <v>42</v>
      </c>
      <c r="C168" s="34">
        <v>752</v>
      </c>
      <c r="D168" s="34" t="s">
        <v>813</v>
      </c>
      <c r="E168" s="34" t="s">
        <v>818</v>
      </c>
      <c r="F168" s="34" t="str">
        <f t="shared" si="3"/>
        <v>FK</v>
      </c>
      <c r="G168" s="34">
        <v>1</v>
      </c>
      <c r="H168" s="92">
        <v>167</v>
      </c>
      <c r="I168" s="92"/>
      <c r="J168" s="74"/>
      <c r="K168" s="74" t="s">
        <v>261</v>
      </c>
      <c r="L168" s="42">
        <v>700</v>
      </c>
      <c r="M168" s="34">
        <v>2</v>
      </c>
      <c r="N168" s="42" t="s">
        <v>881</v>
      </c>
      <c r="O168" s="34">
        <v>1</v>
      </c>
      <c r="P168" s="35" t="s">
        <v>797</v>
      </c>
      <c r="Q168" s="35" t="s">
        <v>800</v>
      </c>
      <c r="S168" s="40" t="s">
        <v>124</v>
      </c>
    </row>
    <row r="169" spans="1:21" ht="45" hidden="1">
      <c r="A169" s="34">
        <v>1</v>
      </c>
      <c r="B169" s="95">
        <v>42</v>
      </c>
      <c r="C169" s="34">
        <v>753</v>
      </c>
      <c r="D169" s="34" t="s">
        <v>813</v>
      </c>
      <c r="E169" s="34" t="s">
        <v>819</v>
      </c>
      <c r="F169" s="34" t="str">
        <f t="shared" si="3"/>
        <v>FL</v>
      </c>
      <c r="G169" s="34">
        <v>1</v>
      </c>
      <c r="H169" s="92">
        <v>168</v>
      </c>
      <c r="I169" s="92"/>
      <c r="J169" s="74"/>
      <c r="K169" s="74" t="s">
        <v>262</v>
      </c>
      <c r="L169" s="42">
        <v>700</v>
      </c>
      <c r="M169" s="34">
        <v>3</v>
      </c>
      <c r="N169" s="42" t="s">
        <v>882</v>
      </c>
      <c r="O169" s="34">
        <v>2</v>
      </c>
      <c r="P169" s="35" t="s">
        <v>797</v>
      </c>
      <c r="Q169" s="35" t="s">
        <v>800</v>
      </c>
      <c r="S169" s="40" t="s">
        <v>125</v>
      </c>
    </row>
    <row r="170" spans="1:21" ht="45" hidden="1">
      <c r="A170" s="34">
        <v>1</v>
      </c>
      <c r="B170" s="95">
        <v>42</v>
      </c>
      <c r="C170" s="34">
        <v>754</v>
      </c>
      <c r="D170" s="34" t="s">
        <v>813</v>
      </c>
      <c r="E170" s="34" t="s">
        <v>820</v>
      </c>
      <c r="F170" s="34" t="str">
        <f t="shared" si="3"/>
        <v>FM</v>
      </c>
      <c r="G170" s="34">
        <v>1</v>
      </c>
      <c r="H170" s="92">
        <v>169</v>
      </c>
      <c r="I170" s="92"/>
      <c r="J170" s="74"/>
      <c r="K170" s="74" t="s">
        <v>263</v>
      </c>
      <c r="L170" s="42">
        <v>700</v>
      </c>
      <c r="M170" s="34">
        <v>4</v>
      </c>
      <c r="N170" s="42" t="s">
        <v>884</v>
      </c>
      <c r="O170" s="34">
        <v>3</v>
      </c>
      <c r="P170" s="35" t="s">
        <v>797</v>
      </c>
      <c r="Q170" s="35" t="s">
        <v>800</v>
      </c>
      <c r="S170" s="40" t="s">
        <v>126</v>
      </c>
    </row>
    <row r="171" spans="1:21" ht="45" hidden="1">
      <c r="A171" s="34">
        <v>1</v>
      </c>
      <c r="B171" s="95">
        <v>42</v>
      </c>
      <c r="C171" s="34">
        <v>755</v>
      </c>
      <c r="D171" s="34" t="s">
        <v>813</v>
      </c>
      <c r="E171" s="34" t="s">
        <v>821</v>
      </c>
      <c r="F171" s="34" t="str">
        <f t="shared" si="3"/>
        <v>FN</v>
      </c>
      <c r="G171" s="34">
        <v>1</v>
      </c>
      <c r="H171" s="92">
        <v>170</v>
      </c>
      <c r="I171" s="92"/>
      <c r="J171" s="74"/>
      <c r="K171" s="74" t="s">
        <v>264</v>
      </c>
      <c r="L171" s="42">
        <v>700</v>
      </c>
      <c r="M171" s="34">
        <v>5</v>
      </c>
      <c r="N171" s="42" t="s">
        <v>883</v>
      </c>
      <c r="O171" s="34">
        <v>4</v>
      </c>
      <c r="P171" s="35" t="s">
        <v>797</v>
      </c>
      <c r="Q171" s="35" t="s">
        <v>800</v>
      </c>
      <c r="S171" s="40" t="s">
        <v>127</v>
      </c>
    </row>
    <row r="172" spans="1:21" ht="30.75" hidden="1" thickBot="1">
      <c r="A172" s="34">
        <v>1</v>
      </c>
      <c r="B172" s="95">
        <v>42</v>
      </c>
      <c r="C172" s="34">
        <v>756</v>
      </c>
      <c r="D172" s="34" t="s">
        <v>813</v>
      </c>
      <c r="E172" s="34" t="s">
        <v>822</v>
      </c>
      <c r="F172" s="34" t="str">
        <f t="shared" si="3"/>
        <v>FO</v>
      </c>
      <c r="G172" s="34">
        <v>1</v>
      </c>
      <c r="H172" s="92">
        <v>171</v>
      </c>
      <c r="I172" s="92"/>
      <c r="J172" s="74"/>
      <c r="K172" s="74" t="s">
        <v>128</v>
      </c>
      <c r="L172" s="42">
        <v>700</v>
      </c>
      <c r="M172" s="34">
        <v>6</v>
      </c>
      <c r="N172" s="42" t="s">
        <v>885</v>
      </c>
      <c r="O172" s="34">
        <v>5</v>
      </c>
      <c r="P172" s="35" t="s">
        <v>797</v>
      </c>
      <c r="Q172" s="35" t="s">
        <v>800</v>
      </c>
      <c r="S172" s="41" t="s">
        <v>128</v>
      </c>
    </row>
    <row r="173" spans="1:21" ht="30">
      <c r="A173" s="34">
        <v>0</v>
      </c>
      <c r="B173" s="95">
        <v>43</v>
      </c>
      <c r="C173" s="34">
        <v>801</v>
      </c>
      <c r="D173" s="34" t="s">
        <v>813</v>
      </c>
      <c r="E173" s="34" t="s">
        <v>823</v>
      </c>
      <c r="F173" s="34" t="str">
        <f t="shared" si="3"/>
        <v>FP</v>
      </c>
      <c r="G173" s="34">
        <v>1</v>
      </c>
      <c r="H173" s="92">
        <v>172</v>
      </c>
      <c r="I173" s="92" t="s">
        <v>892</v>
      </c>
      <c r="J173" s="74" t="s">
        <v>130</v>
      </c>
      <c r="K173" s="74" t="s">
        <v>131</v>
      </c>
      <c r="L173" s="42">
        <v>800</v>
      </c>
      <c r="M173" s="34">
        <v>1</v>
      </c>
      <c r="N173" s="42" t="s">
        <v>891</v>
      </c>
      <c r="O173" s="34"/>
      <c r="P173" s="35" t="s">
        <v>798</v>
      </c>
      <c r="Q173" s="35" t="s">
        <v>800</v>
      </c>
      <c r="S173" s="40" t="s">
        <v>131</v>
      </c>
    </row>
    <row r="174" spans="1:21" hidden="1">
      <c r="A174" s="34">
        <v>0</v>
      </c>
      <c r="B174" s="95">
        <v>43</v>
      </c>
      <c r="C174" s="34">
        <v>802</v>
      </c>
      <c r="D174" s="34" t="s">
        <v>813</v>
      </c>
      <c r="E174" s="34" t="s">
        <v>824</v>
      </c>
      <c r="F174" s="34" t="str">
        <f t="shared" si="3"/>
        <v>FQ</v>
      </c>
      <c r="G174" s="34">
        <v>1</v>
      </c>
      <c r="H174" s="92">
        <v>173</v>
      </c>
      <c r="I174" s="92"/>
      <c r="J174" s="74"/>
      <c r="K174" s="74" t="s">
        <v>265</v>
      </c>
      <c r="L174" s="42">
        <v>800</v>
      </c>
      <c r="M174" s="34">
        <v>2</v>
      </c>
      <c r="N174" s="42" t="s">
        <v>890</v>
      </c>
      <c r="O174" s="34"/>
      <c r="P174" s="35" t="s">
        <v>798</v>
      </c>
      <c r="Q174" s="35" t="s">
        <v>800</v>
      </c>
      <c r="S174" s="40" t="s">
        <v>132</v>
      </c>
    </row>
    <row r="175" spans="1:21" ht="15.75" hidden="1" thickBot="1">
      <c r="A175" s="34">
        <v>0</v>
      </c>
      <c r="B175" s="95">
        <v>43</v>
      </c>
      <c r="C175" s="34">
        <v>803</v>
      </c>
      <c r="D175" s="34" t="s">
        <v>813</v>
      </c>
      <c r="E175" s="34" t="s">
        <v>825</v>
      </c>
      <c r="F175" s="34" t="str">
        <f t="shared" si="3"/>
        <v>FR</v>
      </c>
      <c r="G175" s="34">
        <v>1</v>
      </c>
      <c r="H175" s="92">
        <v>174</v>
      </c>
      <c r="I175" s="92"/>
      <c r="J175" s="74"/>
      <c r="K175" s="74" t="s">
        <v>132</v>
      </c>
      <c r="L175" s="42">
        <v>800</v>
      </c>
      <c r="M175" s="34">
        <v>3</v>
      </c>
      <c r="N175" s="42" t="s">
        <v>892</v>
      </c>
      <c r="O175" s="34"/>
      <c r="P175" s="35" t="s">
        <v>798</v>
      </c>
      <c r="Q175" s="35" t="s">
        <v>800</v>
      </c>
      <c r="S175" s="43" t="s">
        <v>133</v>
      </c>
    </row>
    <row r="176" spans="1:21" ht="30">
      <c r="A176" s="34">
        <v>1</v>
      </c>
      <c r="B176" s="95">
        <v>44</v>
      </c>
      <c r="C176" s="34">
        <v>811</v>
      </c>
      <c r="D176" s="34" t="s">
        <v>813</v>
      </c>
      <c r="E176" s="34" t="s">
        <v>826</v>
      </c>
      <c r="F176" s="34" t="str">
        <f t="shared" si="3"/>
        <v>FS</v>
      </c>
      <c r="G176" s="34">
        <v>1</v>
      </c>
      <c r="H176" s="92">
        <v>175</v>
      </c>
      <c r="I176" s="92" t="s">
        <v>959</v>
      </c>
      <c r="J176" s="74" t="s">
        <v>134</v>
      </c>
      <c r="K176" s="74" t="s">
        <v>135</v>
      </c>
      <c r="L176" s="42">
        <v>800</v>
      </c>
      <c r="M176" s="34">
        <v>1</v>
      </c>
      <c r="N176" s="42" t="s">
        <v>862</v>
      </c>
      <c r="O176" s="34">
        <v>0</v>
      </c>
      <c r="P176" s="35" t="s">
        <v>797</v>
      </c>
      <c r="Q176" s="35" t="s">
        <v>800</v>
      </c>
      <c r="S176" s="40" t="s">
        <v>135</v>
      </c>
    </row>
    <row r="177" spans="1:21" ht="28.5" hidden="1" customHeight="1">
      <c r="A177" s="34">
        <v>1</v>
      </c>
      <c r="B177" s="95">
        <v>44</v>
      </c>
      <c r="C177" s="34">
        <v>812</v>
      </c>
      <c r="D177" s="34" t="s">
        <v>813</v>
      </c>
      <c r="E177" s="34" t="s">
        <v>827</v>
      </c>
      <c r="F177" s="34" t="str">
        <f t="shared" si="3"/>
        <v>FT</v>
      </c>
      <c r="G177" s="34">
        <v>1</v>
      </c>
      <c r="H177" s="92">
        <v>176</v>
      </c>
      <c r="I177" s="92"/>
      <c r="J177" s="74"/>
      <c r="K177" s="74" t="s">
        <v>65</v>
      </c>
      <c r="L177" s="42">
        <v>800</v>
      </c>
      <c r="M177" s="34">
        <v>2</v>
      </c>
      <c r="N177" s="42" t="s">
        <v>863</v>
      </c>
      <c r="O177" s="34">
        <v>1</v>
      </c>
      <c r="P177" s="35" t="s">
        <v>797</v>
      </c>
      <c r="Q177" s="35" t="s">
        <v>800</v>
      </c>
      <c r="S177" s="40" t="s">
        <v>65</v>
      </c>
    </row>
    <row r="178" spans="1:21" ht="28.5" hidden="1" customHeight="1">
      <c r="A178" s="34">
        <v>1</v>
      </c>
      <c r="B178" s="95">
        <v>44</v>
      </c>
      <c r="C178" s="34">
        <v>813</v>
      </c>
      <c r="D178" s="34" t="s">
        <v>813</v>
      </c>
      <c r="E178" s="34" t="s">
        <v>828</v>
      </c>
      <c r="F178" s="34" t="str">
        <f t="shared" si="3"/>
        <v>FU</v>
      </c>
      <c r="G178" s="34">
        <v>1</v>
      </c>
      <c r="H178" s="92">
        <v>177</v>
      </c>
      <c r="I178" s="92"/>
      <c r="J178" s="74"/>
      <c r="K178" s="74" t="s">
        <v>66</v>
      </c>
      <c r="L178" s="42">
        <v>800</v>
      </c>
      <c r="M178" s="34">
        <v>3</v>
      </c>
      <c r="N178" s="42" t="s">
        <v>864</v>
      </c>
      <c r="O178" s="34">
        <v>2</v>
      </c>
      <c r="P178" s="35" t="s">
        <v>797</v>
      </c>
      <c r="Q178" s="35" t="s">
        <v>800</v>
      </c>
      <c r="S178" s="40" t="s">
        <v>66</v>
      </c>
    </row>
    <row r="179" spans="1:21" ht="30" hidden="1">
      <c r="A179" s="34">
        <v>1</v>
      </c>
      <c r="B179" s="95">
        <v>44</v>
      </c>
      <c r="C179" s="34">
        <v>814</v>
      </c>
      <c r="D179" s="34" t="s">
        <v>813</v>
      </c>
      <c r="E179" s="34" t="s">
        <v>829</v>
      </c>
      <c r="F179" s="34" t="str">
        <f t="shared" si="3"/>
        <v>FV</v>
      </c>
      <c r="G179" s="34">
        <v>1</v>
      </c>
      <c r="H179" s="92">
        <v>178</v>
      </c>
      <c r="I179" s="92"/>
      <c r="J179" s="74"/>
      <c r="K179" s="74" t="s">
        <v>247</v>
      </c>
      <c r="L179" s="42">
        <v>800</v>
      </c>
      <c r="M179" s="34">
        <v>4</v>
      </c>
      <c r="N179" s="42" t="s">
        <v>865</v>
      </c>
      <c r="O179" s="34">
        <v>3</v>
      </c>
      <c r="P179" s="35" t="s">
        <v>797</v>
      </c>
      <c r="Q179" s="35" t="s">
        <v>800</v>
      </c>
      <c r="S179" s="40" t="s">
        <v>67</v>
      </c>
    </row>
    <row r="180" spans="1:21" ht="30" hidden="1">
      <c r="A180" s="34">
        <v>1</v>
      </c>
      <c r="B180" s="95">
        <v>44</v>
      </c>
      <c r="C180" s="34">
        <v>815</v>
      </c>
      <c r="D180" s="34" t="s">
        <v>813</v>
      </c>
      <c r="E180" s="34" t="s">
        <v>830</v>
      </c>
      <c r="F180" s="34" t="str">
        <f t="shared" si="3"/>
        <v>FW</v>
      </c>
      <c r="G180" s="34">
        <v>1</v>
      </c>
      <c r="H180" s="92">
        <v>179</v>
      </c>
      <c r="I180" s="92"/>
      <c r="J180" s="74"/>
      <c r="K180" s="74" t="s">
        <v>68</v>
      </c>
      <c r="L180" s="42">
        <v>800</v>
      </c>
      <c r="M180" s="34">
        <v>5</v>
      </c>
      <c r="N180" s="42" t="s">
        <v>866</v>
      </c>
      <c r="O180" s="34">
        <v>4</v>
      </c>
      <c r="P180" s="35" t="s">
        <v>797</v>
      </c>
      <c r="Q180" s="35" t="s">
        <v>800</v>
      </c>
      <c r="S180" s="40" t="s">
        <v>68</v>
      </c>
    </row>
    <row r="181" spans="1:21" hidden="1">
      <c r="A181" s="34">
        <v>1</v>
      </c>
      <c r="B181" s="95">
        <v>44</v>
      </c>
      <c r="C181" s="34">
        <v>816</v>
      </c>
      <c r="D181" s="34" t="s">
        <v>813</v>
      </c>
      <c r="E181" s="34" t="s">
        <v>831</v>
      </c>
      <c r="F181" s="34" t="str">
        <f t="shared" si="3"/>
        <v>FX</v>
      </c>
      <c r="G181" s="34">
        <v>1</v>
      </c>
      <c r="H181" s="92">
        <v>180</v>
      </c>
      <c r="I181" s="92"/>
      <c r="J181" s="74"/>
      <c r="K181" s="74" t="s">
        <v>84</v>
      </c>
      <c r="L181" s="42">
        <v>800</v>
      </c>
      <c r="M181" s="34">
        <v>6</v>
      </c>
      <c r="N181" s="42" t="s">
        <v>84</v>
      </c>
      <c r="O181" s="34">
        <v>5</v>
      </c>
      <c r="P181" s="35" t="s">
        <v>797</v>
      </c>
      <c r="Q181" s="35" t="s">
        <v>800</v>
      </c>
      <c r="S181" s="40" t="s">
        <v>69</v>
      </c>
    </row>
    <row r="182" spans="1:21" ht="15.75" hidden="1" thickBot="1">
      <c r="A182" s="34">
        <v>1</v>
      </c>
      <c r="B182" s="95">
        <v>44</v>
      </c>
      <c r="C182" s="34">
        <v>817</v>
      </c>
      <c r="D182" s="34" t="s">
        <v>813</v>
      </c>
      <c r="E182" s="34" t="s">
        <v>832</v>
      </c>
      <c r="F182" s="34" t="str">
        <f t="shared" si="3"/>
        <v>FY</v>
      </c>
      <c r="G182" s="34">
        <v>1</v>
      </c>
      <c r="H182" s="92">
        <v>181</v>
      </c>
      <c r="I182" s="92"/>
      <c r="J182" s="74"/>
      <c r="K182" s="74" t="s">
        <v>136</v>
      </c>
      <c r="L182" s="42">
        <v>800</v>
      </c>
      <c r="M182" s="34">
        <v>7</v>
      </c>
      <c r="N182" s="42" t="s">
        <v>867</v>
      </c>
      <c r="O182" s="34">
        <v>0</v>
      </c>
      <c r="P182" s="35" t="s">
        <v>797</v>
      </c>
      <c r="Q182" s="35" t="s">
        <v>800</v>
      </c>
      <c r="S182" s="43" t="s">
        <v>136</v>
      </c>
      <c r="U182" s="35" t="s">
        <v>802</v>
      </c>
    </row>
    <row r="183" spans="1:21" hidden="1">
      <c r="A183" s="34">
        <v>1</v>
      </c>
      <c r="B183" s="95">
        <v>44</v>
      </c>
      <c r="C183" s="34">
        <v>818</v>
      </c>
      <c r="D183" s="34"/>
      <c r="E183" s="34"/>
      <c r="F183" s="34" t="str">
        <f t="shared" ref="F183:F191" si="4">CONCATENATE(D184,E184)</f>
        <v>FZ</v>
      </c>
      <c r="G183" s="34">
        <v>1</v>
      </c>
      <c r="H183" s="92">
        <v>182</v>
      </c>
      <c r="I183" s="92"/>
      <c r="J183" s="74"/>
      <c r="K183" s="74" t="s">
        <v>925</v>
      </c>
      <c r="L183" s="42">
        <v>800</v>
      </c>
      <c r="M183" s="34">
        <v>8</v>
      </c>
      <c r="N183" s="42" t="s">
        <v>794</v>
      </c>
      <c r="O183" s="34">
        <v>0</v>
      </c>
      <c r="P183" s="35" t="s">
        <v>224</v>
      </c>
      <c r="Q183" s="35" t="s">
        <v>803</v>
      </c>
      <c r="S183" s="40"/>
      <c r="T183" s="35" t="s">
        <v>926</v>
      </c>
    </row>
    <row r="184" spans="1:21" ht="30">
      <c r="A184" s="34">
        <v>1</v>
      </c>
      <c r="B184" s="95">
        <v>45</v>
      </c>
      <c r="C184" s="34">
        <v>821</v>
      </c>
      <c r="D184" s="34" t="s">
        <v>813</v>
      </c>
      <c r="E184" s="34" t="s">
        <v>833</v>
      </c>
      <c r="F184" s="34" t="str">
        <f t="shared" si="4"/>
        <v>GA</v>
      </c>
      <c r="G184" s="34">
        <v>1</v>
      </c>
      <c r="H184" s="92">
        <v>183</v>
      </c>
      <c r="I184" s="92" t="s">
        <v>960</v>
      </c>
      <c r="J184" s="74" t="s">
        <v>218</v>
      </c>
      <c r="K184" s="74" t="s">
        <v>4</v>
      </c>
      <c r="L184" s="42">
        <v>800</v>
      </c>
      <c r="M184" s="34">
        <v>1</v>
      </c>
      <c r="N184" s="42" t="s">
        <v>4</v>
      </c>
      <c r="O184" s="34">
        <v>5</v>
      </c>
      <c r="P184" s="35" t="s">
        <v>797</v>
      </c>
      <c r="Q184" s="35" t="s">
        <v>800</v>
      </c>
      <c r="S184" s="40" t="s">
        <v>4</v>
      </c>
    </row>
    <row r="185" spans="1:21" ht="30.75" hidden="1" thickBot="1">
      <c r="A185" s="34">
        <v>1</v>
      </c>
      <c r="B185" s="95">
        <v>45</v>
      </c>
      <c r="C185" s="34">
        <v>822</v>
      </c>
      <c r="D185" s="34" t="s">
        <v>814</v>
      </c>
      <c r="E185" s="34" t="s">
        <v>808</v>
      </c>
      <c r="F185" s="34" t="str">
        <f t="shared" si="4"/>
        <v>GB</v>
      </c>
      <c r="G185" s="34">
        <v>1</v>
      </c>
      <c r="H185" s="92">
        <v>184</v>
      </c>
      <c r="I185" s="92"/>
      <c r="J185" s="74"/>
      <c r="K185" s="74" t="s">
        <v>266</v>
      </c>
      <c r="L185" s="42">
        <v>800</v>
      </c>
      <c r="M185" s="34">
        <v>0</v>
      </c>
      <c r="N185" s="42" t="s">
        <v>5</v>
      </c>
      <c r="O185" s="34">
        <v>1</v>
      </c>
      <c r="P185" s="35" t="s">
        <v>797</v>
      </c>
      <c r="Q185" s="35" t="s">
        <v>800</v>
      </c>
      <c r="S185" s="43" t="s">
        <v>138</v>
      </c>
    </row>
    <row r="186" spans="1:21" ht="30">
      <c r="A186" s="34">
        <v>1</v>
      </c>
      <c r="B186" s="95">
        <v>46</v>
      </c>
      <c r="C186" s="34">
        <v>831</v>
      </c>
      <c r="D186" s="34" t="s">
        <v>814</v>
      </c>
      <c r="E186" s="34" t="s">
        <v>809</v>
      </c>
      <c r="F186" s="34" t="str">
        <f t="shared" si="4"/>
        <v>GC</v>
      </c>
      <c r="G186" s="34">
        <v>1</v>
      </c>
      <c r="H186" s="92">
        <v>185</v>
      </c>
      <c r="I186" s="92" t="s">
        <v>961</v>
      </c>
      <c r="J186" s="74" t="s">
        <v>139</v>
      </c>
      <c r="K186" s="74" t="s">
        <v>140</v>
      </c>
      <c r="L186" s="42">
        <v>800</v>
      </c>
      <c r="M186" s="34">
        <v>1</v>
      </c>
      <c r="N186" s="42" t="s">
        <v>856</v>
      </c>
      <c r="O186" s="34">
        <v>0</v>
      </c>
      <c r="P186" s="35" t="s">
        <v>797</v>
      </c>
      <c r="Q186" s="35" t="s">
        <v>800</v>
      </c>
      <c r="S186" s="40" t="s">
        <v>140</v>
      </c>
    </row>
    <row r="187" spans="1:21" hidden="1">
      <c r="A187" s="34">
        <v>1</v>
      </c>
      <c r="B187" s="95">
        <v>46</v>
      </c>
      <c r="C187" s="34">
        <v>832</v>
      </c>
      <c r="D187" s="34" t="s">
        <v>814</v>
      </c>
      <c r="E187" s="34" t="s">
        <v>810</v>
      </c>
      <c r="F187" s="34" t="str">
        <f t="shared" si="4"/>
        <v>GD</v>
      </c>
      <c r="G187" s="34">
        <v>1</v>
      </c>
      <c r="H187" s="92">
        <v>186</v>
      </c>
      <c r="I187" s="92"/>
      <c r="J187" s="74"/>
      <c r="K187" s="74" t="s">
        <v>141</v>
      </c>
      <c r="L187" s="42">
        <v>800</v>
      </c>
      <c r="M187" s="34">
        <v>2</v>
      </c>
      <c r="N187" s="42" t="s">
        <v>893</v>
      </c>
      <c r="O187" s="34">
        <v>1</v>
      </c>
      <c r="P187" s="35" t="s">
        <v>797</v>
      </c>
      <c r="Q187" s="35" t="s">
        <v>800</v>
      </c>
      <c r="S187" s="40" t="s">
        <v>141</v>
      </c>
    </row>
    <row r="188" spans="1:21" hidden="1">
      <c r="A188" s="34">
        <v>1</v>
      </c>
      <c r="B188" s="95">
        <v>46</v>
      </c>
      <c r="C188" s="34">
        <v>833</v>
      </c>
      <c r="D188" s="34" t="s">
        <v>814</v>
      </c>
      <c r="E188" s="34" t="s">
        <v>811</v>
      </c>
      <c r="F188" s="34" t="str">
        <f t="shared" si="4"/>
        <v>GE</v>
      </c>
      <c r="G188" s="34">
        <v>1</v>
      </c>
      <c r="H188" s="92">
        <v>187</v>
      </c>
      <c r="I188" s="92"/>
      <c r="J188" s="74"/>
      <c r="K188" s="74" t="s">
        <v>142</v>
      </c>
      <c r="L188" s="42">
        <v>800</v>
      </c>
      <c r="M188" s="34">
        <v>3</v>
      </c>
      <c r="N188" s="42" t="s">
        <v>843</v>
      </c>
      <c r="O188" s="34">
        <v>2</v>
      </c>
      <c r="P188" s="35" t="s">
        <v>797</v>
      </c>
      <c r="Q188" s="35" t="s">
        <v>800</v>
      </c>
      <c r="S188" s="40" t="s">
        <v>142</v>
      </c>
    </row>
    <row r="189" spans="1:21" hidden="1">
      <c r="A189" s="34">
        <v>1</v>
      </c>
      <c r="B189" s="95">
        <v>46</v>
      </c>
      <c r="C189" s="34">
        <v>834</v>
      </c>
      <c r="D189" s="34" t="s">
        <v>814</v>
      </c>
      <c r="E189" s="34" t="s">
        <v>812</v>
      </c>
      <c r="F189" s="34" t="str">
        <f t="shared" si="4"/>
        <v>GF</v>
      </c>
      <c r="G189" s="34">
        <v>1</v>
      </c>
      <c r="H189" s="92">
        <v>188</v>
      </c>
      <c r="I189" s="92"/>
      <c r="J189" s="74"/>
      <c r="K189" s="74" t="s">
        <v>143</v>
      </c>
      <c r="L189" s="42">
        <v>800</v>
      </c>
      <c r="M189" s="34">
        <v>4</v>
      </c>
      <c r="N189" s="42" t="s">
        <v>844</v>
      </c>
      <c r="O189" s="34">
        <v>3</v>
      </c>
      <c r="P189" s="35" t="s">
        <v>797</v>
      </c>
      <c r="Q189" s="35" t="s">
        <v>800</v>
      </c>
      <c r="S189" s="40" t="s">
        <v>143</v>
      </c>
    </row>
    <row r="190" spans="1:21" hidden="1">
      <c r="A190" s="34">
        <v>1</v>
      </c>
      <c r="B190" s="95">
        <v>46</v>
      </c>
      <c r="C190" s="34">
        <v>835</v>
      </c>
      <c r="D190" s="34" t="s">
        <v>814</v>
      </c>
      <c r="E190" s="34" t="s">
        <v>813</v>
      </c>
      <c r="F190" s="34" t="str">
        <f t="shared" si="4"/>
        <v>GG</v>
      </c>
      <c r="G190" s="34">
        <v>1</v>
      </c>
      <c r="H190" s="92">
        <v>189</v>
      </c>
      <c r="I190" s="92"/>
      <c r="J190" s="74"/>
      <c r="K190" s="74" t="s">
        <v>144</v>
      </c>
      <c r="L190" s="42">
        <v>800</v>
      </c>
      <c r="M190" s="34">
        <v>5</v>
      </c>
      <c r="N190" s="42" t="s">
        <v>845</v>
      </c>
      <c r="O190" s="34">
        <v>4</v>
      </c>
      <c r="P190" s="35" t="s">
        <v>797</v>
      </c>
      <c r="Q190" s="35" t="s">
        <v>800</v>
      </c>
      <c r="S190" s="40" t="s">
        <v>144</v>
      </c>
    </row>
    <row r="191" spans="1:21" hidden="1">
      <c r="A191" s="34">
        <v>1</v>
      </c>
      <c r="B191" s="95">
        <v>46</v>
      </c>
      <c r="C191" s="34">
        <v>836</v>
      </c>
      <c r="D191" s="34" t="s">
        <v>814</v>
      </c>
      <c r="E191" s="34" t="s">
        <v>814</v>
      </c>
      <c r="F191" s="34" t="str">
        <f t="shared" si="4"/>
        <v>GH</v>
      </c>
      <c r="G191" s="34">
        <v>1</v>
      </c>
      <c r="H191" s="92">
        <v>190</v>
      </c>
      <c r="I191" s="92"/>
      <c r="J191" s="74"/>
      <c r="K191" s="74" t="s">
        <v>267</v>
      </c>
      <c r="L191" s="42">
        <v>800</v>
      </c>
      <c r="M191" s="34">
        <v>6</v>
      </c>
      <c r="N191" s="42" t="s">
        <v>846</v>
      </c>
      <c r="O191" s="34">
        <v>5</v>
      </c>
      <c r="P191" s="35" t="s">
        <v>797</v>
      </c>
      <c r="Q191" s="35" t="s">
        <v>800</v>
      </c>
      <c r="S191" s="40" t="s">
        <v>145</v>
      </c>
    </row>
    <row r="192" spans="1:21" ht="15.75" hidden="1" thickBot="1">
      <c r="A192" s="34">
        <v>1</v>
      </c>
      <c r="B192" s="95">
        <v>46</v>
      </c>
      <c r="C192" s="34">
        <v>837</v>
      </c>
      <c r="D192" s="34" t="s">
        <v>814</v>
      </c>
      <c r="E192" s="34" t="s">
        <v>815</v>
      </c>
      <c r="F192" s="34" t="s">
        <v>924</v>
      </c>
      <c r="G192" s="34">
        <v>1</v>
      </c>
      <c r="H192" s="92">
        <v>191</v>
      </c>
      <c r="I192" s="92"/>
      <c r="J192" s="74"/>
      <c r="K192" s="38" t="s">
        <v>268</v>
      </c>
      <c r="L192" s="42">
        <v>800</v>
      </c>
      <c r="M192" s="34">
        <v>0</v>
      </c>
      <c r="N192" s="42" t="s">
        <v>794</v>
      </c>
      <c r="O192" s="34">
        <v>0</v>
      </c>
      <c r="P192" s="35" t="s">
        <v>791</v>
      </c>
      <c r="Q192" s="35" t="s">
        <v>803</v>
      </c>
      <c r="S192" s="43" t="s">
        <v>146</v>
      </c>
    </row>
    <row r="193" spans="1:19" ht="30">
      <c r="A193" s="34">
        <v>1</v>
      </c>
      <c r="B193" s="95">
        <v>47</v>
      </c>
      <c r="C193" s="34">
        <v>901</v>
      </c>
      <c r="D193" s="34" t="s">
        <v>814</v>
      </c>
      <c r="E193" s="34" t="s">
        <v>816</v>
      </c>
      <c r="F193" s="34" t="str">
        <f t="shared" ref="F193:F220" si="5">CONCATENATE(D194,E194)</f>
        <v>GJ</v>
      </c>
      <c r="G193" s="34">
        <v>1</v>
      </c>
      <c r="H193" s="97">
        <v>192</v>
      </c>
      <c r="I193" s="97" t="s">
        <v>962</v>
      </c>
      <c r="J193" s="74" t="s">
        <v>148</v>
      </c>
      <c r="K193" s="74" t="s">
        <v>149</v>
      </c>
      <c r="L193" s="42">
        <v>900</v>
      </c>
      <c r="M193" s="34">
        <v>1</v>
      </c>
      <c r="N193" s="42" t="s">
        <v>862</v>
      </c>
      <c r="O193" s="34">
        <v>0</v>
      </c>
      <c r="P193" s="35" t="s">
        <v>797</v>
      </c>
      <c r="Q193" s="35" t="s">
        <v>800</v>
      </c>
      <c r="S193" s="40" t="s">
        <v>149</v>
      </c>
    </row>
    <row r="194" spans="1:19" ht="30" hidden="1">
      <c r="A194" s="34">
        <v>1</v>
      </c>
      <c r="B194" s="95">
        <v>47</v>
      </c>
      <c r="C194" s="34">
        <v>902</v>
      </c>
      <c r="D194" s="34" t="s">
        <v>814</v>
      </c>
      <c r="E194" s="34" t="s">
        <v>817</v>
      </c>
      <c r="F194" s="34" t="str">
        <f t="shared" si="5"/>
        <v>GK</v>
      </c>
      <c r="G194" s="34">
        <v>1</v>
      </c>
      <c r="H194" s="97">
        <v>193</v>
      </c>
      <c r="I194" s="97"/>
      <c r="J194" s="74"/>
      <c r="K194" s="74" t="s">
        <v>65</v>
      </c>
      <c r="L194" s="42">
        <v>900</v>
      </c>
      <c r="M194" s="34">
        <v>2</v>
      </c>
      <c r="N194" s="42" t="s">
        <v>863</v>
      </c>
      <c r="O194" s="34">
        <v>1</v>
      </c>
      <c r="P194" s="35" t="s">
        <v>797</v>
      </c>
      <c r="Q194" s="35" t="s">
        <v>800</v>
      </c>
      <c r="S194" s="40" t="s">
        <v>65</v>
      </c>
    </row>
    <row r="195" spans="1:19" ht="30" hidden="1">
      <c r="A195" s="34">
        <v>1</v>
      </c>
      <c r="B195" s="95">
        <v>47</v>
      </c>
      <c r="C195" s="34">
        <v>903</v>
      </c>
      <c r="D195" s="34" t="s">
        <v>814</v>
      </c>
      <c r="E195" s="34" t="s">
        <v>818</v>
      </c>
      <c r="F195" s="34" t="str">
        <f t="shared" si="5"/>
        <v>GL</v>
      </c>
      <c r="G195" s="34">
        <v>1</v>
      </c>
      <c r="H195" s="97">
        <v>194</v>
      </c>
      <c r="I195" s="97"/>
      <c r="J195" s="74"/>
      <c r="K195" s="74" t="s">
        <v>66</v>
      </c>
      <c r="L195" s="42">
        <v>900</v>
      </c>
      <c r="M195" s="34">
        <v>3</v>
      </c>
      <c r="N195" s="42" t="s">
        <v>864</v>
      </c>
      <c r="O195" s="34">
        <v>2</v>
      </c>
      <c r="P195" s="35" t="s">
        <v>797</v>
      </c>
      <c r="Q195" s="35" t="s">
        <v>800</v>
      </c>
      <c r="S195" s="40" t="s">
        <v>66</v>
      </c>
    </row>
    <row r="196" spans="1:19" ht="30" hidden="1">
      <c r="A196" s="34">
        <v>1</v>
      </c>
      <c r="B196" s="95">
        <v>47</v>
      </c>
      <c r="C196" s="34">
        <v>904</v>
      </c>
      <c r="D196" s="34" t="s">
        <v>814</v>
      </c>
      <c r="E196" s="34" t="s">
        <v>819</v>
      </c>
      <c r="F196" s="34" t="str">
        <f t="shared" si="5"/>
        <v>GM</v>
      </c>
      <c r="G196" s="34">
        <v>1</v>
      </c>
      <c r="H196" s="97">
        <v>195</v>
      </c>
      <c r="I196" s="97"/>
      <c r="J196" s="74"/>
      <c r="K196" s="74" t="s">
        <v>247</v>
      </c>
      <c r="L196" s="42">
        <v>900</v>
      </c>
      <c r="M196" s="34">
        <v>4</v>
      </c>
      <c r="N196" s="42" t="s">
        <v>865</v>
      </c>
      <c r="O196" s="34">
        <v>3</v>
      </c>
      <c r="P196" s="35" t="s">
        <v>797</v>
      </c>
      <c r="Q196" s="35" t="s">
        <v>800</v>
      </c>
      <c r="S196" s="40" t="s">
        <v>67</v>
      </c>
    </row>
    <row r="197" spans="1:19" ht="30" hidden="1">
      <c r="A197" s="34">
        <v>1</v>
      </c>
      <c r="B197" s="95">
        <v>47</v>
      </c>
      <c r="C197" s="34">
        <v>905</v>
      </c>
      <c r="D197" s="34" t="s">
        <v>814</v>
      </c>
      <c r="E197" s="34" t="s">
        <v>820</v>
      </c>
      <c r="F197" s="34" t="str">
        <f t="shared" si="5"/>
        <v>GN</v>
      </c>
      <c r="G197" s="34">
        <v>1</v>
      </c>
      <c r="H197" s="97">
        <v>196</v>
      </c>
      <c r="I197" s="97"/>
      <c r="J197" s="74"/>
      <c r="K197" s="74" t="s">
        <v>68</v>
      </c>
      <c r="L197" s="42">
        <v>900</v>
      </c>
      <c r="M197" s="34">
        <v>5</v>
      </c>
      <c r="N197" s="42" t="s">
        <v>866</v>
      </c>
      <c r="O197" s="34">
        <v>4</v>
      </c>
      <c r="P197" s="35" t="s">
        <v>797</v>
      </c>
      <c r="Q197" s="35" t="s">
        <v>800</v>
      </c>
      <c r="S197" s="40" t="s">
        <v>68</v>
      </c>
    </row>
    <row r="198" spans="1:19" ht="30.75" hidden="1" thickBot="1">
      <c r="A198" s="34">
        <v>1</v>
      </c>
      <c r="B198" s="95">
        <v>47</v>
      </c>
      <c r="C198" s="34">
        <v>906</v>
      </c>
      <c r="D198" s="34" t="s">
        <v>814</v>
      </c>
      <c r="E198" s="34" t="s">
        <v>821</v>
      </c>
      <c r="F198" s="34" t="str">
        <f t="shared" si="5"/>
        <v>GO</v>
      </c>
      <c r="G198" s="34">
        <v>1</v>
      </c>
      <c r="H198" s="97">
        <v>197</v>
      </c>
      <c r="I198" s="97"/>
      <c r="J198" s="74"/>
      <c r="K198" s="74" t="s">
        <v>269</v>
      </c>
      <c r="L198" s="42">
        <v>900</v>
      </c>
      <c r="M198" s="34">
        <v>6</v>
      </c>
      <c r="N198" s="42" t="s">
        <v>84</v>
      </c>
      <c r="O198" s="34">
        <v>5</v>
      </c>
      <c r="P198" s="35" t="s">
        <v>797</v>
      </c>
      <c r="Q198" s="35" t="s">
        <v>800</v>
      </c>
      <c r="S198" s="43" t="s">
        <v>150</v>
      </c>
    </row>
    <row r="199" spans="1:19" ht="45">
      <c r="A199" s="34">
        <v>1</v>
      </c>
      <c r="B199" s="95">
        <v>48</v>
      </c>
      <c r="C199" s="34">
        <v>911</v>
      </c>
      <c r="D199" s="34" t="s">
        <v>814</v>
      </c>
      <c r="E199" s="34" t="s">
        <v>822</v>
      </c>
      <c r="F199" s="34" t="str">
        <f t="shared" si="5"/>
        <v>GP</v>
      </c>
      <c r="G199" s="34">
        <v>1</v>
      </c>
      <c r="H199" s="97">
        <v>198</v>
      </c>
      <c r="I199" s="97" t="s">
        <v>963</v>
      </c>
      <c r="J199" s="74" t="s">
        <v>151</v>
      </c>
      <c r="K199" s="74" t="s">
        <v>152</v>
      </c>
      <c r="L199" s="42">
        <v>900</v>
      </c>
      <c r="M199" s="34">
        <v>1</v>
      </c>
      <c r="N199" s="42" t="s">
        <v>893</v>
      </c>
      <c r="O199" s="34">
        <v>0</v>
      </c>
      <c r="P199" s="35" t="s">
        <v>797</v>
      </c>
      <c r="Q199" s="35" t="s">
        <v>800</v>
      </c>
      <c r="S199" s="40" t="s">
        <v>152</v>
      </c>
    </row>
    <row r="200" spans="1:19" hidden="1">
      <c r="A200" s="34">
        <v>1</v>
      </c>
      <c r="B200" s="95">
        <v>48</v>
      </c>
      <c r="C200" s="34">
        <v>912</v>
      </c>
      <c r="D200" s="34" t="s">
        <v>814</v>
      </c>
      <c r="E200" s="34" t="s">
        <v>823</v>
      </c>
      <c r="F200" s="34" t="str">
        <f t="shared" si="5"/>
        <v>GQ</v>
      </c>
      <c r="G200" s="34">
        <v>1</v>
      </c>
      <c r="H200" s="97">
        <v>199</v>
      </c>
      <c r="I200" s="97"/>
      <c r="J200" s="74"/>
      <c r="K200" s="74" t="s">
        <v>153</v>
      </c>
      <c r="L200" s="42">
        <v>900</v>
      </c>
      <c r="M200" s="34">
        <v>2</v>
      </c>
      <c r="N200" s="42" t="s">
        <v>847</v>
      </c>
      <c r="O200" s="34">
        <v>1</v>
      </c>
      <c r="P200" s="35" t="s">
        <v>797</v>
      </c>
      <c r="Q200" s="35" t="s">
        <v>800</v>
      </c>
      <c r="S200" s="40" t="s">
        <v>153</v>
      </c>
    </row>
    <row r="201" spans="1:19" hidden="1">
      <c r="A201" s="34">
        <v>1</v>
      </c>
      <c r="B201" s="95">
        <v>48</v>
      </c>
      <c r="C201" s="34">
        <v>913</v>
      </c>
      <c r="D201" s="34" t="s">
        <v>814</v>
      </c>
      <c r="E201" s="34" t="s">
        <v>824</v>
      </c>
      <c r="F201" s="34" t="str">
        <f t="shared" si="5"/>
        <v>GR</v>
      </c>
      <c r="G201" s="34">
        <v>1</v>
      </c>
      <c r="H201" s="97">
        <v>200</v>
      </c>
      <c r="I201" s="97"/>
      <c r="J201" s="74"/>
      <c r="K201" s="74" t="s">
        <v>154</v>
      </c>
      <c r="L201" s="42">
        <v>900</v>
      </c>
      <c r="M201" s="34">
        <v>3</v>
      </c>
      <c r="N201" s="42" t="s">
        <v>848</v>
      </c>
      <c r="O201" s="34">
        <v>2</v>
      </c>
      <c r="P201" s="35" t="s">
        <v>797</v>
      </c>
      <c r="Q201" s="35" t="s">
        <v>800</v>
      </c>
      <c r="S201" s="40" t="s">
        <v>154</v>
      </c>
    </row>
    <row r="202" spans="1:19" hidden="1">
      <c r="A202" s="34">
        <v>1</v>
      </c>
      <c r="B202" s="95">
        <v>48</v>
      </c>
      <c r="C202" s="34">
        <v>914</v>
      </c>
      <c r="D202" s="34" t="s">
        <v>814</v>
      </c>
      <c r="E202" s="34" t="s">
        <v>825</v>
      </c>
      <c r="F202" s="34" t="str">
        <f t="shared" si="5"/>
        <v>GS</v>
      </c>
      <c r="G202" s="34">
        <v>1</v>
      </c>
      <c r="H202" s="97">
        <v>201</v>
      </c>
      <c r="I202" s="97"/>
      <c r="J202" s="74"/>
      <c r="K202" s="74" t="s">
        <v>155</v>
      </c>
      <c r="L202" s="42">
        <v>900</v>
      </c>
      <c r="M202" s="34">
        <v>4</v>
      </c>
      <c r="N202" s="42" t="s">
        <v>894</v>
      </c>
      <c r="O202" s="34">
        <v>3</v>
      </c>
      <c r="P202" s="35" t="s">
        <v>797</v>
      </c>
      <c r="Q202" s="35" t="s">
        <v>800</v>
      </c>
      <c r="S202" s="40" t="s">
        <v>155</v>
      </c>
    </row>
    <row r="203" spans="1:19" hidden="1">
      <c r="A203" s="34">
        <v>1</v>
      </c>
      <c r="B203" s="95">
        <v>48</v>
      </c>
      <c r="C203" s="34">
        <v>915</v>
      </c>
      <c r="D203" s="34" t="s">
        <v>814</v>
      </c>
      <c r="E203" s="34" t="s">
        <v>826</v>
      </c>
      <c r="F203" s="34" t="str">
        <f t="shared" si="5"/>
        <v>GT</v>
      </c>
      <c r="G203" s="34">
        <v>1</v>
      </c>
      <c r="H203" s="97">
        <v>202</v>
      </c>
      <c r="I203" s="97"/>
      <c r="J203" s="74"/>
      <c r="K203" s="74" t="s">
        <v>156</v>
      </c>
      <c r="L203" s="42">
        <v>900</v>
      </c>
      <c r="M203" s="34">
        <v>5</v>
      </c>
      <c r="N203" s="42" t="s">
        <v>849</v>
      </c>
      <c r="O203" s="34">
        <v>4</v>
      </c>
      <c r="P203" s="35" t="s">
        <v>797</v>
      </c>
      <c r="Q203" s="35" t="s">
        <v>800</v>
      </c>
      <c r="S203" s="40" t="s">
        <v>156</v>
      </c>
    </row>
    <row r="204" spans="1:19" hidden="1">
      <c r="A204" s="34">
        <v>1</v>
      </c>
      <c r="B204" s="95">
        <v>48</v>
      </c>
      <c r="C204" s="34">
        <v>916</v>
      </c>
      <c r="D204" s="34" t="s">
        <v>814</v>
      </c>
      <c r="E204" s="34" t="s">
        <v>827</v>
      </c>
      <c r="F204" s="34" t="str">
        <f t="shared" si="5"/>
        <v>GU</v>
      </c>
      <c r="G204" s="34">
        <v>1</v>
      </c>
      <c r="H204" s="97">
        <v>203</v>
      </c>
      <c r="I204" s="97"/>
      <c r="J204" s="74"/>
      <c r="K204" s="74" t="s">
        <v>270</v>
      </c>
      <c r="L204" s="42">
        <v>900</v>
      </c>
      <c r="M204" s="34">
        <v>6</v>
      </c>
      <c r="N204" s="42" t="s">
        <v>850</v>
      </c>
      <c r="O204" s="34">
        <v>5</v>
      </c>
      <c r="P204" s="35" t="s">
        <v>797</v>
      </c>
      <c r="Q204" s="35" t="s">
        <v>800</v>
      </c>
      <c r="S204" s="40" t="s">
        <v>157</v>
      </c>
    </row>
    <row r="205" spans="1:19" ht="15.75" hidden="1" thickBot="1">
      <c r="A205" s="34">
        <v>1</v>
      </c>
      <c r="B205" s="95">
        <v>48</v>
      </c>
      <c r="C205" s="34">
        <v>917</v>
      </c>
      <c r="D205" s="34" t="s">
        <v>814</v>
      </c>
      <c r="E205" s="34" t="s">
        <v>828</v>
      </c>
      <c r="F205" s="34" t="str">
        <f t="shared" si="5"/>
        <v>GV</v>
      </c>
      <c r="G205" s="34">
        <v>1</v>
      </c>
      <c r="H205" s="97">
        <v>204</v>
      </c>
      <c r="I205" s="97"/>
      <c r="J205" s="74"/>
      <c r="K205" s="74" t="s">
        <v>158</v>
      </c>
      <c r="L205" s="42">
        <v>900</v>
      </c>
      <c r="M205" s="34">
        <v>7</v>
      </c>
      <c r="N205" s="42" t="s">
        <v>158</v>
      </c>
      <c r="O205" s="34" t="s">
        <v>198</v>
      </c>
      <c r="P205" s="35" t="s">
        <v>791</v>
      </c>
      <c r="Q205" s="35" t="s">
        <v>803</v>
      </c>
      <c r="S205" s="43" t="s">
        <v>158</v>
      </c>
    </row>
    <row r="206" spans="1:19" ht="45">
      <c r="A206" s="34">
        <v>1</v>
      </c>
      <c r="B206" s="95">
        <v>49</v>
      </c>
      <c r="C206" s="34">
        <v>921</v>
      </c>
      <c r="D206" s="34" t="s">
        <v>814</v>
      </c>
      <c r="E206" s="34" t="s">
        <v>829</v>
      </c>
      <c r="F206" s="34" t="str">
        <f t="shared" si="5"/>
        <v>GW</v>
      </c>
      <c r="G206" s="34">
        <v>1</v>
      </c>
      <c r="H206" s="97">
        <v>205</v>
      </c>
      <c r="I206" s="97" t="s">
        <v>964</v>
      </c>
      <c r="J206" s="74" t="s">
        <v>159</v>
      </c>
      <c r="K206" s="74" t="s">
        <v>160</v>
      </c>
      <c r="L206" s="42">
        <v>900</v>
      </c>
      <c r="M206" s="34">
        <v>1</v>
      </c>
      <c r="N206" s="42" t="s">
        <v>856</v>
      </c>
      <c r="O206" s="34">
        <v>0</v>
      </c>
      <c r="P206" s="35" t="s">
        <v>797</v>
      </c>
      <c r="Q206" s="35" t="s">
        <v>800</v>
      </c>
      <c r="S206" s="40" t="s">
        <v>160</v>
      </c>
    </row>
    <row r="207" spans="1:19" hidden="1">
      <c r="A207" s="34">
        <v>1</v>
      </c>
      <c r="B207" s="95">
        <v>49</v>
      </c>
      <c r="C207" s="34">
        <v>922</v>
      </c>
      <c r="D207" s="34" t="s">
        <v>814</v>
      </c>
      <c r="E207" s="34" t="s">
        <v>830</v>
      </c>
      <c r="F207" s="34" t="str">
        <f t="shared" si="5"/>
        <v>GX</v>
      </c>
      <c r="G207" s="34">
        <v>1</v>
      </c>
      <c r="H207" s="97">
        <v>206</v>
      </c>
      <c r="I207" s="97"/>
      <c r="J207" s="74"/>
      <c r="K207" s="74" t="s">
        <v>50</v>
      </c>
      <c r="L207" s="42">
        <v>900</v>
      </c>
      <c r="M207" s="34">
        <v>2</v>
      </c>
      <c r="N207" s="42" t="s">
        <v>50</v>
      </c>
      <c r="O207" s="34">
        <v>1</v>
      </c>
      <c r="P207" s="35" t="s">
        <v>797</v>
      </c>
      <c r="Q207" s="35" t="s">
        <v>800</v>
      </c>
      <c r="S207" s="40" t="s">
        <v>50</v>
      </c>
    </row>
    <row r="208" spans="1:19" ht="30" hidden="1">
      <c r="A208" s="34">
        <v>1</v>
      </c>
      <c r="B208" s="95">
        <v>49</v>
      </c>
      <c r="C208" s="34">
        <v>923</v>
      </c>
      <c r="D208" s="34" t="s">
        <v>814</v>
      </c>
      <c r="E208" s="34" t="s">
        <v>831</v>
      </c>
      <c r="F208" s="34" t="str">
        <f t="shared" si="5"/>
        <v>GY</v>
      </c>
      <c r="G208" s="34">
        <v>1</v>
      </c>
      <c r="H208" s="97">
        <v>207</v>
      </c>
      <c r="I208" s="97"/>
      <c r="J208" s="74"/>
      <c r="K208" s="74" t="s">
        <v>51</v>
      </c>
      <c r="L208" s="42">
        <v>900</v>
      </c>
      <c r="M208" s="34">
        <v>3</v>
      </c>
      <c r="N208" s="42" t="s">
        <v>917</v>
      </c>
      <c r="O208" s="34">
        <v>2</v>
      </c>
      <c r="P208" s="35" t="s">
        <v>797</v>
      </c>
      <c r="Q208" s="35" t="s">
        <v>800</v>
      </c>
      <c r="S208" s="40" t="s">
        <v>51</v>
      </c>
    </row>
    <row r="209" spans="1:19" hidden="1">
      <c r="A209" s="34">
        <v>1</v>
      </c>
      <c r="B209" s="95">
        <v>49</v>
      </c>
      <c r="C209" s="34">
        <v>924</v>
      </c>
      <c r="D209" s="34" t="s">
        <v>814</v>
      </c>
      <c r="E209" s="34" t="s">
        <v>832</v>
      </c>
      <c r="F209" s="34" t="str">
        <f t="shared" si="5"/>
        <v>GZ</v>
      </c>
      <c r="G209" s="34">
        <v>1</v>
      </c>
      <c r="H209" s="97">
        <v>208</v>
      </c>
      <c r="I209" s="97"/>
      <c r="J209" s="74"/>
      <c r="K209" s="74" t="s">
        <v>52</v>
      </c>
      <c r="L209" s="42">
        <v>900</v>
      </c>
      <c r="M209" s="34">
        <v>4</v>
      </c>
      <c r="N209" s="42" t="s">
        <v>859</v>
      </c>
      <c r="O209" s="34">
        <v>3</v>
      </c>
      <c r="P209" s="35" t="s">
        <v>797</v>
      </c>
      <c r="Q209" s="35" t="s">
        <v>800</v>
      </c>
      <c r="S209" s="40" t="s">
        <v>52</v>
      </c>
    </row>
    <row r="210" spans="1:19" hidden="1">
      <c r="A210" s="34">
        <v>1</v>
      </c>
      <c r="B210" s="95">
        <v>49</v>
      </c>
      <c r="C210" s="34">
        <v>925</v>
      </c>
      <c r="D210" s="34" t="s">
        <v>814</v>
      </c>
      <c r="E210" s="34" t="s">
        <v>833</v>
      </c>
      <c r="F210" s="34" t="str">
        <f t="shared" si="5"/>
        <v>HA</v>
      </c>
      <c r="G210" s="34">
        <v>1</v>
      </c>
      <c r="H210" s="97">
        <v>209</v>
      </c>
      <c r="I210" s="97"/>
      <c r="J210" s="74"/>
      <c r="K210" s="74" t="s">
        <v>53</v>
      </c>
      <c r="L210" s="42">
        <v>900</v>
      </c>
      <c r="M210" s="34">
        <v>5</v>
      </c>
      <c r="N210" s="42" t="s">
        <v>860</v>
      </c>
      <c r="O210" s="34">
        <v>4</v>
      </c>
      <c r="P210" s="35" t="s">
        <v>797</v>
      </c>
      <c r="Q210" s="35" t="s">
        <v>800</v>
      </c>
      <c r="S210" s="40" t="s">
        <v>53</v>
      </c>
    </row>
    <row r="211" spans="1:19" ht="30.75" hidden="1" thickBot="1">
      <c r="A211" s="34">
        <v>1</v>
      </c>
      <c r="B211" s="95">
        <v>49</v>
      </c>
      <c r="C211" s="34">
        <v>926</v>
      </c>
      <c r="D211" s="34" t="s">
        <v>815</v>
      </c>
      <c r="E211" s="34" t="s">
        <v>808</v>
      </c>
      <c r="F211" s="34" t="str">
        <f t="shared" si="5"/>
        <v>HB</v>
      </c>
      <c r="G211" s="34">
        <v>1</v>
      </c>
      <c r="H211" s="97">
        <v>210</v>
      </c>
      <c r="I211" s="97"/>
      <c r="J211" s="74"/>
      <c r="K211" s="74" t="s">
        <v>54</v>
      </c>
      <c r="L211" s="42">
        <v>900</v>
      </c>
      <c r="M211" s="34">
        <v>6</v>
      </c>
      <c r="N211" s="42" t="s">
        <v>84</v>
      </c>
      <c r="O211" s="34">
        <v>5</v>
      </c>
      <c r="P211" s="35" t="s">
        <v>797</v>
      </c>
      <c r="Q211" s="35" t="s">
        <v>800</v>
      </c>
      <c r="S211" s="43" t="s">
        <v>54</v>
      </c>
    </row>
    <row r="212" spans="1:19" ht="45">
      <c r="A212" s="34">
        <v>1</v>
      </c>
      <c r="B212" s="95">
        <v>50</v>
      </c>
      <c r="C212" s="34">
        <v>931</v>
      </c>
      <c r="D212" s="34" t="s">
        <v>815</v>
      </c>
      <c r="E212" s="34" t="s">
        <v>809</v>
      </c>
      <c r="F212" s="34" t="str">
        <f t="shared" si="5"/>
        <v>HC</v>
      </c>
      <c r="G212" s="34">
        <v>1</v>
      </c>
      <c r="H212" s="97">
        <v>211</v>
      </c>
      <c r="I212" s="97" t="s">
        <v>965</v>
      </c>
      <c r="J212" s="74" t="s">
        <v>161</v>
      </c>
      <c r="K212" s="74" t="s">
        <v>162</v>
      </c>
      <c r="L212" s="42">
        <v>900</v>
      </c>
      <c r="M212" s="34">
        <v>1</v>
      </c>
      <c r="N212" s="85" t="s">
        <v>895</v>
      </c>
      <c r="O212" s="34">
        <v>0</v>
      </c>
      <c r="P212" s="35" t="s">
        <v>797</v>
      </c>
      <c r="Q212" s="35" t="s">
        <v>800</v>
      </c>
      <c r="S212" s="40" t="s">
        <v>162</v>
      </c>
    </row>
    <row r="213" spans="1:19" hidden="1">
      <c r="A213" s="34">
        <v>1</v>
      </c>
      <c r="B213" s="95">
        <v>50</v>
      </c>
      <c r="C213" s="34">
        <v>932</v>
      </c>
      <c r="D213" s="34" t="s">
        <v>815</v>
      </c>
      <c r="E213" s="34" t="s">
        <v>810</v>
      </c>
      <c r="F213" s="34" t="str">
        <f t="shared" si="5"/>
        <v>HD</v>
      </c>
      <c r="G213" s="34">
        <v>1</v>
      </c>
      <c r="H213" s="97">
        <v>212</v>
      </c>
      <c r="I213" s="97"/>
      <c r="J213" s="74"/>
      <c r="K213" s="74" t="s">
        <v>271</v>
      </c>
      <c r="L213" s="42">
        <v>900</v>
      </c>
      <c r="M213" s="34">
        <v>2</v>
      </c>
      <c r="N213" s="85" t="s">
        <v>893</v>
      </c>
      <c r="O213" s="34">
        <v>1</v>
      </c>
      <c r="P213" s="35" t="s">
        <v>797</v>
      </c>
      <c r="Q213" s="35" t="s">
        <v>800</v>
      </c>
      <c r="S213" s="40" t="s">
        <v>163</v>
      </c>
    </row>
    <row r="214" spans="1:19" hidden="1">
      <c r="A214" s="34">
        <v>1</v>
      </c>
      <c r="B214" s="95">
        <v>50</v>
      </c>
      <c r="C214" s="34">
        <v>933</v>
      </c>
      <c r="D214" s="34" t="s">
        <v>815</v>
      </c>
      <c r="E214" s="34" t="s">
        <v>811</v>
      </c>
      <c r="F214" s="34" t="str">
        <f t="shared" si="5"/>
        <v>HE</v>
      </c>
      <c r="G214" s="34">
        <v>1</v>
      </c>
      <c r="H214" s="97">
        <v>213</v>
      </c>
      <c r="I214" s="97"/>
      <c r="J214" s="74"/>
      <c r="K214" s="74" t="s">
        <v>272</v>
      </c>
      <c r="L214" s="42">
        <v>900</v>
      </c>
      <c r="M214" s="34">
        <v>3</v>
      </c>
      <c r="N214" s="85" t="s">
        <v>843</v>
      </c>
      <c r="O214" s="34">
        <v>2</v>
      </c>
      <c r="P214" s="35" t="s">
        <v>797</v>
      </c>
      <c r="Q214" s="35" t="s">
        <v>800</v>
      </c>
      <c r="S214" s="40" t="s">
        <v>164</v>
      </c>
    </row>
    <row r="215" spans="1:19" hidden="1">
      <c r="A215" s="34">
        <v>1</v>
      </c>
      <c r="B215" s="95">
        <v>50</v>
      </c>
      <c r="C215" s="34">
        <v>934</v>
      </c>
      <c r="D215" s="34" t="s">
        <v>815</v>
      </c>
      <c r="E215" s="34" t="s">
        <v>812</v>
      </c>
      <c r="F215" s="34" t="str">
        <f t="shared" si="5"/>
        <v>HF</v>
      </c>
      <c r="G215" s="34">
        <v>1</v>
      </c>
      <c r="H215" s="97">
        <v>214</v>
      </c>
      <c r="I215" s="97"/>
      <c r="J215" s="74"/>
      <c r="K215" s="74" t="s">
        <v>273</v>
      </c>
      <c r="L215" s="42">
        <v>900</v>
      </c>
      <c r="M215" s="34">
        <v>4</v>
      </c>
      <c r="N215" s="85" t="s">
        <v>844</v>
      </c>
      <c r="O215" s="34">
        <v>3</v>
      </c>
      <c r="P215" s="35" t="s">
        <v>797</v>
      </c>
      <c r="Q215" s="35" t="s">
        <v>800</v>
      </c>
      <c r="S215" s="40" t="s">
        <v>165</v>
      </c>
    </row>
    <row r="216" spans="1:19" hidden="1">
      <c r="A216" s="34">
        <v>1</v>
      </c>
      <c r="B216" s="95">
        <v>50</v>
      </c>
      <c r="C216" s="34">
        <v>935</v>
      </c>
      <c r="D216" s="34" t="s">
        <v>815</v>
      </c>
      <c r="E216" s="34" t="s">
        <v>813</v>
      </c>
      <c r="F216" s="34" t="str">
        <f t="shared" si="5"/>
        <v>HG</v>
      </c>
      <c r="G216" s="34">
        <v>1</v>
      </c>
      <c r="H216" s="97">
        <v>215</v>
      </c>
      <c r="I216" s="97"/>
      <c r="J216" s="74"/>
      <c r="K216" s="74" t="s">
        <v>274</v>
      </c>
      <c r="L216" s="42">
        <v>900</v>
      </c>
      <c r="M216" s="34">
        <v>5</v>
      </c>
      <c r="N216" s="85" t="s">
        <v>845</v>
      </c>
      <c r="O216" s="34">
        <v>4</v>
      </c>
      <c r="P216" s="35" t="s">
        <v>797</v>
      </c>
      <c r="Q216" s="35" t="s">
        <v>800</v>
      </c>
      <c r="S216" s="40" t="s">
        <v>166</v>
      </c>
    </row>
    <row r="217" spans="1:19" hidden="1">
      <c r="A217" s="34">
        <v>1</v>
      </c>
      <c r="B217" s="95">
        <v>50</v>
      </c>
      <c r="C217" s="34">
        <v>936</v>
      </c>
      <c r="D217" s="34" t="s">
        <v>815</v>
      </c>
      <c r="E217" s="34" t="s">
        <v>814</v>
      </c>
      <c r="F217" s="34" t="str">
        <f t="shared" si="5"/>
        <v>HH</v>
      </c>
      <c r="G217" s="34">
        <v>1</v>
      </c>
      <c r="H217" s="97">
        <v>216</v>
      </c>
      <c r="I217" s="97"/>
      <c r="J217" s="74"/>
      <c r="K217" s="74" t="s">
        <v>275</v>
      </c>
      <c r="L217" s="42">
        <v>900</v>
      </c>
      <c r="M217" s="34">
        <v>6</v>
      </c>
      <c r="N217" s="85" t="s">
        <v>846</v>
      </c>
      <c r="O217" s="34">
        <v>5</v>
      </c>
      <c r="P217" s="35" t="s">
        <v>797</v>
      </c>
      <c r="Q217" s="35" t="s">
        <v>800</v>
      </c>
      <c r="S217" s="40" t="s">
        <v>167</v>
      </c>
    </row>
    <row r="218" spans="1:19" ht="15.75" hidden="1" thickBot="1">
      <c r="A218" s="34">
        <v>1</v>
      </c>
      <c r="B218" s="34">
        <v>50</v>
      </c>
      <c r="C218" s="34">
        <v>937</v>
      </c>
      <c r="D218" s="34" t="s">
        <v>815</v>
      </c>
      <c r="E218" s="34" t="s">
        <v>815</v>
      </c>
      <c r="F218" s="34" t="str">
        <f t="shared" si="5"/>
        <v>HI</v>
      </c>
      <c r="G218" s="34">
        <v>0</v>
      </c>
      <c r="H218" s="97">
        <v>217</v>
      </c>
      <c r="I218" s="97"/>
      <c r="J218" s="74"/>
      <c r="K218" s="38" t="s">
        <v>276</v>
      </c>
      <c r="L218" s="42">
        <v>900</v>
      </c>
      <c r="M218" s="34">
        <v>0</v>
      </c>
      <c r="N218" s="42" t="s">
        <v>794</v>
      </c>
      <c r="O218" s="34" t="s">
        <v>198</v>
      </c>
      <c r="P218" s="35" t="s">
        <v>791</v>
      </c>
      <c r="Q218" s="35" t="s">
        <v>803</v>
      </c>
      <c r="S218" s="43" t="s">
        <v>168</v>
      </c>
    </row>
    <row r="219" spans="1:19" ht="45">
      <c r="A219" s="34">
        <v>1</v>
      </c>
      <c r="B219" s="95">
        <v>51</v>
      </c>
      <c r="C219" s="34">
        <v>941</v>
      </c>
      <c r="D219" s="34" t="s">
        <v>815</v>
      </c>
      <c r="E219" s="34" t="s">
        <v>816</v>
      </c>
      <c r="F219" s="34" t="str">
        <f t="shared" si="5"/>
        <v>HJ</v>
      </c>
      <c r="G219" s="34">
        <v>1</v>
      </c>
      <c r="H219" s="97">
        <v>218</v>
      </c>
      <c r="I219" s="97" t="s">
        <v>966</v>
      </c>
      <c r="J219" s="74" t="s">
        <v>169</v>
      </c>
      <c r="K219" s="74" t="s">
        <v>162</v>
      </c>
      <c r="L219" s="42">
        <v>900</v>
      </c>
      <c r="M219" s="34">
        <v>1</v>
      </c>
      <c r="N219" s="85" t="s">
        <v>895</v>
      </c>
      <c r="O219" s="34">
        <v>0</v>
      </c>
      <c r="P219" s="35" t="s">
        <v>797</v>
      </c>
      <c r="Q219" s="35" t="s">
        <v>800</v>
      </c>
      <c r="S219" s="40" t="s">
        <v>162</v>
      </c>
    </row>
    <row r="220" spans="1:19" hidden="1">
      <c r="A220" s="34">
        <v>1</v>
      </c>
      <c r="B220" s="95">
        <v>51</v>
      </c>
      <c r="C220" s="34">
        <v>942</v>
      </c>
      <c r="D220" s="34" t="s">
        <v>815</v>
      </c>
      <c r="E220" s="34" t="s">
        <v>817</v>
      </c>
      <c r="F220" s="34" t="str">
        <f t="shared" si="5"/>
        <v>HK</v>
      </c>
      <c r="G220" s="34">
        <v>1</v>
      </c>
      <c r="H220" s="97">
        <v>219</v>
      </c>
      <c r="I220" s="97"/>
      <c r="J220" s="74"/>
      <c r="K220" s="74" t="s">
        <v>271</v>
      </c>
      <c r="L220" s="42">
        <v>900</v>
      </c>
      <c r="M220" s="34">
        <v>2</v>
      </c>
      <c r="N220" s="85" t="s">
        <v>893</v>
      </c>
      <c r="O220" s="34">
        <v>1</v>
      </c>
      <c r="P220" s="35" t="s">
        <v>797</v>
      </c>
      <c r="Q220" s="35" t="s">
        <v>800</v>
      </c>
      <c r="S220" s="40" t="s">
        <v>163</v>
      </c>
    </row>
    <row r="221" spans="1:19" hidden="1">
      <c r="A221" s="34">
        <v>1</v>
      </c>
      <c r="B221" s="95">
        <v>51</v>
      </c>
      <c r="C221" s="34">
        <v>943</v>
      </c>
      <c r="D221" s="34" t="s">
        <v>815</v>
      </c>
      <c r="E221" s="34" t="s">
        <v>818</v>
      </c>
      <c r="F221" s="34" t="str">
        <f t="shared" ref="F221:F268" si="6">CONCATENATE(D222,E222)</f>
        <v>HL</v>
      </c>
      <c r="G221" s="34">
        <v>1</v>
      </c>
      <c r="H221" s="97">
        <v>220</v>
      </c>
      <c r="I221" s="97"/>
      <c r="J221" s="74"/>
      <c r="K221" s="74" t="s">
        <v>272</v>
      </c>
      <c r="L221" s="42">
        <v>900</v>
      </c>
      <c r="M221" s="34">
        <v>3</v>
      </c>
      <c r="N221" s="85" t="s">
        <v>843</v>
      </c>
      <c r="O221" s="34">
        <v>2</v>
      </c>
      <c r="P221" s="35" t="s">
        <v>797</v>
      </c>
      <c r="Q221" s="35" t="s">
        <v>800</v>
      </c>
      <c r="S221" s="40" t="s">
        <v>164</v>
      </c>
    </row>
    <row r="222" spans="1:19" hidden="1">
      <c r="A222" s="34">
        <v>1</v>
      </c>
      <c r="B222" s="95">
        <v>51</v>
      </c>
      <c r="C222" s="34">
        <v>944</v>
      </c>
      <c r="D222" s="34" t="s">
        <v>815</v>
      </c>
      <c r="E222" s="34" t="s">
        <v>819</v>
      </c>
      <c r="F222" s="34" t="str">
        <f t="shared" si="6"/>
        <v>HM</v>
      </c>
      <c r="G222" s="34">
        <v>1</v>
      </c>
      <c r="H222" s="97">
        <v>221</v>
      </c>
      <c r="I222" s="97"/>
      <c r="J222" s="74"/>
      <c r="K222" s="74" t="s">
        <v>273</v>
      </c>
      <c r="L222" s="42">
        <v>900</v>
      </c>
      <c r="M222" s="34">
        <v>4</v>
      </c>
      <c r="N222" s="85" t="s">
        <v>844</v>
      </c>
      <c r="O222" s="34">
        <v>3</v>
      </c>
      <c r="P222" s="35" t="s">
        <v>797</v>
      </c>
      <c r="Q222" s="35" t="s">
        <v>800</v>
      </c>
      <c r="S222" s="40" t="s">
        <v>165</v>
      </c>
    </row>
    <row r="223" spans="1:19" hidden="1">
      <c r="A223" s="34">
        <v>1</v>
      </c>
      <c r="B223" s="95">
        <v>51</v>
      </c>
      <c r="C223" s="34">
        <v>945</v>
      </c>
      <c r="D223" s="34" t="s">
        <v>815</v>
      </c>
      <c r="E223" s="34" t="s">
        <v>820</v>
      </c>
      <c r="F223" s="34" t="str">
        <f t="shared" si="6"/>
        <v>HN</v>
      </c>
      <c r="G223" s="34">
        <v>1</v>
      </c>
      <c r="H223" s="97">
        <v>222</v>
      </c>
      <c r="I223" s="97"/>
      <c r="J223" s="74"/>
      <c r="K223" s="74" t="s">
        <v>274</v>
      </c>
      <c r="L223" s="42">
        <v>900</v>
      </c>
      <c r="M223" s="34">
        <v>5</v>
      </c>
      <c r="N223" s="85" t="s">
        <v>845</v>
      </c>
      <c r="O223" s="34">
        <v>4</v>
      </c>
      <c r="P223" s="35" t="s">
        <v>797</v>
      </c>
      <c r="Q223" s="35" t="s">
        <v>800</v>
      </c>
      <c r="S223" s="40" t="s">
        <v>166</v>
      </c>
    </row>
    <row r="224" spans="1:19" hidden="1">
      <c r="A224" s="34">
        <v>1</v>
      </c>
      <c r="B224" s="95">
        <v>51</v>
      </c>
      <c r="C224" s="34">
        <v>946</v>
      </c>
      <c r="D224" s="34" t="s">
        <v>815</v>
      </c>
      <c r="E224" s="34" t="s">
        <v>821</v>
      </c>
      <c r="F224" s="34" t="str">
        <f t="shared" si="6"/>
        <v>HO</v>
      </c>
      <c r="G224" s="34">
        <v>1</v>
      </c>
      <c r="H224" s="97">
        <v>223</v>
      </c>
      <c r="I224" s="97"/>
      <c r="J224" s="74"/>
      <c r="K224" s="74" t="s">
        <v>275</v>
      </c>
      <c r="L224" s="42">
        <v>900</v>
      </c>
      <c r="M224" s="34">
        <v>6</v>
      </c>
      <c r="N224" s="85" t="s">
        <v>846</v>
      </c>
      <c r="O224" s="34">
        <v>5</v>
      </c>
      <c r="P224" s="35" t="s">
        <v>797</v>
      </c>
      <c r="Q224" s="35" t="s">
        <v>800</v>
      </c>
      <c r="S224" s="40" t="s">
        <v>167</v>
      </c>
    </row>
    <row r="225" spans="1:19" ht="15.75" hidden="1" thickBot="1">
      <c r="A225" s="34">
        <v>1</v>
      </c>
      <c r="B225" s="34">
        <v>51</v>
      </c>
      <c r="C225" s="34">
        <v>947</v>
      </c>
      <c r="D225" s="34" t="s">
        <v>815</v>
      </c>
      <c r="E225" s="34" t="s">
        <v>822</v>
      </c>
      <c r="F225" s="34" t="str">
        <f t="shared" si="6"/>
        <v>HP</v>
      </c>
      <c r="G225" s="34">
        <v>0</v>
      </c>
      <c r="H225" s="97">
        <v>224</v>
      </c>
      <c r="I225" s="97"/>
      <c r="J225" s="74"/>
      <c r="K225" s="38" t="s">
        <v>168</v>
      </c>
      <c r="L225" s="42">
        <v>900</v>
      </c>
      <c r="M225" s="34">
        <v>0</v>
      </c>
      <c r="N225" s="42" t="s">
        <v>928</v>
      </c>
      <c r="O225" s="34" t="s">
        <v>198</v>
      </c>
      <c r="P225" s="35" t="s">
        <v>791</v>
      </c>
      <c r="Q225" s="35" t="s">
        <v>803</v>
      </c>
      <c r="S225" s="43" t="s">
        <v>168</v>
      </c>
    </row>
    <row r="226" spans="1:19" ht="15.75" hidden="1" thickBot="1">
      <c r="A226" s="34">
        <v>1</v>
      </c>
      <c r="B226" s="34">
        <v>51</v>
      </c>
      <c r="C226" s="34">
        <v>948</v>
      </c>
      <c r="D226" s="34" t="s">
        <v>815</v>
      </c>
      <c r="E226" s="34" t="s">
        <v>823</v>
      </c>
      <c r="F226" s="34" t="str">
        <f t="shared" si="6"/>
        <v>HQ</v>
      </c>
      <c r="G226" s="34">
        <v>0</v>
      </c>
      <c r="H226" s="97">
        <v>225</v>
      </c>
      <c r="I226" s="97"/>
      <c r="J226" s="74"/>
      <c r="K226" s="38" t="s">
        <v>277</v>
      </c>
      <c r="L226" s="42">
        <v>900</v>
      </c>
      <c r="M226" s="34">
        <v>0</v>
      </c>
      <c r="N226" s="42" t="s">
        <v>794</v>
      </c>
      <c r="O226" s="34" t="s">
        <v>198</v>
      </c>
      <c r="P226" s="35" t="s">
        <v>791</v>
      </c>
      <c r="Q226" s="35" t="s">
        <v>803</v>
      </c>
      <c r="S226" s="43"/>
    </row>
    <row r="227" spans="1:19" ht="30">
      <c r="A227" s="34">
        <v>1</v>
      </c>
      <c r="B227" s="95">
        <v>52</v>
      </c>
      <c r="C227" s="34">
        <v>1001</v>
      </c>
      <c r="D227" s="34" t="s">
        <v>815</v>
      </c>
      <c r="E227" s="34" t="s">
        <v>824</v>
      </c>
      <c r="F227" s="34" t="str">
        <f t="shared" si="6"/>
        <v>HR</v>
      </c>
      <c r="G227" s="34">
        <v>1</v>
      </c>
      <c r="H227" s="97">
        <v>226</v>
      </c>
      <c r="I227" s="104" t="s">
        <v>972</v>
      </c>
      <c r="J227" s="74" t="s">
        <v>171</v>
      </c>
      <c r="K227" s="74" t="s">
        <v>160</v>
      </c>
      <c r="L227" s="42">
        <v>1000</v>
      </c>
      <c r="M227" s="34">
        <v>1</v>
      </c>
      <c r="N227" s="42" t="s">
        <v>856</v>
      </c>
      <c r="O227" s="34">
        <v>0</v>
      </c>
      <c r="P227" s="35" t="s">
        <v>797</v>
      </c>
      <c r="Q227" s="35" t="s">
        <v>800</v>
      </c>
      <c r="S227" s="40" t="s">
        <v>160</v>
      </c>
    </row>
    <row r="228" spans="1:19" hidden="1">
      <c r="A228" s="34">
        <v>1</v>
      </c>
      <c r="B228" s="95">
        <v>52</v>
      </c>
      <c r="C228" s="34">
        <v>1002</v>
      </c>
      <c r="D228" s="34" t="s">
        <v>815</v>
      </c>
      <c r="E228" s="34" t="s">
        <v>825</v>
      </c>
      <c r="F228" s="34" t="str">
        <f t="shared" si="6"/>
        <v>HS</v>
      </c>
      <c r="G228" s="34">
        <v>1</v>
      </c>
      <c r="H228" s="97">
        <v>227</v>
      </c>
      <c r="I228" s="97"/>
      <c r="J228" s="74"/>
      <c r="K228" s="74" t="s">
        <v>50</v>
      </c>
      <c r="L228" s="42">
        <v>1000</v>
      </c>
      <c r="M228" s="34">
        <v>2</v>
      </c>
      <c r="N228" s="42" t="s">
        <v>50</v>
      </c>
      <c r="O228" s="34">
        <v>1</v>
      </c>
      <c r="P228" s="35" t="s">
        <v>797</v>
      </c>
      <c r="Q228" s="35" t="s">
        <v>800</v>
      </c>
      <c r="S228" s="40" t="s">
        <v>50</v>
      </c>
    </row>
    <row r="229" spans="1:19" ht="30" hidden="1">
      <c r="A229" s="34">
        <v>1</v>
      </c>
      <c r="B229" s="95">
        <v>52</v>
      </c>
      <c r="C229" s="34">
        <v>1003</v>
      </c>
      <c r="D229" s="34" t="s">
        <v>815</v>
      </c>
      <c r="E229" s="34" t="s">
        <v>826</v>
      </c>
      <c r="F229" s="34" t="str">
        <f t="shared" si="6"/>
        <v>HT</v>
      </c>
      <c r="G229" s="34">
        <v>1</v>
      </c>
      <c r="H229" s="97">
        <v>228</v>
      </c>
      <c r="I229" s="97"/>
      <c r="J229" s="74"/>
      <c r="K229" s="74" t="s">
        <v>51</v>
      </c>
      <c r="L229" s="42">
        <v>1000</v>
      </c>
      <c r="M229" s="34">
        <v>3</v>
      </c>
      <c r="N229" s="42" t="s">
        <v>917</v>
      </c>
      <c r="O229" s="34">
        <v>2</v>
      </c>
      <c r="P229" s="35" t="s">
        <v>797</v>
      </c>
      <c r="Q229" s="35" t="s">
        <v>800</v>
      </c>
      <c r="S229" s="40" t="s">
        <v>51</v>
      </c>
    </row>
    <row r="230" spans="1:19" hidden="1">
      <c r="A230" s="34">
        <v>1</v>
      </c>
      <c r="B230" s="95">
        <v>52</v>
      </c>
      <c r="C230" s="34">
        <v>1004</v>
      </c>
      <c r="D230" s="34" t="s">
        <v>815</v>
      </c>
      <c r="E230" s="34" t="s">
        <v>827</v>
      </c>
      <c r="F230" s="34" t="str">
        <f t="shared" si="6"/>
        <v>HU</v>
      </c>
      <c r="G230" s="34">
        <v>1</v>
      </c>
      <c r="H230" s="97">
        <v>229</v>
      </c>
      <c r="I230" s="97"/>
      <c r="J230" s="74"/>
      <c r="K230" s="74" t="s">
        <v>52</v>
      </c>
      <c r="L230" s="42">
        <v>1000</v>
      </c>
      <c r="M230" s="34">
        <v>4</v>
      </c>
      <c r="N230" s="42" t="s">
        <v>859</v>
      </c>
      <c r="O230" s="34">
        <v>3</v>
      </c>
      <c r="P230" s="35" t="s">
        <v>797</v>
      </c>
      <c r="Q230" s="35" t="s">
        <v>800</v>
      </c>
      <c r="S230" s="40" t="s">
        <v>52</v>
      </c>
    </row>
    <row r="231" spans="1:19" hidden="1">
      <c r="A231" s="34">
        <v>1</v>
      </c>
      <c r="B231" s="95">
        <v>52</v>
      </c>
      <c r="C231" s="34">
        <v>1005</v>
      </c>
      <c r="D231" s="34" t="s">
        <v>815</v>
      </c>
      <c r="E231" s="34" t="s">
        <v>828</v>
      </c>
      <c r="F231" s="34" t="str">
        <f t="shared" si="6"/>
        <v>HV</v>
      </c>
      <c r="G231" s="34">
        <v>1</v>
      </c>
      <c r="H231" s="97">
        <v>230</v>
      </c>
      <c r="I231" s="97"/>
      <c r="J231" s="74"/>
      <c r="K231" s="74" t="s">
        <v>53</v>
      </c>
      <c r="L231" s="42">
        <v>1000</v>
      </c>
      <c r="M231" s="34">
        <v>5</v>
      </c>
      <c r="N231" s="42" t="s">
        <v>860</v>
      </c>
      <c r="O231" s="34">
        <v>4</v>
      </c>
      <c r="P231" s="35" t="s">
        <v>797</v>
      </c>
      <c r="Q231" s="35" t="s">
        <v>800</v>
      </c>
      <c r="S231" s="40" t="s">
        <v>53</v>
      </c>
    </row>
    <row r="232" spans="1:19" ht="30.75" hidden="1" thickBot="1">
      <c r="A232" s="34">
        <v>1</v>
      </c>
      <c r="B232" s="95">
        <v>52</v>
      </c>
      <c r="C232" s="34">
        <v>1006</v>
      </c>
      <c r="D232" s="34" t="s">
        <v>815</v>
      </c>
      <c r="E232" s="34" t="s">
        <v>829</v>
      </c>
      <c r="F232" s="34" t="str">
        <f t="shared" si="6"/>
        <v>HW</v>
      </c>
      <c r="G232" s="34">
        <v>1</v>
      </c>
      <c r="H232" s="97">
        <v>231</v>
      </c>
      <c r="I232" s="97"/>
      <c r="J232" s="74"/>
      <c r="K232" s="74" t="s">
        <v>54</v>
      </c>
      <c r="L232" s="42">
        <v>1000</v>
      </c>
      <c r="M232" s="34">
        <v>6</v>
      </c>
      <c r="N232" s="42" t="s">
        <v>84</v>
      </c>
      <c r="O232" s="34">
        <v>5</v>
      </c>
      <c r="P232" s="35" t="s">
        <v>797</v>
      </c>
      <c r="Q232" s="35" t="s">
        <v>800</v>
      </c>
      <c r="S232" s="43" t="s">
        <v>54</v>
      </c>
    </row>
    <row r="233" spans="1:19" hidden="1">
      <c r="A233" s="34">
        <v>1</v>
      </c>
      <c r="B233" s="34">
        <v>52</v>
      </c>
      <c r="C233" s="34">
        <v>1007</v>
      </c>
      <c r="D233" s="34" t="s">
        <v>815</v>
      </c>
      <c r="E233" s="34" t="s">
        <v>830</v>
      </c>
      <c r="F233" s="34" t="str">
        <f t="shared" si="6"/>
        <v>HX</v>
      </c>
      <c r="G233" s="34">
        <v>0</v>
      </c>
      <c r="H233" s="97">
        <v>232</v>
      </c>
      <c r="I233" s="97"/>
      <c r="J233" s="74"/>
      <c r="K233" s="38" t="s">
        <v>250</v>
      </c>
      <c r="L233" s="42">
        <v>1000</v>
      </c>
      <c r="M233" s="34">
        <v>0</v>
      </c>
      <c r="N233" s="42" t="s">
        <v>794</v>
      </c>
      <c r="O233" s="34" t="s">
        <v>198</v>
      </c>
      <c r="P233" s="35" t="s">
        <v>791</v>
      </c>
      <c r="Q233" s="35" t="s">
        <v>803</v>
      </c>
      <c r="S233" s="40"/>
    </row>
    <row r="234" spans="1:19" ht="45">
      <c r="A234" s="34">
        <v>1</v>
      </c>
      <c r="B234" s="95">
        <v>53</v>
      </c>
      <c r="C234" s="34">
        <v>1011</v>
      </c>
      <c r="D234" s="34" t="s">
        <v>815</v>
      </c>
      <c r="E234" s="34" t="s">
        <v>831</v>
      </c>
      <c r="F234" s="34" t="str">
        <f t="shared" si="6"/>
        <v>HY</v>
      </c>
      <c r="G234" s="34">
        <v>1</v>
      </c>
      <c r="H234" s="97">
        <v>233</v>
      </c>
      <c r="I234" s="97" t="s">
        <v>967</v>
      </c>
      <c r="J234" s="74" t="s">
        <v>219</v>
      </c>
      <c r="K234" s="74" t="s">
        <v>160</v>
      </c>
      <c r="L234" s="42">
        <v>1000</v>
      </c>
      <c r="M234" s="34">
        <v>1</v>
      </c>
      <c r="N234" s="42" t="s">
        <v>856</v>
      </c>
      <c r="O234" s="34">
        <v>0</v>
      </c>
      <c r="P234" s="35" t="s">
        <v>797</v>
      </c>
      <c r="Q234" s="35" t="s">
        <v>800</v>
      </c>
      <c r="S234" s="40" t="s">
        <v>160</v>
      </c>
    </row>
    <row r="235" spans="1:19" hidden="1">
      <c r="A235" s="34">
        <v>1</v>
      </c>
      <c r="B235" s="95">
        <v>53</v>
      </c>
      <c r="C235" s="34">
        <v>1012</v>
      </c>
      <c r="D235" s="34" t="s">
        <v>815</v>
      </c>
      <c r="E235" s="34" t="s">
        <v>832</v>
      </c>
      <c r="F235" s="34" t="str">
        <f t="shared" si="6"/>
        <v>HZ</v>
      </c>
      <c r="G235" s="34">
        <v>1</v>
      </c>
      <c r="H235" s="97">
        <v>234</v>
      </c>
      <c r="I235" s="97"/>
      <c r="J235" s="74"/>
      <c r="K235" s="74" t="s">
        <v>50</v>
      </c>
      <c r="L235" s="42">
        <v>1000</v>
      </c>
      <c r="M235" s="34">
        <v>2</v>
      </c>
      <c r="N235" s="42" t="s">
        <v>50</v>
      </c>
      <c r="O235" s="34">
        <v>1</v>
      </c>
      <c r="P235" s="35" t="s">
        <v>797</v>
      </c>
      <c r="Q235" s="35" t="s">
        <v>800</v>
      </c>
      <c r="S235" s="40" t="s">
        <v>50</v>
      </c>
    </row>
    <row r="236" spans="1:19" ht="30" hidden="1">
      <c r="A236" s="34">
        <v>1</v>
      </c>
      <c r="B236" s="95">
        <v>53</v>
      </c>
      <c r="C236" s="34">
        <v>1013</v>
      </c>
      <c r="D236" s="34" t="s">
        <v>815</v>
      </c>
      <c r="E236" s="34" t="s">
        <v>833</v>
      </c>
      <c r="F236" s="34" t="str">
        <f t="shared" si="6"/>
        <v>IA</v>
      </c>
      <c r="G236" s="34">
        <v>1</v>
      </c>
      <c r="H236" s="97">
        <v>235</v>
      </c>
      <c r="I236" s="97"/>
      <c r="J236" s="74"/>
      <c r="K236" s="74" t="s">
        <v>51</v>
      </c>
      <c r="L236" s="42">
        <v>1000</v>
      </c>
      <c r="M236" s="34">
        <v>3</v>
      </c>
      <c r="N236" s="42" t="s">
        <v>917</v>
      </c>
      <c r="O236" s="34">
        <v>2</v>
      </c>
      <c r="P236" s="35" t="s">
        <v>797</v>
      </c>
      <c r="Q236" s="35" t="s">
        <v>800</v>
      </c>
      <c r="S236" s="40" t="s">
        <v>51</v>
      </c>
    </row>
    <row r="237" spans="1:19" hidden="1">
      <c r="A237" s="34">
        <v>1</v>
      </c>
      <c r="B237" s="95">
        <v>53</v>
      </c>
      <c r="C237" s="34">
        <v>1014</v>
      </c>
      <c r="D237" s="34" t="s">
        <v>816</v>
      </c>
      <c r="E237" s="34" t="s">
        <v>808</v>
      </c>
      <c r="F237" s="34" t="str">
        <f t="shared" si="6"/>
        <v>IB</v>
      </c>
      <c r="G237" s="34">
        <v>1</v>
      </c>
      <c r="H237" s="97">
        <v>236</v>
      </c>
      <c r="I237" s="97"/>
      <c r="J237" s="74"/>
      <c r="K237" s="74" t="s">
        <v>52</v>
      </c>
      <c r="L237" s="42">
        <v>1000</v>
      </c>
      <c r="M237" s="34">
        <v>4</v>
      </c>
      <c r="N237" s="42" t="s">
        <v>859</v>
      </c>
      <c r="O237" s="34">
        <v>3</v>
      </c>
      <c r="P237" s="35" t="s">
        <v>797</v>
      </c>
      <c r="Q237" s="35" t="s">
        <v>800</v>
      </c>
      <c r="S237" s="40" t="s">
        <v>52</v>
      </c>
    </row>
    <row r="238" spans="1:19" hidden="1">
      <c r="A238" s="34">
        <v>1</v>
      </c>
      <c r="B238" s="95">
        <v>53</v>
      </c>
      <c r="C238" s="34">
        <v>1015</v>
      </c>
      <c r="D238" s="34" t="s">
        <v>816</v>
      </c>
      <c r="E238" s="34" t="s">
        <v>809</v>
      </c>
      <c r="F238" s="34" t="str">
        <f t="shared" si="6"/>
        <v>IC</v>
      </c>
      <c r="G238" s="34">
        <v>1</v>
      </c>
      <c r="H238" s="97">
        <v>237</v>
      </c>
      <c r="I238" s="97"/>
      <c r="J238" s="74"/>
      <c r="K238" s="74" t="s">
        <v>53</v>
      </c>
      <c r="L238" s="42">
        <v>1000</v>
      </c>
      <c r="M238" s="34">
        <v>5</v>
      </c>
      <c r="N238" s="42" t="s">
        <v>860</v>
      </c>
      <c r="O238" s="34">
        <v>4</v>
      </c>
      <c r="P238" s="35" t="s">
        <v>797</v>
      </c>
      <c r="Q238" s="35" t="s">
        <v>800</v>
      </c>
      <c r="S238" s="40" t="s">
        <v>53</v>
      </c>
    </row>
    <row r="239" spans="1:19" ht="30.75" hidden="1" thickBot="1">
      <c r="A239" s="34">
        <v>1</v>
      </c>
      <c r="B239" s="95">
        <v>53</v>
      </c>
      <c r="C239" s="34">
        <v>1016</v>
      </c>
      <c r="D239" s="34" t="s">
        <v>816</v>
      </c>
      <c r="E239" s="34" t="s">
        <v>810</v>
      </c>
      <c r="F239" s="34" t="str">
        <f t="shared" si="6"/>
        <v>ID</v>
      </c>
      <c r="G239" s="34">
        <v>1</v>
      </c>
      <c r="H239" s="97">
        <v>238</v>
      </c>
      <c r="I239" s="97"/>
      <c r="J239" s="74"/>
      <c r="K239" s="74" t="s">
        <v>54</v>
      </c>
      <c r="L239" s="42">
        <v>1000</v>
      </c>
      <c r="M239" s="34">
        <v>6</v>
      </c>
      <c r="N239" s="42" t="s">
        <v>84</v>
      </c>
      <c r="O239" s="34">
        <v>5</v>
      </c>
      <c r="P239" s="35" t="s">
        <v>797</v>
      </c>
      <c r="Q239" s="35" t="s">
        <v>800</v>
      </c>
      <c r="S239" s="43" t="s">
        <v>54</v>
      </c>
    </row>
    <row r="240" spans="1:19" hidden="1">
      <c r="A240" s="34">
        <v>1</v>
      </c>
      <c r="B240" s="34">
        <v>53</v>
      </c>
      <c r="C240" s="34">
        <v>1017</v>
      </c>
      <c r="D240" s="34" t="s">
        <v>816</v>
      </c>
      <c r="E240" s="34" t="s">
        <v>811</v>
      </c>
      <c r="F240" s="34" t="str">
        <f t="shared" si="6"/>
        <v>IE</v>
      </c>
      <c r="G240" s="34">
        <v>0</v>
      </c>
      <c r="H240" s="97">
        <v>239</v>
      </c>
      <c r="I240" s="97"/>
      <c r="J240" s="74"/>
      <c r="K240" s="38" t="s">
        <v>250</v>
      </c>
      <c r="L240" s="42">
        <v>1000</v>
      </c>
      <c r="M240" s="34">
        <v>0</v>
      </c>
      <c r="N240" s="42" t="s">
        <v>794</v>
      </c>
      <c r="O240" s="34" t="s">
        <v>198</v>
      </c>
      <c r="P240" s="35" t="s">
        <v>791</v>
      </c>
      <c r="Q240" s="35" t="s">
        <v>803</v>
      </c>
      <c r="S240" s="40"/>
    </row>
    <row r="241" spans="1:21" ht="30">
      <c r="A241" s="34">
        <v>0</v>
      </c>
      <c r="B241" s="95">
        <v>54</v>
      </c>
      <c r="C241" s="34">
        <v>1101</v>
      </c>
      <c r="D241" s="34" t="s">
        <v>816</v>
      </c>
      <c r="E241" s="34" t="s">
        <v>812</v>
      </c>
      <c r="F241" s="34" t="str">
        <f t="shared" si="6"/>
        <v>IF</v>
      </c>
      <c r="G241" s="34">
        <v>1</v>
      </c>
      <c r="H241" s="97">
        <v>240</v>
      </c>
      <c r="I241" s="97" t="s">
        <v>968</v>
      </c>
      <c r="J241" s="74" t="s">
        <v>220</v>
      </c>
      <c r="K241" s="74" t="s">
        <v>160</v>
      </c>
      <c r="L241" s="42">
        <v>1100</v>
      </c>
      <c r="M241" s="34">
        <v>1</v>
      </c>
      <c r="N241" s="42" t="s">
        <v>856</v>
      </c>
      <c r="O241" s="34">
        <v>0</v>
      </c>
      <c r="P241" s="35" t="s">
        <v>797</v>
      </c>
      <c r="Q241" s="35" t="s">
        <v>800</v>
      </c>
      <c r="S241" s="40" t="s">
        <v>160</v>
      </c>
    </row>
    <row r="242" spans="1:21" hidden="1">
      <c r="A242" s="34">
        <v>0</v>
      </c>
      <c r="B242" s="95">
        <v>54</v>
      </c>
      <c r="C242" s="34">
        <v>1102</v>
      </c>
      <c r="D242" s="34" t="s">
        <v>816</v>
      </c>
      <c r="E242" s="34" t="s">
        <v>813</v>
      </c>
      <c r="F242" s="34" t="str">
        <f t="shared" si="6"/>
        <v>IG</v>
      </c>
      <c r="G242" s="34">
        <v>1</v>
      </c>
      <c r="H242" s="97">
        <v>241</v>
      </c>
      <c r="I242" s="97"/>
      <c r="J242" s="74"/>
      <c r="K242" s="74" t="s">
        <v>50</v>
      </c>
      <c r="L242" s="42">
        <v>1100</v>
      </c>
      <c r="M242" s="34">
        <v>2</v>
      </c>
      <c r="N242" s="42" t="s">
        <v>50</v>
      </c>
      <c r="O242" s="34">
        <v>1</v>
      </c>
      <c r="P242" s="35" t="s">
        <v>797</v>
      </c>
      <c r="Q242" s="35" t="s">
        <v>800</v>
      </c>
      <c r="S242" s="40" t="s">
        <v>50</v>
      </c>
    </row>
    <row r="243" spans="1:21" ht="30" hidden="1">
      <c r="A243" s="34">
        <v>0</v>
      </c>
      <c r="B243" s="95">
        <v>54</v>
      </c>
      <c r="C243" s="34">
        <v>1103</v>
      </c>
      <c r="D243" s="34" t="s">
        <v>816</v>
      </c>
      <c r="E243" s="34" t="s">
        <v>814</v>
      </c>
      <c r="F243" s="34" t="str">
        <f t="shared" si="6"/>
        <v>IH</v>
      </c>
      <c r="G243" s="34">
        <v>1</v>
      </c>
      <c r="H243" s="97">
        <v>242</v>
      </c>
      <c r="I243" s="97"/>
      <c r="J243" s="74"/>
      <c r="K243" s="74" t="s">
        <v>51</v>
      </c>
      <c r="L243" s="42">
        <v>1100</v>
      </c>
      <c r="M243" s="34">
        <v>3</v>
      </c>
      <c r="N243" s="42" t="s">
        <v>917</v>
      </c>
      <c r="O243" s="34">
        <v>2</v>
      </c>
      <c r="P243" s="35" t="s">
        <v>797</v>
      </c>
      <c r="Q243" s="35" t="s">
        <v>800</v>
      </c>
      <c r="S243" s="40" t="s">
        <v>51</v>
      </c>
    </row>
    <row r="244" spans="1:21" hidden="1">
      <c r="A244" s="34">
        <v>0</v>
      </c>
      <c r="B244" s="95">
        <v>54</v>
      </c>
      <c r="C244" s="34">
        <v>1104</v>
      </c>
      <c r="D244" s="34" t="s">
        <v>816</v>
      </c>
      <c r="E244" s="34" t="s">
        <v>815</v>
      </c>
      <c r="F244" s="34" t="str">
        <f t="shared" si="6"/>
        <v>II</v>
      </c>
      <c r="G244" s="34">
        <v>1</v>
      </c>
      <c r="H244" s="97">
        <v>243</v>
      </c>
      <c r="I244" s="97"/>
      <c r="J244" s="74"/>
      <c r="K244" s="74" t="s">
        <v>52</v>
      </c>
      <c r="L244" s="42">
        <v>1100</v>
      </c>
      <c r="M244" s="34">
        <v>4</v>
      </c>
      <c r="N244" s="42" t="s">
        <v>859</v>
      </c>
      <c r="O244" s="34">
        <v>3</v>
      </c>
      <c r="P244" s="35" t="s">
        <v>797</v>
      </c>
      <c r="Q244" s="35" t="s">
        <v>800</v>
      </c>
      <c r="S244" s="40" t="s">
        <v>52</v>
      </c>
    </row>
    <row r="245" spans="1:21" hidden="1">
      <c r="A245" s="34">
        <v>0</v>
      </c>
      <c r="B245" s="95">
        <v>54</v>
      </c>
      <c r="C245" s="34">
        <v>1105</v>
      </c>
      <c r="D245" s="34" t="s">
        <v>816</v>
      </c>
      <c r="E245" s="34" t="s">
        <v>816</v>
      </c>
      <c r="F245" s="34" t="str">
        <f t="shared" si="6"/>
        <v>IJ</v>
      </c>
      <c r="G245" s="34">
        <v>1</v>
      </c>
      <c r="H245" s="97">
        <v>244</v>
      </c>
      <c r="I245" s="97"/>
      <c r="J245" s="74"/>
      <c r="K245" s="74" t="s">
        <v>53</v>
      </c>
      <c r="L245" s="42">
        <v>1100</v>
      </c>
      <c r="M245" s="34">
        <v>5</v>
      </c>
      <c r="N245" s="42" t="s">
        <v>860</v>
      </c>
      <c r="O245" s="34">
        <v>4</v>
      </c>
      <c r="P245" s="35" t="s">
        <v>797</v>
      </c>
      <c r="Q245" s="35" t="s">
        <v>800</v>
      </c>
      <c r="S245" s="40" t="s">
        <v>53</v>
      </c>
    </row>
    <row r="246" spans="1:21" ht="30.75" hidden="1" thickBot="1">
      <c r="A246" s="34">
        <v>0</v>
      </c>
      <c r="B246" s="95">
        <v>54</v>
      </c>
      <c r="C246" s="34">
        <v>1106</v>
      </c>
      <c r="D246" s="34" t="s">
        <v>816</v>
      </c>
      <c r="E246" s="34" t="s">
        <v>817</v>
      </c>
      <c r="F246" s="34" t="str">
        <f t="shared" si="6"/>
        <v>IK</v>
      </c>
      <c r="G246" s="34">
        <v>1</v>
      </c>
      <c r="H246" s="97">
        <v>245</v>
      </c>
      <c r="I246" s="97"/>
      <c r="J246" s="74"/>
      <c r="K246" s="74" t="s">
        <v>54</v>
      </c>
      <c r="L246" s="42">
        <v>1100</v>
      </c>
      <c r="M246" s="34">
        <v>6</v>
      </c>
      <c r="N246" s="42" t="s">
        <v>84</v>
      </c>
      <c r="O246" s="34">
        <v>5</v>
      </c>
      <c r="P246" s="35" t="s">
        <v>797</v>
      </c>
      <c r="Q246" s="35" t="s">
        <v>800</v>
      </c>
      <c r="S246" s="43" t="s">
        <v>54</v>
      </c>
    </row>
    <row r="247" spans="1:21" hidden="1">
      <c r="A247" s="34">
        <v>0</v>
      </c>
      <c r="B247" s="34">
        <v>54</v>
      </c>
      <c r="C247" s="34">
        <v>1107</v>
      </c>
      <c r="D247" s="34" t="s">
        <v>816</v>
      </c>
      <c r="E247" s="34" t="s">
        <v>818</v>
      </c>
      <c r="F247" s="34" t="str">
        <f t="shared" si="6"/>
        <v>IL</v>
      </c>
      <c r="G247" s="34">
        <v>0</v>
      </c>
      <c r="H247" s="97">
        <v>246</v>
      </c>
      <c r="I247" s="97"/>
      <c r="J247" s="74"/>
      <c r="K247" s="38" t="s">
        <v>250</v>
      </c>
      <c r="L247" s="42">
        <v>1100</v>
      </c>
      <c r="M247" s="34">
        <v>0</v>
      </c>
      <c r="N247" s="42" t="s">
        <v>794</v>
      </c>
      <c r="O247" s="34" t="s">
        <v>198</v>
      </c>
      <c r="P247" s="35" t="s">
        <v>791</v>
      </c>
      <c r="Q247" s="35" t="s">
        <v>803</v>
      </c>
      <c r="S247" s="40"/>
    </row>
    <row r="248" spans="1:21" ht="30">
      <c r="A248" s="34">
        <v>0</v>
      </c>
      <c r="B248" s="95">
        <v>55</v>
      </c>
      <c r="C248" s="34">
        <v>1111</v>
      </c>
      <c r="D248" s="34" t="s">
        <v>816</v>
      </c>
      <c r="E248" s="34" t="s">
        <v>819</v>
      </c>
      <c r="F248" s="34" t="str">
        <f t="shared" si="6"/>
        <v>IM</v>
      </c>
      <c r="G248" s="34">
        <v>1</v>
      </c>
      <c r="H248" s="97">
        <v>247</v>
      </c>
      <c r="I248" s="97" t="s">
        <v>969</v>
      </c>
      <c r="J248" s="74" t="s">
        <v>221</v>
      </c>
      <c r="K248" s="74" t="s">
        <v>176</v>
      </c>
      <c r="L248" s="42">
        <v>1100</v>
      </c>
      <c r="M248" s="34">
        <v>1</v>
      </c>
      <c r="N248" s="85" t="s">
        <v>896</v>
      </c>
      <c r="O248" s="34">
        <v>0</v>
      </c>
      <c r="P248" s="35" t="s">
        <v>797</v>
      </c>
      <c r="Q248" s="35" t="s">
        <v>800</v>
      </c>
      <c r="S248" s="40" t="s">
        <v>176</v>
      </c>
    </row>
    <row r="249" spans="1:21" ht="30" hidden="1">
      <c r="A249" s="34">
        <v>0</v>
      </c>
      <c r="B249" s="95">
        <v>55</v>
      </c>
      <c r="C249" s="34">
        <v>1112</v>
      </c>
      <c r="D249" s="34" t="s">
        <v>816</v>
      </c>
      <c r="E249" s="34" t="s">
        <v>820</v>
      </c>
      <c r="F249" s="34" t="str">
        <f t="shared" si="6"/>
        <v>IN</v>
      </c>
      <c r="G249" s="34">
        <v>1</v>
      </c>
      <c r="H249" s="97">
        <v>248</v>
      </c>
      <c r="I249" s="97"/>
      <c r="J249" s="74"/>
      <c r="K249" s="74" t="s">
        <v>177</v>
      </c>
      <c r="L249" s="42">
        <v>1100</v>
      </c>
      <c r="M249" s="34">
        <v>2</v>
      </c>
      <c r="N249" s="85" t="s">
        <v>851</v>
      </c>
      <c r="O249" s="34">
        <v>2</v>
      </c>
      <c r="P249" s="35" t="s">
        <v>797</v>
      </c>
      <c r="Q249" s="35" t="s">
        <v>800</v>
      </c>
      <c r="S249" s="40" t="s">
        <v>177</v>
      </c>
    </row>
    <row r="250" spans="1:21" hidden="1">
      <c r="A250" s="34">
        <v>0</v>
      </c>
      <c r="B250" s="95">
        <v>55</v>
      </c>
      <c r="C250" s="34">
        <v>1113</v>
      </c>
      <c r="D250" s="34" t="s">
        <v>816</v>
      </c>
      <c r="E250" s="34" t="s">
        <v>821</v>
      </c>
      <c r="F250" s="34" t="str">
        <f t="shared" si="6"/>
        <v>IO</v>
      </c>
      <c r="G250" s="34">
        <v>1</v>
      </c>
      <c r="H250" s="97">
        <v>249</v>
      </c>
      <c r="I250" s="97"/>
      <c r="J250" s="74"/>
      <c r="K250" s="74" t="s">
        <v>178</v>
      </c>
      <c r="L250" s="42">
        <v>1100</v>
      </c>
      <c r="M250" s="34">
        <v>3</v>
      </c>
      <c r="N250" s="85" t="s">
        <v>897</v>
      </c>
      <c r="O250" s="34">
        <v>3</v>
      </c>
      <c r="P250" s="35" t="s">
        <v>797</v>
      </c>
      <c r="Q250" s="35" t="s">
        <v>800</v>
      </c>
      <c r="S250" s="40" t="s">
        <v>178</v>
      </c>
    </row>
    <row r="251" spans="1:21" hidden="1">
      <c r="A251" s="34">
        <v>0</v>
      </c>
      <c r="B251" s="95">
        <v>55</v>
      </c>
      <c r="C251" s="34">
        <v>1114</v>
      </c>
      <c r="D251" s="34" t="s">
        <v>816</v>
      </c>
      <c r="E251" s="34" t="s">
        <v>822</v>
      </c>
      <c r="F251" s="34" t="str">
        <f t="shared" si="6"/>
        <v>IP</v>
      </c>
      <c r="G251" s="34">
        <v>1</v>
      </c>
      <c r="H251" s="97">
        <v>250</v>
      </c>
      <c r="I251" s="97"/>
      <c r="J251" s="74"/>
      <c r="K251" s="74" t="s">
        <v>278</v>
      </c>
      <c r="L251" s="42">
        <v>1100</v>
      </c>
      <c r="M251" s="34">
        <v>4</v>
      </c>
      <c r="N251" s="85" t="s">
        <v>158</v>
      </c>
      <c r="O251" s="34">
        <v>1</v>
      </c>
      <c r="P251" s="35" t="s">
        <v>797</v>
      </c>
      <c r="Q251" s="35" t="s">
        <v>800</v>
      </c>
      <c r="S251" s="40" t="s">
        <v>158</v>
      </c>
      <c r="U251" s="35" t="s">
        <v>801</v>
      </c>
    </row>
    <row r="252" spans="1:21" ht="15.75" hidden="1" thickBot="1">
      <c r="A252" s="34">
        <v>0</v>
      </c>
      <c r="B252" s="95">
        <v>55</v>
      </c>
      <c r="C252" s="34">
        <v>1115</v>
      </c>
      <c r="D252" s="34" t="s">
        <v>816</v>
      </c>
      <c r="E252" s="34" t="s">
        <v>823</v>
      </c>
      <c r="F252" s="34" t="str">
        <f t="shared" si="6"/>
        <v>IQ</v>
      </c>
      <c r="G252" s="34">
        <v>1</v>
      </c>
      <c r="H252" s="97">
        <v>251</v>
      </c>
      <c r="I252" s="97"/>
      <c r="J252" s="74"/>
      <c r="K252" s="74" t="s">
        <v>279</v>
      </c>
      <c r="L252" s="42">
        <v>1100</v>
      </c>
      <c r="M252" s="34">
        <v>5</v>
      </c>
      <c r="N252" s="85" t="s">
        <v>179</v>
      </c>
      <c r="O252" s="34" t="s">
        <v>198</v>
      </c>
      <c r="P252" s="35" t="s">
        <v>797</v>
      </c>
      <c r="Q252" s="35" t="s">
        <v>800</v>
      </c>
      <c r="S252" s="43" t="s">
        <v>179</v>
      </c>
      <c r="U252" s="35" t="s">
        <v>802</v>
      </c>
    </row>
    <row r="253" spans="1:21" hidden="1">
      <c r="A253" s="34">
        <v>0</v>
      </c>
      <c r="B253" s="34">
        <v>55</v>
      </c>
      <c r="C253" s="34">
        <v>1116</v>
      </c>
      <c r="D253" s="34" t="s">
        <v>816</v>
      </c>
      <c r="E253" s="34" t="s">
        <v>824</v>
      </c>
      <c r="F253" s="34" t="str">
        <f t="shared" si="6"/>
        <v>IR</v>
      </c>
      <c r="G253" s="34">
        <v>0</v>
      </c>
      <c r="H253" s="97">
        <v>252</v>
      </c>
      <c r="I253" s="97"/>
      <c r="J253" s="74"/>
      <c r="K253" s="38" t="s">
        <v>250</v>
      </c>
      <c r="L253" s="42">
        <v>1100</v>
      </c>
      <c r="M253" s="34">
        <v>0</v>
      </c>
      <c r="N253" s="85" t="s">
        <v>794</v>
      </c>
      <c r="O253" s="34"/>
      <c r="P253" s="35" t="s">
        <v>791</v>
      </c>
      <c r="Q253" s="35" t="s">
        <v>803</v>
      </c>
      <c r="S253" s="40"/>
    </row>
    <row r="254" spans="1:21">
      <c r="A254" s="34">
        <v>0</v>
      </c>
      <c r="B254" s="34">
        <v>56</v>
      </c>
      <c r="C254" s="34">
        <v>1201</v>
      </c>
      <c r="D254" s="34" t="s">
        <v>816</v>
      </c>
      <c r="E254" s="34" t="s">
        <v>825</v>
      </c>
      <c r="F254" s="34" t="str">
        <f t="shared" si="6"/>
        <v>IS</v>
      </c>
      <c r="G254" s="34">
        <v>0</v>
      </c>
      <c r="H254" s="34">
        <v>253</v>
      </c>
      <c r="I254" s="34" t="s">
        <v>970</v>
      </c>
      <c r="J254" s="74" t="s">
        <v>222</v>
      </c>
      <c r="K254" s="38" t="s">
        <v>225</v>
      </c>
      <c r="L254" s="42">
        <v>1200</v>
      </c>
      <c r="M254" s="34">
        <v>0</v>
      </c>
      <c r="N254" s="38" t="s">
        <v>225</v>
      </c>
      <c r="O254" s="39"/>
      <c r="P254" s="35" t="s">
        <v>791</v>
      </c>
      <c r="Q254" s="35" t="s">
        <v>803</v>
      </c>
    </row>
    <row r="255" spans="1:21" hidden="1">
      <c r="A255" s="34">
        <v>0</v>
      </c>
      <c r="B255" s="34">
        <v>56</v>
      </c>
      <c r="C255" s="45">
        <v>1202</v>
      </c>
      <c r="D255" s="34" t="s">
        <v>816</v>
      </c>
      <c r="E255" s="34" t="s">
        <v>826</v>
      </c>
      <c r="F255" s="34" t="str">
        <f t="shared" si="6"/>
        <v>IT</v>
      </c>
      <c r="G255" s="34">
        <v>0</v>
      </c>
      <c r="H255" s="34">
        <v>254</v>
      </c>
      <c r="I255" s="34"/>
      <c r="J255" s="74"/>
      <c r="K255" s="38" t="s">
        <v>280</v>
      </c>
      <c r="L255" s="42">
        <v>1200</v>
      </c>
      <c r="M255" s="34">
        <v>0</v>
      </c>
      <c r="N255" s="38" t="s">
        <v>280</v>
      </c>
      <c r="O255" s="39"/>
      <c r="P255" s="35" t="s">
        <v>791</v>
      </c>
      <c r="Q255" s="35" t="s">
        <v>803</v>
      </c>
    </row>
    <row r="256" spans="1:21" hidden="1">
      <c r="A256" s="34">
        <v>0</v>
      </c>
      <c r="B256" s="34">
        <v>56</v>
      </c>
      <c r="C256" s="34">
        <v>1203</v>
      </c>
      <c r="D256" s="34" t="s">
        <v>816</v>
      </c>
      <c r="E256" s="34" t="s">
        <v>827</v>
      </c>
      <c r="F256" s="34" t="str">
        <f t="shared" si="6"/>
        <v>IU</v>
      </c>
      <c r="G256" s="34">
        <v>0</v>
      </c>
      <c r="H256" s="34">
        <v>255</v>
      </c>
      <c r="I256" s="34"/>
      <c r="J256" s="74"/>
      <c r="K256" s="38" t="s">
        <v>227</v>
      </c>
      <c r="L256" s="42">
        <v>1200</v>
      </c>
      <c r="M256" s="34">
        <v>0</v>
      </c>
      <c r="N256" s="38" t="s">
        <v>227</v>
      </c>
      <c r="O256" s="39"/>
      <c r="P256" s="35" t="s">
        <v>791</v>
      </c>
      <c r="Q256" s="35" t="s">
        <v>803</v>
      </c>
    </row>
    <row r="257" spans="1:19" hidden="1">
      <c r="A257" s="34">
        <v>0</v>
      </c>
      <c r="B257" s="34">
        <v>56</v>
      </c>
      <c r="C257" s="45">
        <v>1204</v>
      </c>
      <c r="D257" s="34" t="s">
        <v>816</v>
      </c>
      <c r="E257" s="34" t="s">
        <v>828</v>
      </c>
      <c r="F257" s="34" t="str">
        <f t="shared" si="6"/>
        <v>IV</v>
      </c>
      <c r="G257" s="34">
        <v>0</v>
      </c>
      <c r="H257" s="34">
        <v>256</v>
      </c>
      <c r="I257" s="34"/>
      <c r="J257" s="74"/>
      <c r="K257" s="38" t="s">
        <v>228</v>
      </c>
      <c r="L257" s="42">
        <v>1200</v>
      </c>
      <c r="M257" s="34">
        <v>0</v>
      </c>
      <c r="N257" s="38" t="s">
        <v>228</v>
      </c>
      <c r="O257" s="39"/>
      <c r="P257" s="35" t="s">
        <v>791</v>
      </c>
      <c r="Q257" s="35" t="s">
        <v>803</v>
      </c>
    </row>
    <row r="258" spans="1:19" hidden="1">
      <c r="A258" s="34">
        <v>0</v>
      </c>
      <c r="B258" s="34">
        <v>56</v>
      </c>
      <c r="C258" s="34">
        <v>1205</v>
      </c>
      <c r="D258" s="34" t="s">
        <v>816</v>
      </c>
      <c r="E258" s="34" t="s">
        <v>829</v>
      </c>
      <c r="F258" s="34" t="str">
        <f t="shared" si="6"/>
        <v>IW</v>
      </c>
      <c r="G258" s="34">
        <v>0</v>
      </c>
      <c r="H258" s="34">
        <v>257</v>
      </c>
      <c r="I258" s="34"/>
      <c r="J258" s="74"/>
      <c r="K258" s="38" t="s">
        <v>229</v>
      </c>
      <c r="L258" s="42">
        <v>1200</v>
      </c>
      <c r="M258" s="34">
        <v>0</v>
      </c>
      <c r="N258" s="38" t="s">
        <v>229</v>
      </c>
      <c r="O258" s="39"/>
      <c r="P258" s="35" t="s">
        <v>791</v>
      </c>
      <c r="Q258" s="35" t="s">
        <v>803</v>
      </c>
    </row>
    <row r="259" spans="1:19" hidden="1">
      <c r="A259" s="34">
        <v>0</v>
      </c>
      <c r="B259" s="34">
        <v>56</v>
      </c>
      <c r="C259" s="45">
        <v>1206</v>
      </c>
      <c r="D259" s="34" t="s">
        <v>816</v>
      </c>
      <c r="E259" s="34" t="s">
        <v>830</v>
      </c>
      <c r="F259" s="34" t="str">
        <f t="shared" si="6"/>
        <v>IX</v>
      </c>
      <c r="G259" s="34">
        <v>0</v>
      </c>
      <c r="H259" s="34">
        <v>258</v>
      </c>
      <c r="I259" s="34"/>
      <c r="J259" s="74"/>
      <c r="K259" s="38" t="s">
        <v>230</v>
      </c>
      <c r="L259" s="42">
        <v>1200</v>
      </c>
      <c r="M259" s="34">
        <v>0</v>
      </c>
      <c r="N259" s="38" t="s">
        <v>230</v>
      </c>
      <c r="O259" s="39"/>
      <c r="P259" s="35" t="s">
        <v>791</v>
      </c>
      <c r="Q259" s="35" t="s">
        <v>803</v>
      </c>
    </row>
    <row r="260" spans="1:19" hidden="1">
      <c r="A260" s="34">
        <v>0</v>
      </c>
      <c r="B260" s="34">
        <v>56</v>
      </c>
      <c r="C260" s="34">
        <v>1207</v>
      </c>
      <c r="D260" s="34" t="s">
        <v>816</v>
      </c>
      <c r="E260" s="34" t="s">
        <v>831</v>
      </c>
      <c r="F260" s="34" t="str">
        <f t="shared" si="6"/>
        <v>IY</v>
      </c>
      <c r="G260" s="34">
        <v>0</v>
      </c>
      <c r="H260" s="34">
        <v>259</v>
      </c>
      <c r="I260" s="34"/>
      <c r="J260" s="74"/>
      <c r="K260" s="38" t="s">
        <v>231</v>
      </c>
      <c r="L260" s="42">
        <v>1200</v>
      </c>
      <c r="M260" s="34">
        <v>0</v>
      </c>
      <c r="N260" s="38" t="s">
        <v>231</v>
      </c>
      <c r="O260" s="39"/>
      <c r="P260" s="35" t="s">
        <v>791</v>
      </c>
      <c r="Q260" s="35" t="s">
        <v>803</v>
      </c>
    </row>
    <row r="261" spans="1:19" hidden="1">
      <c r="A261" s="34">
        <v>0</v>
      </c>
      <c r="B261" s="34">
        <v>56</v>
      </c>
      <c r="C261" s="45">
        <v>1208</v>
      </c>
      <c r="D261" s="34" t="s">
        <v>816</v>
      </c>
      <c r="E261" s="34" t="s">
        <v>832</v>
      </c>
      <c r="F261" s="34" t="str">
        <f t="shared" si="6"/>
        <v>IZ</v>
      </c>
      <c r="G261" s="34">
        <v>0</v>
      </c>
      <c r="H261" s="34">
        <v>260</v>
      </c>
      <c r="I261" s="34"/>
      <c r="J261" s="74"/>
      <c r="K261" s="38" t="s">
        <v>232</v>
      </c>
      <c r="L261" s="42">
        <v>1200</v>
      </c>
      <c r="M261" s="34">
        <v>0</v>
      </c>
      <c r="N261" s="38" t="s">
        <v>232</v>
      </c>
      <c r="P261" s="35" t="s">
        <v>791</v>
      </c>
      <c r="Q261" s="35" t="s">
        <v>803</v>
      </c>
    </row>
    <row r="262" spans="1:19" hidden="1">
      <c r="A262" s="34">
        <v>0</v>
      </c>
      <c r="B262" s="34">
        <v>56</v>
      </c>
      <c r="C262" s="34">
        <v>1209</v>
      </c>
      <c r="D262" s="34" t="s">
        <v>816</v>
      </c>
      <c r="E262" s="34" t="s">
        <v>833</v>
      </c>
      <c r="F262" s="34" t="str">
        <f t="shared" si="6"/>
        <v>JA</v>
      </c>
      <c r="G262" s="34">
        <v>0</v>
      </c>
      <c r="H262" s="34">
        <v>261</v>
      </c>
      <c r="I262" s="34"/>
      <c r="J262" s="74"/>
      <c r="K262" s="38" t="s">
        <v>204</v>
      </c>
      <c r="L262" s="42">
        <v>1200</v>
      </c>
      <c r="M262" s="34">
        <v>0</v>
      </c>
      <c r="N262" s="38" t="s">
        <v>204</v>
      </c>
      <c r="P262" s="35" t="s">
        <v>791</v>
      </c>
      <c r="Q262" s="35" t="s">
        <v>803</v>
      </c>
    </row>
    <row r="263" spans="1:19" hidden="1">
      <c r="A263" s="34">
        <v>0</v>
      </c>
      <c r="B263" s="34">
        <v>56</v>
      </c>
      <c r="C263" s="45">
        <v>1210</v>
      </c>
      <c r="D263" s="45" t="s">
        <v>817</v>
      </c>
      <c r="E263" s="34" t="s">
        <v>808</v>
      </c>
      <c r="F263" s="34" t="str">
        <f t="shared" si="6"/>
        <v>JB</v>
      </c>
      <c r="G263" s="34">
        <v>0</v>
      </c>
      <c r="H263" s="34">
        <v>262</v>
      </c>
      <c r="I263" s="34"/>
      <c r="J263" s="74"/>
      <c r="K263" s="38" t="s">
        <v>233</v>
      </c>
      <c r="L263" s="42">
        <v>1200</v>
      </c>
      <c r="M263" s="34" t="s">
        <v>898</v>
      </c>
      <c r="N263" s="38" t="s">
        <v>233</v>
      </c>
      <c r="P263" s="35" t="s">
        <v>792</v>
      </c>
      <c r="Q263" s="35" t="s">
        <v>804</v>
      </c>
    </row>
    <row r="264" spans="1:19" ht="30">
      <c r="A264" s="34">
        <v>0</v>
      </c>
      <c r="B264" s="95">
        <v>57</v>
      </c>
      <c r="C264" s="34">
        <v>1220</v>
      </c>
      <c r="D264" s="45" t="s">
        <v>817</v>
      </c>
      <c r="E264" s="34" t="s">
        <v>809</v>
      </c>
      <c r="F264" s="34" t="str">
        <f t="shared" si="6"/>
        <v>JC</v>
      </c>
      <c r="G264" s="34">
        <v>1</v>
      </c>
      <c r="H264" s="34">
        <v>263</v>
      </c>
      <c r="I264" s="34" t="s">
        <v>977</v>
      </c>
      <c r="J264" s="74" t="s">
        <v>182</v>
      </c>
      <c r="K264" s="74" t="s">
        <v>5</v>
      </c>
      <c r="L264" s="42">
        <v>1200</v>
      </c>
      <c r="M264" s="89">
        <v>1</v>
      </c>
      <c r="N264" s="90" t="s">
        <v>5</v>
      </c>
      <c r="P264" s="35" t="s">
        <v>798</v>
      </c>
      <c r="Q264" s="82" t="s">
        <v>800</v>
      </c>
      <c r="S264" s="40" t="s">
        <v>5</v>
      </c>
    </row>
    <row r="265" spans="1:19" ht="15.75" hidden="1" thickBot="1">
      <c r="A265" s="34">
        <v>0</v>
      </c>
      <c r="B265" s="95">
        <v>57</v>
      </c>
      <c r="C265" s="34">
        <v>1221</v>
      </c>
      <c r="D265" s="45" t="s">
        <v>817</v>
      </c>
      <c r="E265" s="34" t="s">
        <v>810</v>
      </c>
      <c r="F265" s="34" t="str">
        <f t="shared" si="6"/>
        <v>JD</v>
      </c>
      <c r="G265" s="34">
        <v>1</v>
      </c>
      <c r="H265" s="34">
        <v>264</v>
      </c>
      <c r="I265" s="34"/>
      <c r="J265" s="74"/>
      <c r="K265" s="74" t="s">
        <v>4</v>
      </c>
      <c r="L265" s="42">
        <v>1200</v>
      </c>
      <c r="M265" s="89">
        <v>2</v>
      </c>
      <c r="N265" s="90" t="s">
        <v>4</v>
      </c>
      <c r="P265" s="35" t="s">
        <v>798</v>
      </c>
      <c r="Q265" s="82" t="s">
        <v>800</v>
      </c>
      <c r="S265" s="43" t="s">
        <v>4</v>
      </c>
    </row>
    <row r="266" spans="1:19" ht="30">
      <c r="A266" s="34">
        <v>0</v>
      </c>
      <c r="B266" s="95">
        <v>58</v>
      </c>
      <c r="C266" s="34">
        <v>1222</v>
      </c>
      <c r="D266" s="45" t="s">
        <v>817</v>
      </c>
      <c r="E266" s="34" t="s">
        <v>811</v>
      </c>
      <c r="F266" s="34" t="str">
        <f t="shared" si="6"/>
        <v>JE</v>
      </c>
      <c r="G266" s="34">
        <v>1</v>
      </c>
      <c r="H266" s="34">
        <v>265</v>
      </c>
      <c r="I266" s="34" t="s">
        <v>978</v>
      </c>
      <c r="J266" s="74" t="s">
        <v>223</v>
      </c>
      <c r="K266" s="74" t="s">
        <v>184</v>
      </c>
      <c r="L266" s="42">
        <v>1200</v>
      </c>
      <c r="M266" s="34">
        <v>1</v>
      </c>
      <c r="N266" s="85" t="s">
        <v>853</v>
      </c>
      <c r="P266" s="35" t="s">
        <v>798</v>
      </c>
      <c r="Q266" s="82" t="s">
        <v>800</v>
      </c>
      <c r="S266" s="40" t="s">
        <v>184</v>
      </c>
    </row>
    <row r="267" spans="1:19" hidden="1">
      <c r="A267" s="34">
        <v>0</v>
      </c>
      <c r="B267" s="95">
        <v>58</v>
      </c>
      <c r="C267" s="34">
        <v>1223</v>
      </c>
      <c r="D267" s="45" t="s">
        <v>817</v>
      </c>
      <c r="E267" s="34" t="s">
        <v>812</v>
      </c>
      <c r="F267" s="34" t="str">
        <f t="shared" si="6"/>
        <v>JF</v>
      </c>
      <c r="G267" s="34">
        <v>1</v>
      </c>
      <c r="H267" s="34">
        <v>266</v>
      </c>
      <c r="I267" s="34"/>
      <c r="J267" s="74"/>
      <c r="K267" s="74" t="s">
        <v>185</v>
      </c>
      <c r="L267" s="42">
        <v>1200</v>
      </c>
      <c r="M267" s="34">
        <v>2</v>
      </c>
      <c r="N267" s="85" t="s">
        <v>185</v>
      </c>
      <c r="P267" s="35" t="s">
        <v>798</v>
      </c>
      <c r="Q267" s="82" t="s">
        <v>800</v>
      </c>
      <c r="S267" s="40" t="s">
        <v>185</v>
      </c>
    </row>
    <row r="268" spans="1:19" hidden="1">
      <c r="A268" s="34">
        <v>0</v>
      </c>
      <c r="B268" s="95">
        <v>58</v>
      </c>
      <c r="C268" s="34">
        <v>1224</v>
      </c>
      <c r="D268" s="45" t="s">
        <v>817</v>
      </c>
      <c r="E268" s="34" t="s">
        <v>813</v>
      </c>
      <c r="F268" s="34" t="str">
        <f t="shared" si="6"/>
        <v>JG</v>
      </c>
      <c r="G268" s="34">
        <v>1</v>
      </c>
      <c r="H268" s="34">
        <v>267</v>
      </c>
      <c r="I268" s="34"/>
      <c r="J268" s="74"/>
      <c r="K268" s="74" t="s">
        <v>186</v>
      </c>
      <c r="L268" s="42">
        <v>1200</v>
      </c>
      <c r="M268" s="34">
        <v>3</v>
      </c>
      <c r="N268" s="85" t="s">
        <v>186</v>
      </c>
      <c r="P268" s="35" t="s">
        <v>798</v>
      </c>
      <c r="Q268" s="82" t="s">
        <v>800</v>
      </c>
      <c r="S268" s="40" t="s">
        <v>186</v>
      </c>
    </row>
    <row r="269" spans="1:19" ht="15.75" hidden="1" thickBot="1">
      <c r="A269" s="34">
        <v>0</v>
      </c>
      <c r="B269" s="95">
        <v>58</v>
      </c>
      <c r="C269" s="34">
        <v>1225</v>
      </c>
      <c r="D269" s="45" t="s">
        <v>817</v>
      </c>
      <c r="E269" s="34" t="s">
        <v>814</v>
      </c>
      <c r="F269" s="35" t="s">
        <v>927</v>
      </c>
      <c r="G269" s="34">
        <v>1</v>
      </c>
      <c r="H269" s="34">
        <v>268</v>
      </c>
      <c r="I269" s="34"/>
      <c r="J269" s="74"/>
      <c r="K269" s="74" t="s">
        <v>187</v>
      </c>
      <c r="L269" s="42">
        <v>1200</v>
      </c>
      <c r="M269" s="34">
        <v>4</v>
      </c>
      <c r="N269" s="85" t="s">
        <v>187</v>
      </c>
      <c r="P269" s="35" t="s">
        <v>798</v>
      </c>
      <c r="Q269" s="82" t="s">
        <v>800</v>
      </c>
      <c r="S269" s="43" t="s">
        <v>187</v>
      </c>
    </row>
  </sheetData>
  <autoFilter ref="A1:U269">
    <filterColumn colId="9">
      <customFilters>
        <customFilter operator="notEqual" val=" "/>
      </customFilters>
    </filterColumn>
  </autoFilter>
  <printOptions gridLines="1"/>
  <pageMargins left="0.25" right="0.25" top="0.75" bottom="0.75" header="0.3" footer="0.3"/>
  <pageSetup scale="73" fitToHeight="0"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72"/>
  <sheetViews>
    <sheetView workbookViewId="0">
      <selection activeCell="B237" sqref="B237"/>
    </sheetView>
  </sheetViews>
  <sheetFormatPr defaultRowHeight="15"/>
  <sheetData>
    <row r="1" spans="1:2" ht="15.75" thickBot="1">
      <c r="A1" s="36" t="s">
        <v>617</v>
      </c>
      <c r="B1" s="94" t="s">
        <v>675</v>
      </c>
    </row>
    <row r="2" spans="1:2">
      <c r="A2">
        <v>1</v>
      </c>
    </row>
    <row r="3" spans="1:2" ht="15.75" thickBot="1"/>
    <row r="4" spans="1:2" ht="15.75" thickBot="1">
      <c r="A4" s="36" t="s">
        <v>617</v>
      </c>
      <c r="B4" s="94" t="s">
        <v>675</v>
      </c>
    </row>
    <row r="5" spans="1:2" hidden="1">
      <c r="A5" s="34">
        <v>0</v>
      </c>
      <c r="B5" s="34">
        <v>1</v>
      </c>
    </row>
    <row r="6" spans="1:2" hidden="1">
      <c r="A6" s="34">
        <v>0</v>
      </c>
      <c r="B6" s="34">
        <v>2</v>
      </c>
    </row>
    <row r="7" spans="1:2" hidden="1">
      <c r="A7" s="34">
        <v>0</v>
      </c>
      <c r="B7" s="34">
        <v>3</v>
      </c>
    </row>
    <row r="8" spans="1:2" hidden="1">
      <c r="A8" s="34">
        <v>0</v>
      </c>
      <c r="B8" s="34">
        <v>4</v>
      </c>
    </row>
    <row r="9" spans="1:2" hidden="1">
      <c r="A9" s="34">
        <v>0</v>
      </c>
      <c r="B9" s="34">
        <v>5</v>
      </c>
    </row>
    <row r="10" spans="1:2" hidden="1">
      <c r="A10" s="34">
        <v>0</v>
      </c>
      <c r="B10" s="34">
        <v>6</v>
      </c>
    </row>
    <row r="11" spans="1:2" hidden="1">
      <c r="A11" s="34">
        <v>0</v>
      </c>
      <c r="B11" s="34">
        <v>7</v>
      </c>
    </row>
    <row r="12" spans="1:2" hidden="1">
      <c r="A12" s="34">
        <v>0</v>
      </c>
      <c r="B12" s="34">
        <v>8</v>
      </c>
    </row>
    <row r="13" spans="1:2" hidden="1">
      <c r="A13" s="34">
        <v>0</v>
      </c>
      <c r="B13" s="34">
        <v>9</v>
      </c>
    </row>
    <row r="14" spans="1:2" hidden="1">
      <c r="A14" s="34">
        <v>0</v>
      </c>
      <c r="B14" s="34">
        <v>10</v>
      </c>
    </row>
    <row r="15" spans="1:2" hidden="1">
      <c r="A15" s="34">
        <v>0</v>
      </c>
      <c r="B15" s="34">
        <v>11</v>
      </c>
    </row>
    <row r="16" spans="1:2" hidden="1">
      <c r="A16" s="34">
        <v>0</v>
      </c>
      <c r="B16" s="34">
        <v>12</v>
      </c>
    </row>
    <row r="17" spans="1:2" hidden="1">
      <c r="A17" s="34">
        <v>0</v>
      </c>
      <c r="B17" s="34">
        <v>12</v>
      </c>
    </row>
    <row r="18" spans="1:2" hidden="1">
      <c r="A18" s="34">
        <v>0</v>
      </c>
      <c r="B18" s="34">
        <v>12</v>
      </c>
    </row>
    <row r="19" spans="1:2" hidden="1">
      <c r="A19" s="34">
        <v>0</v>
      </c>
      <c r="B19" s="34">
        <v>12</v>
      </c>
    </row>
    <row r="20" spans="1:2" hidden="1">
      <c r="A20" s="34">
        <v>0</v>
      </c>
      <c r="B20" s="34">
        <v>12</v>
      </c>
    </row>
    <row r="21" spans="1:2" hidden="1">
      <c r="A21" s="34">
        <v>0</v>
      </c>
      <c r="B21" s="34">
        <v>12</v>
      </c>
    </row>
    <row r="22" spans="1:2" hidden="1">
      <c r="A22" s="34">
        <v>0</v>
      </c>
      <c r="B22" s="34">
        <v>12</v>
      </c>
    </row>
    <row r="23" spans="1:2" hidden="1">
      <c r="A23" s="34">
        <v>0</v>
      </c>
      <c r="B23" s="34">
        <v>12</v>
      </c>
    </row>
    <row r="24" spans="1:2" hidden="1">
      <c r="A24" s="34">
        <v>0</v>
      </c>
      <c r="B24" s="34">
        <v>12</v>
      </c>
    </row>
    <row r="25" spans="1:2" hidden="1">
      <c r="A25" s="34">
        <v>0</v>
      </c>
      <c r="B25" s="34">
        <v>12</v>
      </c>
    </row>
    <row r="26" spans="1:2" hidden="1">
      <c r="A26" s="34">
        <v>0</v>
      </c>
      <c r="B26" s="95">
        <v>13</v>
      </c>
    </row>
    <row r="27" spans="1:2" hidden="1">
      <c r="A27" s="34">
        <v>0</v>
      </c>
      <c r="B27" s="95">
        <v>13</v>
      </c>
    </row>
    <row r="28" spans="1:2" hidden="1">
      <c r="A28" s="34">
        <v>0</v>
      </c>
      <c r="B28" s="95">
        <v>14</v>
      </c>
    </row>
    <row r="29" spans="1:2" hidden="1">
      <c r="A29" s="34">
        <v>0</v>
      </c>
      <c r="B29" s="95">
        <v>14</v>
      </c>
    </row>
    <row r="30" spans="1:2" hidden="1">
      <c r="A30" s="34">
        <v>0</v>
      </c>
      <c r="B30" s="34">
        <v>15</v>
      </c>
    </row>
    <row r="31" spans="1:2" hidden="1">
      <c r="A31" s="34">
        <v>0</v>
      </c>
      <c r="B31" s="95">
        <v>16</v>
      </c>
    </row>
    <row r="32" spans="1:2" hidden="1">
      <c r="A32" s="34">
        <v>0</v>
      </c>
      <c r="B32" s="95">
        <v>16</v>
      </c>
    </row>
    <row r="33" spans="1:2" hidden="1">
      <c r="A33" s="34">
        <v>0</v>
      </c>
      <c r="B33" s="95">
        <v>16</v>
      </c>
    </row>
    <row r="34" spans="1:2" hidden="1">
      <c r="A34" s="34">
        <v>0</v>
      </c>
      <c r="B34" s="95">
        <v>17</v>
      </c>
    </row>
    <row r="35" spans="1:2" hidden="1">
      <c r="A35" s="34">
        <v>0</v>
      </c>
      <c r="B35" s="95">
        <v>17</v>
      </c>
    </row>
    <row r="36" spans="1:2" hidden="1">
      <c r="A36" s="34">
        <v>0</v>
      </c>
      <c r="B36" s="95">
        <v>18</v>
      </c>
    </row>
    <row r="37" spans="1:2" hidden="1">
      <c r="A37" s="34">
        <v>0</v>
      </c>
      <c r="B37" s="95">
        <v>18</v>
      </c>
    </row>
    <row r="38" spans="1:2" hidden="1">
      <c r="A38" s="34">
        <v>0</v>
      </c>
      <c r="B38" s="95">
        <v>19</v>
      </c>
    </row>
    <row r="39" spans="1:2" hidden="1">
      <c r="A39" s="34">
        <v>0</v>
      </c>
      <c r="B39" s="95">
        <v>19</v>
      </c>
    </row>
    <row r="40" spans="1:2" hidden="1">
      <c r="A40" s="34">
        <v>0</v>
      </c>
      <c r="B40" s="95">
        <v>20</v>
      </c>
    </row>
    <row r="41" spans="1:2" hidden="1">
      <c r="A41" s="34">
        <v>0</v>
      </c>
      <c r="B41" s="95">
        <v>20</v>
      </c>
    </row>
    <row r="42" spans="1:2" hidden="1">
      <c r="A42" s="34">
        <v>0</v>
      </c>
      <c r="B42" s="95">
        <v>21</v>
      </c>
    </row>
    <row r="43" spans="1:2" hidden="1">
      <c r="A43" s="34">
        <v>0</v>
      </c>
      <c r="B43" s="95">
        <v>21</v>
      </c>
    </row>
    <row r="44" spans="1:2" hidden="1">
      <c r="A44" s="34">
        <v>0</v>
      </c>
      <c r="B44" s="95">
        <v>21</v>
      </c>
    </row>
    <row r="45" spans="1:2" hidden="1">
      <c r="A45" s="34">
        <v>0</v>
      </c>
      <c r="B45" s="95">
        <v>21</v>
      </c>
    </row>
    <row r="46" spans="1:2" hidden="1">
      <c r="A46" s="34">
        <v>0</v>
      </c>
      <c r="B46" s="95">
        <v>21</v>
      </c>
    </row>
    <row r="47" spans="1:2" hidden="1">
      <c r="A47" s="34">
        <v>0</v>
      </c>
      <c r="B47" s="95">
        <v>21</v>
      </c>
    </row>
    <row r="48" spans="1:2">
      <c r="A48" s="34">
        <v>1</v>
      </c>
      <c r="B48" s="95">
        <v>22</v>
      </c>
    </row>
    <row r="49" spans="1:2" hidden="1">
      <c r="A49" s="34">
        <v>1</v>
      </c>
      <c r="B49" s="95">
        <v>22</v>
      </c>
    </row>
    <row r="50" spans="1:2" hidden="1">
      <c r="A50" s="34">
        <v>1</v>
      </c>
      <c r="B50" s="95">
        <v>22</v>
      </c>
    </row>
    <row r="51" spans="1:2" hidden="1">
      <c r="A51" s="34">
        <v>1</v>
      </c>
      <c r="B51" s="95">
        <v>22</v>
      </c>
    </row>
    <row r="52" spans="1:2" hidden="1">
      <c r="A52" s="34">
        <v>1</v>
      </c>
      <c r="B52" s="95">
        <v>22</v>
      </c>
    </row>
    <row r="53" spans="1:2" hidden="1">
      <c r="A53" s="34">
        <v>1</v>
      </c>
      <c r="B53" s="95">
        <v>22</v>
      </c>
    </row>
    <row r="54" spans="1:2" hidden="1">
      <c r="A54" s="34">
        <v>1</v>
      </c>
      <c r="B54" s="95">
        <v>22</v>
      </c>
    </row>
    <row r="55" spans="1:2" hidden="1">
      <c r="A55" s="34">
        <v>0</v>
      </c>
      <c r="B55" s="34">
        <v>23</v>
      </c>
    </row>
    <row r="56" spans="1:2" hidden="1">
      <c r="A56" s="34">
        <v>0</v>
      </c>
      <c r="B56" s="34">
        <v>23</v>
      </c>
    </row>
    <row r="57" spans="1:2" hidden="1">
      <c r="A57" s="34">
        <v>0</v>
      </c>
      <c r="B57" s="34">
        <v>23</v>
      </c>
    </row>
    <row r="58" spans="1:2" hidden="1">
      <c r="A58" s="34">
        <v>0</v>
      </c>
      <c r="B58" s="34">
        <v>23</v>
      </c>
    </row>
    <row r="59" spans="1:2" hidden="1">
      <c r="A59" s="34">
        <v>0</v>
      </c>
      <c r="B59" s="34">
        <v>23</v>
      </c>
    </row>
    <row r="60" spans="1:2" hidden="1">
      <c r="A60" s="34">
        <v>0</v>
      </c>
      <c r="B60" s="34">
        <v>23</v>
      </c>
    </row>
    <row r="61" spans="1:2" hidden="1">
      <c r="A61" s="34">
        <v>0</v>
      </c>
      <c r="B61" s="34">
        <v>23</v>
      </c>
    </row>
    <row r="62" spans="1:2" hidden="1">
      <c r="A62" s="34">
        <v>0</v>
      </c>
      <c r="B62" s="34">
        <v>23</v>
      </c>
    </row>
    <row r="63" spans="1:2" hidden="1">
      <c r="A63" s="34">
        <v>0</v>
      </c>
      <c r="B63" s="34">
        <v>23</v>
      </c>
    </row>
    <row r="64" spans="1:2" hidden="1">
      <c r="A64" s="34">
        <v>0</v>
      </c>
      <c r="B64" s="34">
        <v>23</v>
      </c>
    </row>
    <row r="65" spans="1:2" hidden="1">
      <c r="A65" s="34">
        <v>0</v>
      </c>
      <c r="B65" s="34">
        <v>23</v>
      </c>
    </row>
    <row r="66" spans="1:2" hidden="1">
      <c r="A66" s="34">
        <v>0</v>
      </c>
      <c r="B66" s="34">
        <v>23</v>
      </c>
    </row>
    <row r="67" spans="1:2" hidden="1">
      <c r="A67" s="34">
        <v>0</v>
      </c>
      <c r="B67" s="34">
        <v>23</v>
      </c>
    </row>
    <row r="68" spans="1:2" hidden="1">
      <c r="A68" s="34">
        <v>0</v>
      </c>
      <c r="B68" s="34">
        <v>23</v>
      </c>
    </row>
    <row r="69" spans="1:2" hidden="1">
      <c r="A69" s="34">
        <v>0</v>
      </c>
      <c r="B69" s="95">
        <v>24</v>
      </c>
    </row>
    <row r="70" spans="1:2" hidden="1">
      <c r="A70" s="34">
        <v>0</v>
      </c>
      <c r="B70" s="95">
        <v>24</v>
      </c>
    </row>
    <row r="71" spans="1:2" hidden="1">
      <c r="A71" s="34">
        <v>0</v>
      </c>
      <c r="B71" s="34">
        <v>25</v>
      </c>
    </row>
    <row r="72" spans="1:2" hidden="1">
      <c r="A72" s="34">
        <v>0</v>
      </c>
      <c r="B72" s="34">
        <v>25</v>
      </c>
    </row>
    <row r="73" spans="1:2" hidden="1">
      <c r="A73" s="34">
        <v>0</v>
      </c>
      <c r="B73" s="34">
        <v>25</v>
      </c>
    </row>
    <row r="74" spans="1:2" hidden="1">
      <c r="A74" s="34">
        <v>0</v>
      </c>
      <c r="B74" s="34">
        <v>25</v>
      </c>
    </row>
    <row r="75" spans="1:2" hidden="1">
      <c r="A75" s="34">
        <v>0</v>
      </c>
      <c r="B75" s="34">
        <v>25</v>
      </c>
    </row>
    <row r="76" spans="1:2" hidden="1">
      <c r="A76" s="34">
        <v>0</v>
      </c>
      <c r="B76" s="34">
        <v>25</v>
      </c>
    </row>
    <row r="77" spans="1:2" hidden="1">
      <c r="A77" s="34">
        <v>0</v>
      </c>
      <c r="B77" s="34">
        <v>25</v>
      </c>
    </row>
    <row r="78" spans="1:2" hidden="1">
      <c r="A78" s="34">
        <v>0</v>
      </c>
      <c r="B78" s="34">
        <v>25</v>
      </c>
    </row>
    <row r="79" spans="1:2" hidden="1">
      <c r="A79" s="34">
        <v>0</v>
      </c>
      <c r="B79" s="34">
        <v>25</v>
      </c>
    </row>
    <row r="80" spans="1:2" hidden="1">
      <c r="A80" s="34">
        <v>0</v>
      </c>
      <c r="B80" s="34">
        <v>25</v>
      </c>
    </row>
    <row r="81" spans="1:2" hidden="1">
      <c r="A81" s="34">
        <v>0</v>
      </c>
      <c r="B81" s="34">
        <v>25</v>
      </c>
    </row>
    <row r="82" spans="1:2" hidden="1">
      <c r="A82" s="34">
        <v>0</v>
      </c>
      <c r="B82" s="34">
        <v>25</v>
      </c>
    </row>
    <row r="83" spans="1:2" hidden="1">
      <c r="A83" s="34">
        <v>0</v>
      </c>
      <c r="B83" s="34">
        <v>25</v>
      </c>
    </row>
    <row r="84" spans="1:2" hidden="1">
      <c r="A84" s="34">
        <v>0</v>
      </c>
      <c r="B84" s="34">
        <v>25</v>
      </c>
    </row>
    <row r="85" spans="1:2">
      <c r="A85" s="34">
        <v>1</v>
      </c>
      <c r="B85" s="95">
        <v>26</v>
      </c>
    </row>
    <row r="86" spans="1:2" hidden="1">
      <c r="A86" s="34">
        <v>1</v>
      </c>
      <c r="B86" s="95">
        <v>26</v>
      </c>
    </row>
    <row r="87" spans="1:2" hidden="1">
      <c r="A87" s="34">
        <v>1</v>
      </c>
      <c r="B87" s="95">
        <v>26</v>
      </c>
    </row>
    <row r="88" spans="1:2" hidden="1">
      <c r="A88" s="34">
        <v>1</v>
      </c>
      <c r="B88" s="95">
        <v>26</v>
      </c>
    </row>
    <row r="89" spans="1:2" hidden="1">
      <c r="A89" s="34">
        <v>1</v>
      </c>
      <c r="B89" s="95">
        <v>26</v>
      </c>
    </row>
    <row r="90" spans="1:2" hidden="1">
      <c r="A90" s="34">
        <v>1</v>
      </c>
      <c r="B90" s="95">
        <v>26</v>
      </c>
    </row>
    <row r="91" spans="1:2">
      <c r="A91" s="34">
        <v>1</v>
      </c>
      <c r="B91" s="95">
        <v>27</v>
      </c>
    </row>
    <row r="92" spans="1:2" hidden="1">
      <c r="A92" s="34">
        <v>1</v>
      </c>
      <c r="B92" s="95">
        <v>27</v>
      </c>
    </row>
    <row r="93" spans="1:2" hidden="1">
      <c r="A93" s="34">
        <v>1</v>
      </c>
      <c r="B93" s="95">
        <v>27</v>
      </c>
    </row>
    <row r="94" spans="1:2" hidden="1">
      <c r="A94" s="34">
        <v>1</v>
      </c>
      <c r="B94" s="95">
        <v>27</v>
      </c>
    </row>
    <row r="95" spans="1:2" hidden="1">
      <c r="A95" s="34">
        <v>1</v>
      </c>
      <c r="B95" s="95">
        <v>27</v>
      </c>
    </row>
    <row r="96" spans="1:2" hidden="1">
      <c r="A96" s="34">
        <v>1</v>
      </c>
      <c r="B96" s="95">
        <v>27</v>
      </c>
    </row>
    <row r="97" spans="1:2">
      <c r="A97" s="34">
        <v>1</v>
      </c>
      <c r="B97" s="95">
        <v>28</v>
      </c>
    </row>
    <row r="98" spans="1:2" hidden="1">
      <c r="A98" s="34">
        <v>1</v>
      </c>
      <c r="B98" s="95">
        <v>28</v>
      </c>
    </row>
    <row r="99" spans="1:2" hidden="1">
      <c r="A99" s="34">
        <v>1</v>
      </c>
      <c r="B99" s="95">
        <v>28</v>
      </c>
    </row>
    <row r="100" spans="1:2" hidden="1">
      <c r="A100" s="34">
        <v>1</v>
      </c>
      <c r="B100" s="95">
        <v>28</v>
      </c>
    </row>
    <row r="101" spans="1:2" hidden="1">
      <c r="A101" s="34">
        <v>1</v>
      </c>
      <c r="B101" s="95">
        <v>28</v>
      </c>
    </row>
    <row r="102" spans="1:2" hidden="1">
      <c r="A102" s="34">
        <v>1</v>
      </c>
      <c r="B102" s="95">
        <v>28</v>
      </c>
    </row>
    <row r="103" spans="1:2" hidden="1">
      <c r="A103" s="34">
        <v>1</v>
      </c>
      <c r="B103" s="95">
        <v>28</v>
      </c>
    </row>
    <row r="104" spans="1:2" hidden="1">
      <c r="A104" s="34">
        <v>0</v>
      </c>
      <c r="B104" s="95">
        <v>29</v>
      </c>
    </row>
    <row r="105" spans="1:2" hidden="1">
      <c r="A105" s="34">
        <v>0</v>
      </c>
      <c r="B105" s="95">
        <v>29</v>
      </c>
    </row>
    <row r="106" spans="1:2" hidden="1">
      <c r="A106" s="34">
        <v>0</v>
      </c>
      <c r="B106" s="95">
        <v>30</v>
      </c>
    </row>
    <row r="107" spans="1:2" hidden="1">
      <c r="A107" s="34">
        <v>0</v>
      </c>
      <c r="B107" s="95">
        <v>30</v>
      </c>
    </row>
    <row r="108" spans="1:2">
      <c r="A108" s="34">
        <v>1</v>
      </c>
      <c r="B108" s="95">
        <v>31</v>
      </c>
    </row>
    <row r="109" spans="1:2" hidden="1">
      <c r="A109" s="34">
        <v>1</v>
      </c>
      <c r="B109" s="95">
        <v>31</v>
      </c>
    </row>
    <row r="110" spans="1:2" hidden="1">
      <c r="A110" s="34">
        <v>1</v>
      </c>
      <c r="B110" s="95">
        <v>31</v>
      </c>
    </row>
    <row r="111" spans="1:2" hidden="1">
      <c r="A111" s="34">
        <v>1</v>
      </c>
      <c r="B111" s="95">
        <v>31</v>
      </c>
    </row>
    <row r="112" spans="1:2" hidden="1">
      <c r="A112" s="34">
        <v>1</v>
      </c>
      <c r="B112" s="95">
        <v>31</v>
      </c>
    </row>
    <row r="113" spans="1:2" hidden="1">
      <c r="A113" s="34">
        <v>1</v>
      </c>
      <c r="B113" s="95">
        <v>31</v>
      </c>
    </row>
    <row r="114" spans="1:2" hidden="1">
      <c r="A114" s="34">
        <v>0</v>
      </c>
      <c r="B114" s="95">
        <v>32</v>
      </c>
    </row>
    <row r="115" spans="1:2" hidden="1">
      <c r="A115" s="34">
        <v>0</v>
      </c>
      <c r="B115" s="95">
        <v>32</v>
      </c>
    </row>
    <row r="116" spans="1:2" hidden="1">
      <c r="A116" s="34">
        <v>0</v>
      </c>
      <c r="B116" s="95">
        <v>32</v>
      </c>
    </row>
    <row r="117" spans="1:2">
      <c r="A117" s="34">
        <v>1</v>
      </c>
      <c r="B117" s="95">
        <v>33</v>
      </c>
    </row>
    <row r="118" spans="1:2" hidden="1">
      <c r="A118" s="34">
        <v>1</v>
      </c>
      <c r="B118" s="95">
        <v>33</v>
      </c>
    </row>
    <row r="119" spans="1:2" hidden="1">
      <c r="A119" s="34">
        <v>1</v>
      </c>
      <c r="B119" s="95">
        <v>33</v>
      </c>
    </row>
    <row r="120" spans="1:2" hidden="1">
      <c r="A120" s="34">
        <v>1</v>
      </c>
      <c r="B120" s="95">
        <v>33</v>
      </c>
    </row>
    <row r="121" spans="1:2" hidden="1">
      <c r="A121" s="34">
        <v>1</v>
      </c>
      <c r="B121" s="95">
        <v>33</v>
      </c>
    </row>
    <row r="122" spans="1:2" hidden="1">
      <c r="A122" s="34">
        <v>1</v>
      </c>
      <c r="B122" s="95">
        <v>33</v>
      </c>
    </row>
    <row r="123" spans="1:2" hidden="1">
      <c r="A123" s="34">
        <v>1</v>
      </c>
      <c r="B123" s="95">
        <v>33</v>
      </c>
    </row>
    <row r="124" spans="1:2">
      <c r="A124" s="34">
        <v>1</v>
      </c>
      <c r="B124" s="95">
        <v>34</v>
      </c>
    </row>
    <row r="125" spans="1:2" hidden="1">
      <c r="A125" s="34">
        <v>1</v>
      </c>
      <c r="B125" s="95">
        <v>34</v>
      </c>
    </row>
    <row r="126" spans="1:2" hidden="1">
      <c r="A126" s="34">
        <v>1</v>
      </c>
      <c r="B126" s="95">
        <v>34</v>
      </c>
    </row>
    <row r="127" spans="1:2" hidden="1">
      <c r="A127" s="34">
        <v>1</v>
      </c>
      <c r="B127" s="95">
        <v>34</v>
      </c>
    </row>
    <row r="128" spans="1:2" hidden="1">
      <c r="A128" s="34">
        <v>1</v>
      </c>
      <c r="B128" s="95">
        <v>34</v>
      </c>
    </row>
    <row r="129" spans="1:2" hidden="1">
      <c r="A129" s="34">
        <v>1</v>
      </c>
      <c r="B129" s="95">
        <v>34</v>
      </c>
    </row>
    <row r="130" spans="1:2">
      <c r="A130" s="34">
        <v>1</v>
      </c>
      <c r="B130" s="95">
        <v>35</v>
      </c>
    </row>
    <row r="131" spans="1:2" hidden="1">
      <c r="A131" s="34">
        <v>1</v>
      </c>
      <c r="B131" s="95">
        <v>35</v>
      </c>
    </row>
    <row r="132" spans="1:2" hidden="1">
      <c r="A132" s="34">
        <v>1</v>
      </c>
      <c r="B132" s="95">
        <v>35</v>
      </c>
    </row>
    <row r="133" spans="1:2" hidden="1">
      <c r="A133" s="34">
        <v>1</v>
      </c>
      <c r="B133" s="95">
        <v>35</v>
      </c>
    </row>
    <row r="134" spans="1:2" hidden="1">
      <c r="A134" s="34">
        <v>1</v>
      </c>
      <c r="B134" s="95">
        <v>35</v>
      </c>
    </row>
    <row r="135" spans="1:2" hidden="1">
      <c r="A135" s="34">
        <v>1</v>
      </c>
      <c r="B135" s="95">
        <v>35</v>
      </c>
    </row>
    <row r="136" spans="1:2" hidden="1">
      <c r="A136" s="34">
        <v>0</v>
      </c>
      <c r="B136" s="95">
        <v>36</v>
      </c>
    </row>
    <row r="137" spans="1:2" hidden="1">
      <c r="A137" s="34">
        <v>0</v>
      </c>
      <c r="B137" s="95">
        <v>36</v>
      </c>
    </row>
    <row r="138" spans="1:2" hidden="1">
      <c r="A138" s="34">
        <v>0</v>
      </c>
      <c r="B138" s="95">
        <v>36</v>
      </c>
    </row>
    <row r="139" spans="1:2" hidden="1">
      <c r="A139" s="34">
        <v>0</v>
      </c>
      <c r="B139" s="95">
        <v>36</v>
      </c>
    </row>
    <row r="140" spans="1:2" hidden="1">
      <c r="A140" s="34">
        <v>0</v>
      </c>
      <c r="B140" s="95">
        <v>36</v>
      </c>
    </row>
    <row r="141" spans="1:2" hidden="1">
      <c r="A141" s="34">
        <v>0</v>
      </c>
      <c r="B141" s="95">
        <v>36</v>
      </c>
    </row>
    <row r="142" spans="1:2" hidden="1">
      <c r="A142" s="34">
        <v>0</v>
      </c>
      <c r="B142" s="95">
        <v>36</v>
      </c>
    </row>
    <row r="143" spans="1:2">
      <c r="A143" s="34">
        <v>1</v>
      </c>
      <c r="B143" s="95">
        <v>37</v>
      </c>
    </row>
    <row r="144" spans="1:2" hidden="1">
      <c r="A144" s="34">
        <v>1</v>
      </c>
      <c r="B144" s="95">
        <v>37</v>
      </c>
    </row>
    <row r="145" spans="1:2" hidden="1">
      <c r="A145" s="34">
        <v>1</v>
      </c>
      <c r="B145" s="95">
        <v>37</v>
      </c>
    </row>
    <row r="146" spans="1:2" hidden="1">
      <c r="A146" s="34">
        <v>1</v>
      </c>
      <c r="B146" s="95">
        <v>37</v>
      </c>
    </row>
    <row r="147" spans="1:2" hidden="1">
      <c r="A147" s="34">
        <v>1</v>
      </c>
      <c r="B147" s="95">
        <v>37</v>
      </c>
    </row>
    <row r="148" spans="1:2" hidden="1">
      <c r="A148" s="34">
        <v>1</v>
      </c>
      <c r="B148" s="95">
        <v>37</v>
      </c>
    </row>
    <row r="149" spans="1:2" hidden="1">
      <c r="A149" s="34">
        <v>0</v>
      </c>
      <c r="B149" s="95">
        <v>38</v>
      </c>
    </row>
    <row r="150" spans="1:2" hidden="1">
      <c r="A150" s="34">
        <v>0</v>
      </c>
      <c r="B150" s="95">
        <v>38</v>
      </c>
    </row>
    <row r="151" spans="1:2" hidden="1">
      <c r="A151" s="34">
        <v>0</v>
      </c>
      <c r="B151" s="95">
        <v>38</v>
      </c>
    </row>
    <row r="152" spans="1:2" hidden="1">
      <c r="A152" s="34">
        <v>0</v>
      </c>
      <c r="B152" s="95">
        <v>38</v>
      </c>
    </row>
    <row r="153" spans="1:2" hidden="1">
      <c r="A153" s="34">
        <v>0</v>
      </c>
      <c r="B153" s="95">
        <v>38</v>
      </c>
    </row>
    <row r="154" spans="1:2">
      <c r="A154" s="34">
        <v>1</v>
      </c>
      <c r="B154" s="95">
        <v>39</v>
      </c>
    </row>
    <row r="155" spans="1:2" hidden="1">
      <c r="A155" s="34">
        <v>1</v>
      </c>
      <c r="B155" s="95">
        <v>39</v>
      </c>
    </row>
    <row r="156" spans="1:2" hidden="1">
      <c r="A156" s="34">
        <v>1</v>
      </c>
      <c r="B156" s="95">
        <v>39</v>
      </c>
    </row>
    <row r="157" spans="1:2">
      <c r="A157" s="34">
        <v>1</v>
      </c>
      <c r="B157" s="95">
        <v>40</v>
      </c>
    </row>
    <row r="158" spans="1:2" hidden="1">
      <c r="A158" s="34">
        <v>1</v>
      </c>
      <c r="B158" s="95">
        <v>40</v>
      </c>
    </row>
    <row r="159" spans="1:2" hidden="1">
      <c r="A159" s="34">
        <v>1</v>
      </c>
      <c r="B159" s="95">
        <v>40</v>
      </c>
    </row>
    <row r="160" spans="1:2" hidden="1">
      <c r="A160" s="34">
        <v>1</v>
      </c>
      <c r="B160" s="95">
        <v>40</v>
      </c>
    </row>
    <row r="161" spans="1:2" hidden="1">
      <c r="A161" s="34">
        <v>1</v>
      </c>
      <c r="B161" s="95">
        <v>40</v>
      </c>
    </row>
    <row r="162" spans="1:2" hidden="1">
      <c r="A162" s="34">
        <v>1</v>
      </c>
      <c r="B162" s="95">
        <v>40</v>
      </c>
    </row>
    <row r="163" spans="1:2" hidden="1">
      <c r="A163" s="34">
        <v>0</v>
      </c>
      <c r="B163" s="95">
        <v>41</v>
      </c>
    </row>
    <row r="164" spans="1:2" hidden="1">
      <c r="A164" s="34">
        <v>0</v>
      </c>
      <c r="B164" s="95">
        <v>41</v>
      </c>
    </row>
    <row r="165" spans="1:2" hidden="1">
      <c r="A165" s="34">
        <v>0</v>
      </c>
      <c r="B165" s="95">
        <v>41</v>
      </c>
    </row>
    <row r="166" spans="1:2" hidden="1">
      <c r="A166" s="34">
        <v>0</v>
      </c>
      <c r="B166" s="95">
        <v>41</v>
      </c>
    </row>
    <row r="167" spans="1:2" hidden="1">
      <c r="A167" s="34">
        <v>0</v>
      </c>
      <c r="B167" s="95">
        <v>41</v>
      </c>
    </row>
    <row r="168" spans="1:2" hidden="1">
      <c r="A168" s="34">
        <v>0</v>
      </c>
      <c r="B168" s="95">
        <v>41</v>
      </c>
    </row>
    <row r="169" spans="1:2" hidden="1">
      <c r="A169" s="34">
        <v>0</v>
      </c>
      <c r="B169" s="95">
        <v>41</v>
      </c>
    </row>
    <row r="170" spans="1:2">
      <c r="A170" s="34">
        <v>1</v>
      </c>
      <c r="B170" s="95">
        <v>42</v>
      </c>
    </row>
    <row r="171" spans="1:2" hidden="1">
      <c r="A171" s="34">
        <v>1</v>
      </c>
      <c r="B171" s="95">
        <v>42</v>
      </c>
    </row>
    <row r="172" spans="1:2" hidden="1">
      <c r="A172" s="34">
        <v>1</v>
      </c>
      <c r="B172" s="95">
        <v>42</v>
      </c>
    </row>
    <row r="173" spans="1:2" hidden="1">
      <c r="A173" s="34">
        <v>1</v>
      </c>
      <c r="B173" s="95">
        <v>42</v>
      </c>
    </row>
    <row r="174" spans="1:2" hidden="1">
      <c r="A174" s="34">
        <v>1</v>
      </c>
      <c r="B174" s="95">
        <v>42</v>
      </c>
    </row>
    <row r="175" spans="1:2" hidden="1">
      <c r="A175" s="34">
        <v>1</v>
      </c>
      <c r="B175" s="95">
        <v>42</v>
      </c>
    </row>
    <row r="176" spans="1:2" hidden="1">
      <c r="A176" s="34">
        <v>0</v>
      </c>
      <c r="B176" s="95">
        <v>43</v>
      </c>
    </row>
    <row r="177" spans="1:2" hidden="1">
      <c r="A177" s="34">
        <v>0</v>
      </c>
      <c r="B177" s="95">
        <v>43</v>
      </c>
    </row>
    <row r="178" spans="1:2" hidden="1">
      <c r="A178" s="34">
        <v>0</v>
      </c>
      <c r="B178" s="95">
        <v>43</v>
      </c>
    </row>
    <row r="179" spans="1:2">
      <c r="A179" s="34">
        <v>1</v>
      </c>
      <c r="B179" s="95">
        <v>44</v>
      </c>
    </row>
    <row r="180" spans="1:2" hidden="1">
      <c r="A180" s="34">
        <v>1</v>
      </c>
      <c r="B180" s="95">
        <v>44</v>
      </c>
    </row>
    <row r="181" spans="1:2" hidden="1">
      <c r="A181" s="34">
        <v>1</v>
      </c>
      <c r="B181" s="95">
        <v>44</v>
      </c>
    </row>
    <row r="182" spans="1:2" hidden="1">
      <c r="A182" s="34">
        <v>1</v>
      </c>
      <c r="B182" s="95">
        <v>44</v>
      </c>
    </row>
    <row r="183" spans="1:2" hidden="1">
      <c r="A183" s="34">
        <v>1</v>
      </c>
      <c r="B183" s="95">
        <v>44</v>
      </c>
    </row>
    <row r="184" spans="1:2" hidden="1">
      <c r="A184" s="34">
        <v>1</v>
      </c>
      <c r="B184" s="95">
        <v>44</v>
      </c>
    </row>
    <row r="185" spans="1:2" hidden="1">
      <c r="A185" s="34">
        <v>1</v>
      </c>
      <c r="B185" s="95">
        <v>44</v>
      </c>
    </row>
    <row r="186" spans="1:2" hidden="1">
      <c r="A186" s="34">
        <v>1</v>
      </c>
      <c r="B186" s="95">
        <v>44</v>
      </c>
    </row>
    <row r="187" spans="1:2">
      <c r="A187" s="34">
        <v>1</v>
      </c>
      <c r="B187" s="95">
        <v>45</v>
      </c>
    </row>
    <row r="188" spans="1:2" hidden="1">
      <c r="A188" s="34">
        <v>1</v>
      </c>
      <c r="B188" s="95">
        <v>45</v>
      </c>
    </row>
    <row r="189" spans="1:2">
      <c r="A189" s="34">
        <v>1</v>
      </c>
      <c r="B189" s="95">
        <v>46</v>
      </c>
    </row>
    <row r="190" spans="1:2" hidden="1">
      <c r="A190" s="34">
        <v>1</v>
      </c>
      <c r="B190" s="95">
        <v>46</v>
      </c>
    </row>
    <row r="191" spans="1:2" hidden="1">
      <c r="A191" s="34">
        <v>1</v>
      </c>
      <c r="B191" s="95">
        <v>46</v>
      </c>
    </row>
    <row r="192" spans="1:2" hidden="1">
      <c r="A192" s="34">
        <v>1</v>
      </c>
      <c r="B192" s="95">
        <v>46</v>
      </c>
    </row>
    <row r="193" spans="1:2" hidden="1">
      <c r="A193" s="34">
        <v>1</v>
      </c>
      <c r="B193" s="95">
        <v>46</v>
      </c>
    </row>
    <row r="194" spans="1:2" hidden="1">
      <c r="A194" s="34">
        <v>1</v>
      </c>
      <c r="B194" s="95">
        <v>46</v>
      </c>
    </row>
    <row r="195" spans="1:2" hidden="1">
      <c r="A195" s="34">
        <v>1</v>
      </c>
      <c r="B195" s="95">
        <v>46</v>
      </c>
    </row>
    <row r="196" spans="1:2">
      <c r="A196" s="34">
        <v>1</v>
      </c>
      <c r="B196" s="95">
        <v>47</v>
      </c>
    </row>
    <row r="197" spans="1:2" hidden="1">
      <c r="A197" s="34">
        <v>1</v>
      </c>
      <c r="B197" s="95">
        <v>47</v>
      </c>
    </row>
    <row r="198" spans="1:2" hidden="1">
      <c r="A198" s="34">
        <v>1</v>
      </c>
      <c r="B198" s="95">
        <v>47</v>
      </c>
    </row>
    <row r="199" spans="1:2" hidden="1">
      <c r="A199" s="34">
        <v>1</v>
      </c>
      <c r="B199" s="95">
        <v>47</v>
      </c>
    </row>
    <row r="200" spans="1:2" hidden="1">
      <c r="A200" s="34">
        <v>1</v>
      </c>
      <c r="B200" s="95">
        <v>47</v>
      </c>
    </row>
    <row r="201" spans="1:2" hidden="1">
      <c r="A201" s="34">
        <v>1</v>
      </c>
      <c r="B201" s="95">
        <v>47</v>
      </c>
    </row>
    <row r="202" spans="1:2">
      <c r="A202" s="34">
        <v>1</v>
      </c>
      <c r="B202" s="95">
        <v>48</v>
      </c>
    </row>
    <row r="203" spans="1:2" hidden="1">
      <c r="A203" s="34">
        <v>1</v>
      </c>
      <c r="B203" s="95">
        <v>48</v>
      </c>
    </row>
    <row r="204" spans="1:2" hidden="1">
      <c r="A204" s="34">
        <v>1</v>
      </c>
      <c r="B204" s="95">
        <v>48</v>
      </c>
    </row>
    <row r="205" spans="1:2" hidden="1">
      <c r="A205" s="34">
        <v>1</v>
      </c>
      <c r="B205" s="95">
        <v>48</v>
      </c>
    </row>
    <row r="206" spans="1:2" hidden="1">
      <c r="A206" s="34">
        <v>1</v>
      </c>
      <c r="B206" s="95">
        <v>48</v>
      </c>
    </row>
    <row r="207" spans="1:2" hidden="1">
      <c r="A207" s="34">
        <v>1</v>
      </c>
      <c r="B207" s="95">
        <v>48</v>
      </c>
    </row>
    <row r="208" spans="1:2" hidden="1">
      <c r="A208" s="34">
        <v>1</v>
      </c>
      <c r="B208" s="95">
        <v>48</v>
      </c>
    </row>
    <row r="209" spans="1:2">
      <c r="A209" s="34">
        <v>1</v>
      </c>
      <c r="B209" s="95">
        <v>49</v>
      </c>
    </row>
    <row r="210" spans="1:2" hidden="1">
      <c r="A210" s="34">
        <v>1</v>
      </c>
      <c r="B210" s="95">
        <v>49</v>
      </c>
    </row>
    <row r="211" spans="1:2" hidden="1">
      <c r="A211" s="34">
        <v>1</v>
      </c>
      <c r="B211" s="95">
        <v>49</v>
      </c>
    </row>
    <row r="212" spans="1:2" hidden="1">
      <c r="A212" s="34">
        <v>1</v>
      </c>
      <c r="B212" s="95">
        <v>49</v>
      </c>
    </row>
    <row r="213" spans="1:2" hidden="1">
      <c r="A213" s="34">
        <v>1</v>
      </c>
      <c r="B213" s="95">
        <v>49</v>
      </c>
    </row>
    <row r="214" spans="1:2" hidden="1">
      <c r="A214" s="34">
        <v>1</v>
      </c>
      <c r="B214" s="95">
        <v>49</v>
      </c>
    </row>
    <row r="215" spans="1:2">
      <c r="A215" s="34">
        <v>1</v>
      </c>
      <c r="B215" s="95">
        <v>50</v>
      </c>
    </row>
    <row r="216" spans="1:2" hidden="1">
      <c r="A216" s="34">
        <v>1</v>
      </c>
      <c r="B216" s="95">
        <v>50</v>
      </c>
    </row>
    <row r="217" spans="1:2" hidden="1">
      <c r="A217" s="34">
        <v>1</v>
      </c>
      <c r="B217" s="95">
        <v>50</v>
      </c>
    </row>
    <row r="218" spans="1:2" hidden="1">
      <c r="A218" s="34">
        <v>1</v>
      </c>
      <c r="B218" s="95">
        <v>50</v>
      </c>
    </row>
    <row r="219" spans="1:2" hidden="1">
      <c r="A219" s="34">
        <v>1</v>
      </c>
      <c r="B219" s="95">
        <v>50</v>
      </c>
    </row>
    <row r="220" spans="1:2" hidden="1">
      <c r="A220" s="34">
        <v>1</v>
      </c>
      <c r="B220" s="95">
        <v>50</v>
      </c>
    </row>
    <row r="221" spans="1:2" hidden="1">
      <c r="A221" s="34">
        <v>1</v>
      </c>
      <c r="B221" s="34">
        <v>50</v>
      </c>
    </row>
    <row r="222" spans="1:2">
      <c r="A222" s="34">
        <v>1</v>
      </c>
      <c r="B222" s="95">
        <v>51</v>
      </c>
    </row>
    <row r="223" spans="1:2" hidden="1">
      <c r="A223" s="34">
        <v>1</v>
      </c>
      <c r="B223" s="95">
        <v>51</v>
      </c>
    </row>
    <row r="224" spans="1:2" hidden="1">
      <c r="A224" s="34">
        <v>1</v>
      </c>
      <c r="B224" s="95">
        <v>51</v>
      </c>
    </row>
    <row r="225" spans="1:2" hidden="1">
      <c r="A225" s="34">
        <v>1</v>
      </c>
      <c r="B225" s="95">
        <v>51</v>
      </c>
    </row>
    <row r="226" spans="1:2" hidden="1">
      <c r="A226" s="34">
        <v>1</v>
      </c>
      <c r="B226" s="95">
        <v>51</v>
      </c>
    </row>
    <row r="227" spans="1:2" hidden="1">
      <c r="A227" s="34">
        <v>1</v>
      </c>
      <c r="B227" s="95">
        <v>51</v>
      </c>
    </row>
    <row r="228" spans="1:2" hidden="1">
      <c r="A228" s="34">
        <v>1</v>
      </c>
      <c r="B228" s="34">
        <v>51</v>
      </c>
    </row>
    <row r="229" spans="1:2" hidden="1">
      <c r="A229" s="34">
        <v>1</v>
      </c>
      <c r="B229" s="34">
        <v>51</v>
      </c>
    </row>
    <row r="230" spans="1:2">
      <c r="A230" s="34">
        <v>1</v>
      </c>
      <c r="B230" s="95">
        <v>52</v>
      </c>
    </row>
    <row r="231" spans="1:2" hidden="1">
      <c r="A231" s="34">
        <v>1</v>
      </c>
      <c r="B231" s="95">
        <v>52</v>
      </c>
    </row>
    <row r="232" spans="1:2" hidden="1">
      <c r="A232" s="34">
        <v>1</v>
      </c>
      <c r="B232" s="95">
        <v>52</v>
      </c>
    </row>
    <row r="233" spans="1:2" hidden="1">
      <c r="A233" s="34">
        <v>1</v>
      </c>
      <c r="B233" s="95">
        <v>52</v>
      </c>
    </row>
    <row r="234" spans="1:2" hidden="1">
      <c r="A234" s="34">
        <v>1</v>
      </c>
      <c r="B234" s="95">
        <v>52</v>
      </c>
    </row>
    <row r="235" spans="1:2" hidden="1">
      <c r="A235" s="34">
        <v>1</v>
      </c>
      <c r="B235" s="95">
        <v>52</v>
      </c>
    </row>
    <row r="236" spans="1:2" hidden="1">
      <c r="A236" s="34">
        <v>1</v>
      </c>
      <c r="B236" s="34">
        <v>52</v>
      </c>
    </row>
    <row r="237" spans="1:2">
      <c r="A237" s="34">
        <v>1</v>
      </c>
      <c r="B237" s="95">
        <v>53</v>
      </c>
    </row>
    <row r="238" spans="1:2" hidden="1">
      <c r="A238" s="34">
        <v>1</v>
      </c>
      <c r="B238" s="95">
        <v>53</v>
      </c>
    </row>
    <row r="239" spans="1:2" hidden="1">
      <c r="A239" s="34">
        <v>1</v>
      </c>
      <c r="B239" s="95">
        <v>53</v>
      </c>
    </row>
    <row r="240" spans="1:2" hidden="1">
      <c r="A240" s="34">
        <v>1</v>
      </c>
      <c r="B240" s="95">
        <v>53</v>
      </c>
    </row>
    <row r="241" spans="1:2" hidden="1">
      <c r="A241" s="34">
        <v>1</v>
      </c>
      <c r="B241" s="95">
        <v>53</v>
      </c>
    </row>
    <row r="242" spans="1:2" hidden="1">
      <c r="A242" s="34">
        <v>1</v>
      </c>
      <c r="B242" s="95">
        <v>53</v>
      </c>
    </row>
    <row r="243" spans="1:2" hidden="1">
      <c r="A243" s="34">
        <v>1</v>
      </c>
      <c r="B243" s="34">
        <v>53</v>
      </c>
    </row>
    <row r="244" spans="1:2" hidden="1">
      <c r="A244" s="34">
        <v>0</v>
      </c>
      <c r="B244" s="95">
        <v>54</v>
      </c>
    </row>
    <row r="245" spans="1:2" hidden="1">
      <c r="A245" s="34">
        <v>0</v>
      </c>
      <c r="B245" s="95">
        <v>54</v>
      </c>
    </row>
    <row r="246" spans="1:2" hidden="1">
      <c r="A246" s="34">
        <v>0</v>
      </c>
      <c r="B246" s="95">
        <v>54</v>
      </c>
    </row>
    <row r="247" spans="1:2" hidden="1">
      <c r="A247" s="34">
        <v>0</v>
      </c>
      <c r="B247" s="95">
        <v>54</v>
      </c>
    </row>
    <row r="248" spans="1:2" hidden="1">
      <c r="A248" s="34">
        <v>0</v>
      </c>
      <c r="B248" s="95">
        <v>54</v>
      </c>
    </row>
    <row r="249" spans="1:2" hidden="1">
      <c r="A249" s="34">
        <v>0</v>
      </c>
      <c r="B249" s="95">
        <v>54</v>
      </c>
    </row>
    <row r="250" spans="1:2" hidden="1">
      <c r="A250" s="34">
        <v>0</v>
      </c>
      <c r="B250" s="34">
        <v>54</v>
      </c>
    </row>
    <row r="251" spans="1:2" hidden="1">
      <c r="A251" s="34">
        <v>0</v>
      </c>
      <c r="B251" s="95">
        <v>55</v>
      </c>
    </row>
    <row r="252" spans="1:2" hidden="1">
      <c r="A252" s="34">
        <v>0</v>
      </c>
      <c r="B252" s="95">
        <v>55</v>
      </c>
    </row>
    <row r="253" spans="1:2" hidden="1">
      <c r="A253" s="34">
        <v>0</v>
      </c>
      <c r="B253" s="95">
        <v>55</v>
      </c>
    </row>
    <row r="254" spans="1:2" hidden="1">
      <c r="A254" s="34">
        <v>0</v>
      </c>
      <c r="B254" s="95">
        <v>55</v>
      </c>
    </row>
    <row r="255" spans="1:2" hidden="1">
      <c r="A255" s="34">
        <v>0</v>
      </c>
      <c r="B255" s="95">
        <v>55</v>
      </c>
    </row>
    <row r="256" spans="1:2" hidden="1">
      <c r="A256" s="34">
        <v>0</v>
      </c>
      <c r="B256" s="34">
        <v>55</v>
      </c>
    </row>
    <row r="257" spans="1:2" hidden="1">
      <c r="A257" s="34">
        <v>0</v>
      </c>
      <c r="B257" s="34">
        <v>56</v>
      </c>
    </row>
    <row r="258" spans="1:2" hidden="1">
      <c r="A258" s="34">
        <v>0</v>
      </c>
      <c r="B258" s="34">
        <v>56</v>
      </c>
    </row>
    <row r="259" spans="1:2" hidden="1">
      <c r="A259" s="34">
        <v>0</v>
      </c>
      <c r="B259" s="34">
        <v>56</v>
      </c>
    </row>
    <row r="260" spans="1:2" hidden="1">
      <c r="A260" s="34">
        <v>0</v>
      </c>
      <c r="B260" s="34">
        <v>56</v>
      </c>
    </row>
    <row r="261" spans="1:2" hidden="1">
      <c r="A261" s="34">
        <v>0</v>
      </c>
      <c r="B261" s="34">
        <v>56</v>
      </c>
    </row>
    <row r="262" spans="1:2" hidden="1">
      <c r="A262" s="34">
        <v>0</v>
      </c>
      <c r="B262" s="34">
        <v>56</v>
      </c>
    </row>
    <row r="263" spans="1:2" hidden="1">
      <c r="A263" s="34">
        <v>0</v>
      </c>
      <c r="B263" s="34">
        <v>56</v>
      </c>
    </row>
    <row r="264" spans="1:2" hidden="1">
      <c r="A264" s="34">
        <v>0</v>
      </c>
      <c r="B264" s="34">
        <v>56</v>
      </c>
    </row>
    <row r="265" spans="1:2" hidden="1">
      <c r="A265" s="34">
        <v>0</v>
      </c>
      <c r="B265" s="34">
        <v>56</v>
      </c>
    </row>
    <row r="266" spans="1:2" hidden="1">
      <c r="A266" s="34">
        <v>0</v>
      </c>
      <c r="B266" s="34">
        <v>56</v>
      </c>
    </row>
    <row r="267" spans="1:2" hidden="1">
      <c r="A267" s="34">
        <v>0</v>
      </c>
      <c r="B267" s="95">
        <v>57</v>
      </c>
    </row>
    <row r="268" spans="1:2" hidden="1">
      <c r="A268" s="34">
        <v>0</v>
      </c>
      <c r="B268" s="95">
        <v>57</v>
      </c>
    </row>
    <row r="269" spans="1:2" hidden="1">
      <c r="A269" s="34">
        <v>0</v>
      </c>
      <c r="B269" s="95">
        <v>58</v>
      </c>
    </row>
    <row r="270" spans="1:2" hidden="1">
      <c r="A270" s="34">
        <v>0</v>
      </c>
      <c r="B270" s="95">
        <v>58</v>
      </c>
    </row>
    <row r="271" spans="1:2" hidden="1">
      <c r="A271" s="34">
        <v>0</v>
      </c>
      <c r="B271" s="95">
        <v>58</v>
      </c>
    </row>
    <row r="272" spans="1:2" hidden="1">
      <c r="A272" s="34">
        <v>0</v>
      </c>
      <c r="B272" s="95">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8.85546875" defaultRowHeight="15"/>
  <cols>
    <col min="1" max="1" width="36.42578125" style="35" bestFit="1" customWidth="1"/>
    <col min="2" max="2" width="27.28515625" style="35" bestFit="1" customWidth="1"/>
  </cols>
  <sheetData>
    <row r="1" spans="1:2" ht="15.75" thickBot="1">
      <c r="A1" s="76" t="s">
        <v>192</v>
      </c>
      <c r="B1" s="76" t="s">
        <v>768</v>
      </c>
    </row>
    <row r="2" spans="1:2" ht="15.75" thickTop="1">
      <c r="A2" s="100" t="s">
        <v>84</v>
      </c>
      <c r="B2" s="77" t="s">
        <v>766</v>
      </c>
    </row>
    <row r="3" spans="1:2" ht="15.75" thickBot="1">
      <c r="A3" s="101"/>
      <c r="B3" s="78" t="s">
        <v>769</v>
      </c>
    </row>
    <row r="4" spans="1:2">
      <c r="A4" s="98" t="s">
        <v>53</v>
      </c>
      <c r="B4" s="79" t="s">
        <v>770</v>
      </c>
    </row>
    <row r="5" spans="1:2" ht="15.75" thickBot="1">
      <c r="A5" s="99"/>
      <c r="B5" s="80" t="s">
        <v>771</v>
      </c>
    </row>
    <row r="6" spans="1:2">
      <c r="A6" s="102" t="s">
        <v>52</v>
      </c>
      <c r="B6" s="81" t="s">
        <v>772</v>
      </c>
    </row>
    <row r="7" spans="1:2" ht="15.75" thickBot="1">
      <c r="A7" s="101"/>
      <c r="B7" s="78" t="s">
        <v>773</v>
      </c>
    </row>
    <row r="8" spans="1:2">
      <c r="A8" s="98" t="s">
        <v>51</v>
      </c>
      <c r="B8" s="79" t="s">
        <v>774</v>
      </c>
    </row>
    <row r="9" spans="1:2" ht="15.75" thickBot="1">
      <c r="A9" s="99"/>
      <c r="B9" s="80" t="s">
        <v>775</v>
      </c>
    </row>
    <row r="10" spans="1:2">
      <c r="A10" s="102" t="s">
        <v>50</v>
      </c>
      <c r="B10" s="81" t="s">
        <v>776</v>
      </c>
    </row>
    <row r="11" spans="1:2" ht="15.75" thickBot="1">
      <c r="A11" s="101"/>
      <c r="B11" s="78" t="s">
        <v>777</v>
      </c>
    </row>
    <row r="12" spans="1:2">
      <c r="A12" s="98" t="s">
        <v>778</v>
      </c>
      <c r="B12" s="79" t="s">
        <v>765</v>
      </c>
    </row>
    <row r="13" spans="1:2" ht="15.75" thickBot="1">
      <c r="A13" s="99"/>
      <c r="B13" s="80" t="s">
        <v>779</v>
      </c>
    </row>
  </sheetData>
  <mergeCells count="6">
    <mergeCell ref="A12:A13"/>
    <mergeCell ref="A2:A3"/>
    <mergeCell ref="A4:A5"/>
    <mergeCell ref="A6:A7"/>
    <mergeCell ref="A8:A9"/>
    <mergeCell ref="A10:A1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6" workbookViewId="0">
      <selection activeCell="F57" sqref="F57"/>
    </sheetView>
  </sheetViews>
  <sheetFormatPr defaultColWidth="37" defaultRowHeight="15"/>
  <cols>
    <col min="1" max="1" width="11.7109375" customWidth="1"/>
    <col min="2" max="2" width="58.140625" customWidth="1"/>
    <col min="3" max="3" width="42.28515625" style="29" customWidth="1"/>
    <col min="4" max="4" width="7.28515625" bestFit="1" customWidth="1"/>
  </cols>
  <sheetData>
    <row r="1" spans="1:5">
      <c r="A1" s="29" t="s">
        <v>729</v>
      </c>
      <c r="B1" s="60" t="s">
        <v>687</v>
      </c>
      <c r="C1" s="60"/>
      <c r="D1" s="60" t="s">
        <v>686</v>
      </c>
      <c r="E1" s="60" t="s">
        <v>688</v>
      </c>
    </row>
    <row r="2" spans="1:5">
      <c r="A2" s="68" t="s">
        <v>730</v>
      </c>
      <c r="B2" s="29" t="s">
        <v>731</v>
      </c>
      <c r="C2" s="29" t="s">
        <v>744</v>
      </c>
      <c r="D2" s="60">
        <v>34</v>
      </c>
      <c r="E2" s="60"/>
    </row>
    <row r="3" spans="1:5">
      <c r="A3" s="68" t="s">
        <v>732</v>
      </c>
      <c r="B3" s="29" t="s">
        <v>733</v>
      </c>
      <c r="C3" s="29" t="s">
        <v>745</v>
      </c>
      <c r="D3" s="60"/>
      <c r="E3" s="60"/>
    </row>
    <row r="4" spans="1:5" s="29" customFormat="1">
      <c r="A4" s="60"/>
      <c r="C4" s="72" t="s">
        <v>9</v>
      </c>
      <c r="D4" s="60">
        <v>31</v>
      </c>
      <c r="E4" s="69" t="s">
        <v>9</v>
      </c>
    </row>
    <row r="5" spans="1:5" s="29" customFormat="1">
      <c r="A5" s="60"/>
      <c r="C5" s="72" t="s">
        <v>236</v>
      </c>
      <c r="D5" s="60">
        <v>2</v>
      </c>
      <c r="E5" s="69" t="s">
        <v>236</v>
      </c>
    </row>
    <row r="6" spans="1:5">
      <c r="A6" s="68" t="s">
        <v>734</v>
      </c>
      <c r="B6" s="29" t="s">
        <v>735</v>
      </c>
      <c r="C6" s="29" t="s">
        <v>746</v>
      </c>
      <c r="D6" s="60">
        <v>34</v>
      </c>
      <c r="E6" s="60"/>
    </row>
    <row r="7" spans="1:5">
      <c r="A7" s="68" t="s">
        <v>736</v>
      </c>
      <c r="B7" s="29" t="s">
        <v>737</v>
      </c>
      <c r="C7" s="29" t="s">
        <v>747</v>
      </c>
      <c r="D7" s="60">
        <v>35</v>
      </c>
      <c r="E7" s="60"/>
    </row>
    <row r="8" spans="1:5">
      <c r="A8" s="68" t="s">
        <v>738</v>
      </c>
      <c r="B8" s="29" t="s">
        <v>739</v>
      </c>
      <c r="C8" s="29" t="s">
        <v>748</v>
      </c>
      <c r="D8" s="60">
        <v>12</v>
      </c>
      <c r="E8" s="60"/>
    </row>
    <row r="9" spans="1:5">
      <c r="A9" s="68" t="s">
        <v>740</v>
      </c>
      <c r="B9" s="29" t="s">
        <v>741</v>
      </c>
      <c r="C9" s="29" t="s">
        <v>749</v>
      </c>
      <c r="D9" s="60">
        <v>16</v>
      </c>
      <c r="E9" s="60"/>
    </row>
    <row r="10" spans="1:5">
      <c r="A10" s="68" t="s">
        <v>742</v>
      </c>
      <c r="B10" s="29" t="s">
        <v>743</v>
      </c>
      <c r="C10" s="29" t="s">
        <v>756</v>
      </c>
      <c r="D10" s="60"/>
    </row>
    <row r="11" spans="1:5">
      <c r="A11" s="68"/>
      <c r="B11" s="29"/>
      <c r="C11" s="62" t="s">
        <v>752</v>
      </c>
      <c r="D11" s="60">
        <v>1</v>
      </c>
      <c r="E11" s="70" t="s">
        <v>17</v>
      </c>
    </row>
    <row r="12" spans="1:5">
      <c r="A12" s="68"/>
      <c r="B12" s="29"/>
      <c r="C12" s="62" t="s">
        <v>753</v>
      </c>
      <c r="D12" s="60">
        <v>1</v>
      </c>
      <c r="E12" s="70" t="s">
        <v>238</v>
      </c>
    </row>
    <row r="13" spans="1:5">
      <c r="A13" s="68"/>
      <c r="B13" s="29"/>
      <c r="C13" s="62" t="s">
        <v>754</v>
      </c>
      <c r="D13" s="60">
        <v>2</v>
      </c>
      <c r="E13" s="70" t="s">
        <v>239</v>
      </c>
    </row>
    <row r="14" spans="1:5">
      <c r="A14" s="68"/>
      <c r="B14" s="29"/>
      <c r="C14" s="62" t="s">
        <v>755</v>
      </c>
      <c r="D14" s="60">
        <v>4</v>
      </c>
      <c r="E14" s="70" t="s">
        <v>20</v>
      </c>
    </row>
    <row r="15" spans="1:5">
      <c r="A15" s="68"/>
      <c r="B15" s="29"/>
      <c r="C15" s="62" t="s">
        <v>750</v>
      </c>
      <c r="D15" s="60">
        <v>27</v>
      </c>
      <c r="E15" s="70" t="s">
        <v>21</v>
      </c>
    </row>
    <row r="16" spans="1:5">
      <c r="A16" s="68" t="s">
        <v>693</v>
      </c>
      <c r="B16" s="29" t="s">
        <v>694</v>
      </c>
      <c r="C16" s="29" t="s">
        <v>751</v>
      </c>
      <c r="D16" s="60"/>
      <c r="E16" s="60"/>
    </row>
    <row r="17" spans="1:5">
      <c r="A17" s="29"/>
      <c r="B17" s="60"/>
      <c r="C17" s="71" t="s">
        <v>57</v>
      </c>
      <c r="D17" s="60">
        <v>2</v>
      </c>
      <c r="E17" s="70" t="s">
        <v>57</v>
      </c>
    </row>
    <row r="18" spans="1:5">
      <c r="A18" s="29"/>
      <c r="B18" s="60"/>
      <c r="C18" s="71" t="s">
        <v>58</v>
      </c>
      <c r="D18" s="60">
        <v>8</v>
      </c>
      <c r="E18" s="70" t="s">
        <v>58</v>
      </c>
    </row>
    <row r="19" spans="1:5">
      <c r="A19" s="29"/>
      <c r="B19" s="60"/>
      <c r="C19" s="71" t="s">
        <v>59</v>
      </c>
      <c r="D19" s="60">
        <v>1</v>
      </c>
      <c r="E19" s="70" t="s">
        <v>59</v>
      </c>
    </row>
    <row r="20" spans="1:5">
      <c r="A20" s="29"/>
      <c r="B20" s="60"/>
      <c r="C20" s="71" t="s">
        <v>60</v>
      </c>
      <c r="D20" s="60">
        <v>0</v>
      </c>
      <c r="E20" s="70" t="s">
        <v>60</v>
      </c>
    </row>
    <row r="21" spans="1:5">
      <c r="A21" s="29"/>
      <c r="B21" s="60"/>
      <c r="C21" s="71" t="s">
        <v>61</v>
      </c>
      <c r="D21" s="60">
        <v>2</v>
      </c>
      <c r="E21" s="70" t="s">
        <v>61</v>
      </c>
    </row>
    <row r="22" spans="1:5">
      <c r="A22" s="29"/>
      <c r="B22" s="60"/>
      <c r="C22" s="71" t="s">
        <v>62</v>
      </c>
      <c r="D22" s="60">
        <v>22</v>
      </c>
      <c r="E22" s="70" t="s">
        <v>62</v>
      </c>
    </row>
    <row r="27" spans="1:5">
      <c r="A27" s="68"/>
    </row>
    <row r="28" spans="1:5">
      <c r="A28" s="68"/>
    </row>
    <row r="29" spans="1:5">
      <c r="A29" s="68"/>
    </row>
    <row r="30" spans="1:5">
      <c r="A30" s="60"/>
    </row>
    <row r="31" spans="1:5">
      <c r="A31" s="60"/>
    </row>
    <row r="32" spans="1:5">
      <c r="A32" s="60"/>
    </row>
    <row r="33" spans="1:2">
      <c r="A33" s="68"/>
    </row>
    <row r="34" spans="1:2">
      <c r="A34" s="68"/>
    </row>
    <row r="35" spans="1:2">
      <c r="A35" s="68"/>
    </row>
    <row r="36" spans="1:2">
      <c r="A36" s="68"/>
    </row>
    <row r="37" spans="1:2">
      <c r="A37" s="68"/>
    </row>
    <row r="38" spans="1:2">
      <c r="A38" s="68"/>
    </row>
    <row r="39" spans="1:2">
      <c r="A39" s="68"/>
    </row>
    <row r="40" spans="1:2">
      <c r="A40" s="68"/>
    </row>
    <row r="41" spans="1:2">
      <c r="A41" s="68"/>
    </row>
    <row r="42" spans="1:2">
      <c r="A42" s="68"/>
    </row>
    <row r="43" spans="1:2">
      <c r="A43" s="68" t="s">
        <v>693</v>
      </c>
      <c r="B43" t="s">
        <v>694</v>
      </c>
    </row>
  </sheetData>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6" sqref="C26"/>
    </sheetView>
  </sheetViews>
  <sheetFormatPr defaultColWidth="8.85546875" defaultRowHeight="15"/>
  <cols>
    <col min="1" max="1" width="9.28515625" bestFit="1" customWidth="1"/>
    <col min="2" max="2" width="66.42578125" style="32" customWidth="1"/>
    <col min="3" max="3" width="48.7109375" style="29" customWidth="1"/>
    <col min="5" max="5" width="21.85546875" bestFit="1" customWidth="1"/>
  </cols>
  <sheetData>
    <row r="1" spans="1:5" ht="15.75" thickBot="1"/>
    <row r="2" spans="1:5" ht="15.75" thickBot="1">
      <c r="A2" s="29" t="s">
        <v>729</v>
      </c>
      <c r="B2" s="32" t="s">
        <v>612</v>
      </c>
      <c r="C2" s="29" t="s">
        <v>763</v>
      </c>
      <c r="D2" s="54" t="s">
        <v>674</v>
      </c>
      <c r="E2" s="60" t="s">
        <v>764</v>
      </c>
    </row>
    <row r="3" spans="1:5" ht="30.75" thickBot="1">
      <c r="A3" s="61" t="s">
        <v>689</v>
      </c>
      <c r="B3" s="32" t="s">
        <v>690</v>
      </c>
      <c r="C3" s="29" t="s">
        <v>781</v>
      </c>
      <c r="D3" s="56">
        <v>1</v>
      </c>
      <c r="E3" t="s">
        <v>765</v>
      </c>
    </row>
    <row r="4" spans="1:5" ht="45">
      <c r="A4" s="52" t="s">
        <v>691</v>
      </c>
      <c r="B4" s="32" t="s">
        <v>692</v>
      </c>
      <c r="D4" s="56">
        <v>2</v>
      </c>
    </row>
    <row r="5" spans="1:5">
      <c r="A5" s="52" t="s">
        <v>693</v>
      </c>
      <c r="B5" s="32" t="s">
        <v>694</v>
      </c>
      <c r="C5" s="29" t="s">
        <v>782</v>
      </c>
      <c r="D5" s="59">
        <v>6</v>
      </c>
      <c r="E5" t="s">
        <v>766</v>
      </c>
    </row>
    <row r="6" spans="1:5" ht="30">
      <c r="A6" s="52" t="s">
        <v>695</v>
      </c>
      <c r="B6" s="32" t="s">
        <v>696</v>
      </c>
      <c r="C6" s="29" t="s">
        <v>783</v>
      </c>
      <c r="D6" s="59">
        <v>1</v>
      </c>
      <c r="E6" s="29" t="s">
        <v>765</v>
      </c>
    </row>
    <row r="7" spans="1:5">
      <c r="A7" s="52" t="s">
        <v>697</v>
      </c>
      <c r="B7" s="32" t="s">
        <v>698</v>
      </c>
      <c r="C7" s="29" t="s">
        <v>784</v>
      </c>
      <c r="D7" s="59">
        <v>1</v>
      </c>
      <c r="E7" s="29" t="s">
        <v>765</v>
      </c>
    </row>
    <row r="8" spans="1:5" ht="30">
      <c r="A8" s="52" t="s">
        <v>699</v>
      </c>
      <c r="B8" s="32" t="s">
        <v>700</v>
      </c>
      <c r="C8" s="29" t="s">
        <v>785</v>
      </c>
      <c r="D8" s="59">
        <v>1</v>
      </c>
      <c r="E8" s="29" t="s">
        <v>765</v>
      </c>
    </row>
    <row r="9" spans="1:5" ht="30">
      <c r="A9" s="52" t="s">
        <v>701</v>
      </c>
      <c r="B9" s="32" t="s">
        <v>702</v>
      </c>
      <c r="C9" s="29" t="s">
        <v>786</v>
      </c>
      <c r="D9" s="59">
        <v>1</v>
      </c>
      <c r="E9" s="29" t="s">
        <v>765</v>
      </c>
    </row>
    <row r="10" spans="1:5" ht="60">
      <c r="A10" s="52" t="s">
        <v>703</v>
      </c>
      <c r="B10" s="32" t="s">
        <v>704</v>
      </c>
      <c r="D10" s="59">
        <v>1</v>
      </c>
    </row>
    <row r="11" spans="1:5">
      <c r="A11" s="52" t="s">
        <v>705</v>
      </c>
      <c r="B11" s="32" t="s">
        <v>706</v>
      </c>
      <c r="D11" s="59">
        <v>1</v>
      </c>
    </row>
    <row r="12" spans="1:5">
      <c r="A12" s="52" t="s">
        <v>707</v>
      </c>
      <c r="B12" s="32" t="s">
        <v>708</v>
      </c>
      <c r="D12" s="59">
        <v>3</v>
      </c>
    </row>
    <row r="13" spans="1:5" ht="30">
      <c r="A13" s="52" t="s">
        <v>709</v>
      </c>
      <c r="B13" s="32" t="s">
        <v>710</v>
      </c>
      <c r="C13" s="29" t="s">
        <v>757</v>
      </c>
      <c r="D13" s="59">
        <v>6</v>
      </c>
      <c r="E13" s="29" t="s">
        <v>766</v>
      </c>
    </row>
    <row r="14" spans="1:5" ht="30">
      <c r="A14" s="52" t="s">
        <v>711</v>
      </c>
      <c r="B14" s="32" t="s">
        <v>712</v>
      </c>
      <c r="C14" s="29" t="s">
        <v>758</v>
      </c>
      <c r="D14" s="59">
        <v>5</v>
      </c>
      <c r="E14" t="s">
        <v>767</v>
      </c>
    </row>
    <row r="15" spans="1:5" ht="30">
      <c r="A15" s="52" t="s">
        <v>713</v>
      </c>
      <c r="B15" s="32" t="s">
        <v>714</v>
      </c>
      <c r="C15" s="29" t="s">
        <v>780</v>
      </c>
      <c r="D15" s="59">
        <v>6</v>
      </c>
      <c r="E15" s="29" t="s">
        <v>766</v>
      </c>
    </row>
    <row r="16" spans="1:5" ht="30">
      <c r="A16" s="52" t="s">
        <v>759</v>
      </c>
      <c r="B16" s="32" t="s">
        <v>761</v>
      </c>
      <c r="D16" s="59">
        <v>1</v>
      </c>
      <c r="E16" s="29" t="s">
        <v>765</v>
      </c>
    </row>
    <row r="17" spans="1:5">
      <c r="A17" s="52" t="s">
        <v>760</v>
      </c>
      <c r="B17" s="32" t="s">
        <v>762</v>
      </c>
      <c r="D17" s="59">
        <v>1</v>
      </c>
    </row>
    <row r="18" spans="1:5">
      <c r="A18" s="52" t="s">
        <v>715</v>
      </c>
      <c r="B18" s="32" t="s">
        <v>716</v>
      </c>
      <c r="C18" s="29" t="s">
        <v>787</v>
      </c>
      <c r="D18" s="59">
        <v>1</v>
      </c>
      <c r="E18" s="29" t="s">
        <v>765</v>
      </c>
    </row>
    <row r="19" spans="1:5" ht="30">
      <c r="A19" s="52" t="s">
        <v>717</v>
      </c>
      <c r="B19" s="32" t="s">
        <v>718</v>
      </c>
      <c r="D19" s="59">
        <v>2</v>
      </c>
    </row>
    <row r="20" spans="1:5" ht="30">
      <c r="A20" s="52" t="s">
        <v>719</v>
      </c>
      <c r="B20" s="32" t="s">
        <v>720</v>
      </c>
      <c r="D20" s="59">
        <v>1</v>
      </c>
    </row>
    <row r="21" spans="1:5" ht="30">
      <c r="A21" s="52" t="s">
        <v>721</v>
      </c>
      <c r="B21" s="32" t="s">
        <v>722</v>
      </c>
      <c r="D21" s="59">
        <v>1</v>
      </c>
    </row>
    <row r="22" spans="1:5" ht="30">
      <c r="A22" s="52" t="s">
        <v>723</v>
      </c>
      <c r="B22" s="32" t="s">
        <v>724</v>
      </c>
      <c r="D22" s="59">
        <v>1</v>
      </c>
    </row>
    <row r="23" spans="1:5">
      <c r="A23" s="52" t="s">
        <v>725</v>
      </c>
      <c r="B23" s="32" t="s">
        <v>726</v>
      </c>
      <c r="D23" s="59">
        <v>1</v>
      </c>
    </row>
    <row r="24" spans="1:5" ht="30">
      <c r="A24" s="52" t="s">
        <v>727</v>
      </c>
      <c r="B24" s="32" t="s">
        <v>728</v>
      </c>
      <c r="D24" s="59">
        <v>1</v>
      </c>
    </row>
    <row r="29" spans="1:5">
      <c r="A29" s="61"/>
    </row>
    <row r="30" spans="1:5">
      <c r="A30" s="52"/>
    </row>
    <row r="31" spans="1:5">
      <c r="A31" s="52"/>
    </row>
    <row r="32" spans="1:5">
      <c r="A32" s="52"/>
    </row>
    <row r="33" spans="1:1">
      <c r="A33" s="52"/>
    </row>
    <row r="34" spans="1:1">
      <c r="A34" s="52"/>
    </row>
    <row r="35" spans="1:1">
      <c r="A35" s="52"/>
    </row>
    <row r="36" spans="1:1">
      <c r="A36" s="52"/>
    </row>
    <row r="37" spans="1:1">
      <c r="A37" s="52"/>
    </row>
    <row r="38" spans="1:1">
      <c r="A38" s="52"/>
    </row>
    <row r="39" spans="1:1">
      <c r="A39" s="52"/>
    </row>
    <row r="40" spans="1:1">
      <c r="A40" s="52"/>
    </row>
    <row r="41" spans="1:1">
      <c r="A41" s="52"/>
    </row>
    <row r="42" spans="1:1">
      <c r="A42" s="52"/>
    </row>
    <row r="43" spans="1:1">
      <c r="A43" s="52"/>
    </row>
  </sheetData>
  <autoFilter ref="A2:E25"/>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O18" sqref="O18"/>
    </sheetView>
  </sheetViews>
  <sheetFormatPr defaultColWidth="8.85546875" defaultRowHeight="15"/>
  <cols>
    <col min="1" max="1" width="14.42578125" customWidth="1"/>
    <col min="2" max="2" width="17.85546875" customWidth="1"/>
    <col min="3" max="3" width="8.85546875" customWidth="1"/>
    <col min="4" max="4" width="5.85546875" customWidth="1"/>
    <col min="5" max="5" width="3" customWidth="1"/>
    <col min="6" max="6" width="8.85546875" customWidth="1"/>
    <col min="7" max="7" width="5.85546875" customWidth="1"/>
    <col min="8" max="11" width="3" customWidth="1"/>
    <col min="12" max="12" width="8.85546875" customWidth="1"/>
    <col min="13" max="13" width="5.85546875" customWidth="1"/>
    <col min="14" max="14" width="8.85546875" customWidth="1"/>
    <col min="15" max="15" width="5.85546875" customWidth="1"/>
    <col min="16" max="18" width="3" customWidth="1"/>
    <col min="19" max="19" width="8.85546875" customWidth="1"/>
    <col min="20" max="20" width="5.85546875" customWidth="1"/>
    <col min="21" max="22" width="3" customWidth="1"/>
    <col min="23" max="23" width="8.85546875" customWidth="1"/>
    <col min="24" max="24" width="5.85546875" customWidth="1"/>
    <col min="25" max="28" width="3" customWidth="1"/>
    <col min="29" max="29" width="8.85546875" customWidth="1"/>
    <col min="30" max="30" width="6.85546875" customWidth="1"/>
    <col min="31" max="31" width="3" customWidth="1"/>
    <col min="32" max="32" width="9.85546875" customWidth="1"/>
    <col min="33" max="33" width="11.28515625" customWidth="1"/>
    <col min="34" max="34" width="7.85546875" customWidth="1"/>
    <col min="35" max="35" width="78.28515625" bestFit="1" customWidth="1"/>
    <col min="36" max="36" width="7.85546875" customWidth="1"/>
    <col min="37" max="37" width="57" customWidth="1"/>
    <col min="38" max="38" width="7.85546875" customWidth="1"/>
    <col min="39" max="39" width="8.85546875" customWidth="1"/>
    <col min="40" max="40" width="58.28515625" customWidth="1"/>
    <col min="41" max="41" width="7.85546875" customWidth="1"/>
    <col min="42" max="42" width="74.42578125" customWidth="1"/>
    <col min="43" max="43" width="7.85546875" customWidth="1"/>
    <col min="44" max="44" width="98" customWidth="1"/>
    <col min="45" max="45" width="7.85546875" customWidth="1"/>
    <col min="46" max="46" width="85.140625" customWidth="1"/>
    <col min="47" max="47" width="7.85546875" customWidth="1"/>
    <col min="48" max="48" width="82.42578125" bestFit="1" customWidth="1"/>
    <col min="49" max="49" width="7.85546875" customWidth="1"/>
    <col min="50" max="50" width="8.85546875" customWidth="1"/>
    <col min="51" max="51" width="66.7109375" bestFit="1" customWidth="1"/>
    <col min="52" max="52" width="7.85546875" customWidth="1"/>
    <col min="53" max="53" width="96.28515625" customWidth="1"/>
    <col min="54" max="54" width="7.85546875" customWidth="1"/>
    <col min="55" max="55" width="9.85546875" customWidth="1"/>
    <col min="56" max="56" width="11.28515625" customWidth="1"/>
    <col min="57" max="57" width="7.85546875" customWidth="1"/>
    <col min="58" max="58" width="74.42578125" bestFit="1" customWidth="1"/>
    <col min="59" max="59" width="7.28515625" customWidth="1"/>
    <col min="60" max="60" width="7.85546875" customWidth="1"/>
    <col min="61" max="61" width="98" bestFit="1" customWidth="1"/>
    <col min="62" max="62" width="7.28515625" customWidth="1"/>
    <col min="63" max="63" width="7.85546875" customWidth="1"/>
    <col min="64" max="64" width="85.140625" bestFit="1" customWidth="1"/>
    <col min="65" max="65" width="7.28515625" customWidth="1"/>
    <col min="66" max="66" width="7.85546875" customWidth="1"/>
    <col min="67" max="67" width="82.42578125" bestFit="1" customWidth="1"/>
    <col min="68" max="68" width="7.28515625" customWidth="1"/>
    <col min="69" max="69" width="7.85546875" customWidth="1"/>
    <col min="70" max="70" width="8.85546875" customWidth="1"/>
    <col min="71" max="71" width="66.7109375" bestFit="1" customWidth="1"/>
    <col min="72" max="72" width="7.28515625" customWidth="1"/>
    <col min="73" max="73" width="7.85546875" customWidth="1"/>
    <col min="74" max="74" width="96.28515625" bestFit="1" customWidth="1"/>
    <col min="75" max="75" width="7.85546875" customWidth="1"/>
    <col min="76" max="76" width="9.85546875" bestFit="1" customWidth="1"/>
    <col min="77" max="77" width="11.28515625" bestFit="1" customWidth="1"/>
  </cols>
  <sheetData>
    <row r="1" spans="1:33">
      <c r="A1" s="47" t="s">
        <v>617</v>
      </c>
      <c r="B1" s="48">
        <v>1</v>
      </c>
    </row>
    <row r="2" spans="1:33">
      <c r="A2" s="47" t="s">
        <v>612</v>
      </c>
      <c r="B2" s="29" t="s">
        <v>679</v>
      </c>
    </row>
    <row r="4" spans="1:33">
      <c r="B4" s="47" t="s">
        <v>663</v>
      </c>
    </row>
    <row r="5" spans="1:33">
      <c r="B5" s="29">
        <v>100</v>
      </c>
      <c r="C5" s="29" t="s">
        <v>665</v>
      </c>
      <c r="D5" s="29">
        <v>400</v>
      </c>
      <c r="F5" s="29" t="s">
        <v>667</v>
      </c>
      <c r="G5" s="29">
        <v>500</v>
      </c>
      <c r="L5" s="29" t="s">
        <v>668</v>
      </c>
      <c r="M5" s="29">
        <v>600</v>
      </c>
      <c r="N5" s="29" t="s">
        <v>669</v>
      </c>
      <c r="O5" s="29">
        <v>700</v>
      </c>
      <c r="S5" s="29" t="s">
        <v>670</v>
      </c>
      <c r="T5" s="29">
        <v>800</v>
      </c>
      <c r="W5" s="29" t="s">
        <v>671</v>
      </c>
      <c r="X5" s="29">
        <v>900</v>
      </c>
      <c r="AC5" s="29" t="s">
        <v>672</v>
      </c>
      <c r="AD5" s="29">
        <v>1000</v>
      </c>
      <c r="AF5" s="29" t="s">
        <v>673</v>
      </c>
      <c r="AG5" s="29" t="s">
        <v>662</v>
      </c>
    </row>
    <row r="6" spans="1:33">
      <c r="B6" s="29">
        <v>15</v>
      </c>
      <c r="D6" s="29">
        <v>22</v>
      </c>
      <c r="E6" s="29">
        <v>26</v>
      </c>
      <c r="G6" s="29">
        <v>27</v>
      </c>
      <c r="H6" s="29">
        <v>28</v>
      </c>
      <c r="I6" s="29">
        <v>31</v>
      </c>
      <c r="J6" s="29">
        <v>33</v>
      </c>
      <c r="K6" s="29">
        <v>34</v>
      </c>
      <c r="M6" s="29">
        <v>35</v>
      </c>
      <c r="O6" s="29">
        <v>37</v>
      </c>
      <c r="P6" s="29">
        <v>39</v>
      </c>
      <c r="Q6" s="29">
        <v>40</v>
      </c>
      <c r="R6" s="29">
        <v>42</v>
      </c>
      <c r="T6" s="29">
        <v>44</v>
      </c>
      <c r="U6" s="29">
        <v>45</v>
      </c>
      <c r="V6" s="29">
        <v>46</v>
      </c>
      <c r="X6" s="29">
        <v>47</v>
      </c>
      <c r="Y6" s="29">
        <v>48</v>
      </c>
      <c r="Z6" s="29">
        <v>49</v>
      </c>
      <c r="AA6" s="29">
        <v>50</v>
      </c>
      <c r="AB6" s="29">
        <v>51</v>
      </c>
      <c r="AD6" s="29">
        <v>52</v>
      </c>
      <c r="AE6" s="29">
        <v>53</v>
      </c>
    </row>
    <row r="7" spans="1:33">
      <c r="A7" t="s">
        <v>678</v>
      </c>
      <c r="B7" s="46"/>
      <c r="C7" s="46"/>
      <c r="D7" s="46">
        <v>1</v>
      </c>
      <c r="E7" s="46">
        <v>2</v>
      </c>
      <c r="F7" s="46">
        <v>2</v>
      </c>
      <c r="G7" s="46">
        <v>6</v>
      </c>
      <c r="H7" s="46">
        <v>1</v>
      </c>
      <c r="I7" s="46">
        <v>1</v>
      </c>
      <c r="J7" s="46">
        <v>1</v>
      </c>
      <c r="K7" s="46">
        <v>1</v>
      </c>
      <c r="L7" s="46">
        <v>6</v>
      </c>
      <c r="M7" s="46">
        <v>1</v>
      </c>
      <c r="N7" s="46">
        <v>1</v>
      </c>
      <c r="O7" s="46">
        <v>1</v>
      </c>
      <c r="P7" s="46">
        <v>3</v>
      </c>
      <c r="Q7" s="46">
        <v>6</v>
      </c>
      <c r="R7" s="46">
        <v>5</v>
      </c>
      <c r="S7" s="46">
        <v>6</v>
      </c>
      <c r="T7" s="46">
        <v>6</v>
      </c>
      <c r="U7" s="46">
        <v>1</v>
      </c>
      <c r="V7" s="46">
        <v>1</v>
      </c>
      <c r="W7" s="46">
        <v>6</v>
      </c>
      <c r="X7" s="46">
        <v>1</v>
      </c>
      <c r="Y7" s="46">
        <v>2</v>
      </c>
      <c r="Z7" s="46">
        <v>1</v>
      </c>
      <c r="AA7" s="46">
        <v>1</v>
      </c>
      <c r="AB7" s="46">
        <v>1</v>
      </c>
      <c r="AC7" s="46">
        <v>2</v>
      </c>
      <c r="AD7" s="46">
        <v>1</v>
      </c>
      <c r="AE7" s="46">
        <v>1</v>
      </c>
      <c r="AF7" s="46">
        <v>1</v>
      </c>
      <c r="AG7" s="46">
        <v>6</v>
      </c>
    </row>
  </sheetData>
  <pageMargins left="0.7" right="0.7" top="0.75" bottom="0.75" header="0.3" footer="0.3"/>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1"/>
  <sheetViews>
    <sheetView workbookViewId="0">
      <pane xSplit="6" ySplit="2" topLeftCell="AT51" activePane="bottomRight" state="frozenSplit"/>
      <selection pane="topRight" activeCell="N1" sqref="N1"/>
      <selection pane="bottomLeft" activeCell="A20" sqref="A20"/>
      <selection pane="bottomRight" activeCell="E196" sqref="E196"/>
    </sheetView>
  </sheetViews>
  <sheetFormatPr defaultColWidth="8.85546875" defaultRowHeight="15"/>
  <cols>
    <col min="1" max="4" width="8.85546875" style="29"/>
    <col min="5" max="5" width="54.42578125" customWidth="1"/>
    <col min="6" max="6" width="33.85546875" customWidth="1"/>
    <col min="45" max="45" width="18.7109375" bestFit="1" customWidth="1"/>
    <col min="46" max="46" width="10" bestFit="1" customWidth="1"/>
    <col min="47" max="47" width="10.140625" bestFit="1" customWidth="1"/>
  </cols>
  <sheetData>
    <row r="1" spans="1:48" s="29" customFormat="1" ht="15.75" thickBot="1">
      <c r="A1" s="21"/>
      <c r="B1" s="21"/>
      <c r="C1" s="21"/>
      <c r="D1" s="21"/>
      <c r="E1" s="30"/>
      <c r="F1" s="30"/>
      <c r="G1" s="29" t="s">
        <v>427</v>
      </c>
      <c r="H1" s="29" t="s">
        <v>282</v>
      </c>
      <c r="I1" s="29" t="s">
        <v>289</v>
      </c>
      <c r="J1" s="29" t="s">
        <v>297</v>
      </c>
      <c r="K1" s="29" t="s">
        <v>304</v>
      </c>
      <c r="L1" s="29" t="s">
        <v>307</v>
      </c>
      <c r="M1" s="29" t="s">
        <v>311</v>
      </c>
      <c r="N1" s="29" t="s">
        <v>315</v>
      </c>
      <c r="O1" s="29" t="s">
        <v>323</v>
      </c>
      <c r="P1" s="29" t="s">
        <v>429</v>
      </c>
      <c r="Q1" s="29" t="s">
        <v>325</v>
      </c>
      <c r="R1" s="29" t="s">
        <v>330</v>
      </c>
      <c r="S1" s="29" t="s">
        <v>338</v>
      </c>
      <c r="T1" s="29" t="s">
        <v>345</v>
      </c>
      <c r="U1" s="29" t="s">
        <v>355</v>
      </c>
      <c r="V1" s="29" t="s">
        <v>371</v>
      </c>
      <c r="W1" s="29" t="s">
        <v>380</v>
      </c>
      <c r="X1" s="29" t="s">
        <v>389</v>
      </c>
      <c r="Y1" s="29" t="s">
        <v>407</v>
      </c>
      <c r="Z1" s="29" t="s">
        <v>431</v>
      </c>
      <c r="AA1" s="29" t="s">
        <v>436</v>
      </c>
      <c r="AB1" s="29" t="s">
        <v>442</v>
      </c>
      <c r="AC1" s="29" t="s">
        <v>457</v>
      </c>
      <c r="AD1" s="29" t="s">
        <v>468</v>
      </c>
      <c r="AE1" s="29" t="s">
        <v>472</v>
      </c>
      <c r="AF1" s="29" t="s">
        <v>486</v>
      </c>
      <c r="AG1" s="29" t="s">
        <v>496</v>
      </c>
      <c r="AH1" s="29" t="s">
        <v>511</v>
      </c>
      <c r="AI1" s="29" t="s">
        <v>513</v>
      </c>
      <c r="AJ1" s="29" t="s">
        <v>419</v>
      </c>
      <c r="AK1" s="29" t="s">
        <v>519</v>
      </c>
      <c r="AL1" s="29" t="s">
        <v>528</v>
      </c>
      <c r="AM1" s="29" t="s">
        <v>535</v>
      </c>
      <c r="AN1" s="29" t="s">
        <v>544</v>
      </c>
      <c r="AO1" s="29" t="s">
        <v>560</v>
      </c>
      <c r="AP1" s="29" t="s">
        <v>572</v>
      </c>
      <c r="AQ1" s="29" t="s">
        <v>587</v>
      </c>
      <c r="AR1" s="29" t="s">
        <v>600</v>
      </c>
    </row>
    <row r="2" spans="1:48" s="29" customFormat="1" ht="15.75" thickBot="1">
      <c r="A2" s="21" t="str">
        <f>Scoring!A1</f>
        <v>MaturityVar</v>
      </c>
      <c r="B2" s="21" t="str">
        <f>Scoring!L1</f>
        <v>CatID</v>
      </c>
      <c r="C2" s="21" t="str">
        <f>Scoring!C1</f>
        <v>ID</v>
      </c>
      <c r="D2" s="21" t="str">
        <f>Scoring!B1</f>
        <v>QuesID</v>
      </c>
      <c r="E2" s="29" t="str">
        <f>Scoring!J1</f>
        <v>Field/Question</v>
      </c>
      <c r="F2" s="29" t="str">
        <f>Scoring!K1</f>
        <v>Response/Response Type</v>
      </c>
      <c r="G2" s="29" t="s">
        <v>623</v>
      </c>
      <c r="H2" s="29" t="s">
        <v>624</v>
      </c>
      <c r="I2" s="29" t="s">
        <v>625</v>
      </c>
      <c r="J2" s="29" t="s">
        <v>626</v>
      </c>
      <c r="K2" s="29" t="s">
        <v>627</v>
      </c>
      <c r="L2" s="29" t="s">
        <v>628</v>
      </c>
      <c r="M2" s="29" t="s">
        <v>629</v>
      </c>
      <c r="N2" s="29" t="s">
        <v>630</v>
      </c>
      <c r="O2" s="29" t="s">
        <v>631</v>
      </c>
      <c r="P2" s="29" t="s">
        <v>632</v>
      </c>
      <c r="Q2" s="29" t="s">
        <v>633</v>
      </c>
      <c r="R2" s="29" t="s">
        <v>634</v>
      </c>
      <c r="S2" s="29" t="s">
        <v>635</v>
      </c>
      <c r="T2" s="29" t="s">
        <v>636</v>
      </c>
      <c r="U2" s="29" t="s">
        <v>637</v>
      </c>
      <c r="V2" s="29" t="s">
        <v>638</v>
      </c>
      <c r="W2" s="29" t="s">
        <v>639</v>
      </c>
      <c r="X2" s="29" t="s">
        <v>640</v>
      </c>
      <c r="Y2" s="29" t="s">
        <v>641</v>
      </c>
      <c r="Z2" s="29" t="s">
        <v>642</v>
      </c>
      <c r="AA2" s="29" t="s">
        <v>643</v>
      </c>
      <c r="AB2" s="29" t="s">
        <v>644</v>
      </c>
      <c r="AC2" s="29" t="s">
        <v>645</v>
      </c>
      <c r="AD2" s="29" t="s">
        <v>646</v>
      </c>
      <c r="AE2" s="29" t="s">
        <v>647</v>
      </c>
      <c r="AF2" s="29" t="s">
        <v>648</v>
      </c>
      <c r="AG2" s="29" t="s">
        <v>649</v>
      </c>
      <c r="AH2" s="29" t="s">
        <v>650</v>
      </c>
      <c r="AI2" s="29" t="s">
        <v>651</v>
      </c>
      <c r="AJ2" s="29" t="s">
        <v>652</v>
      </c>
      <c r="AK2" s="29" t="s">
        <v>653</v>
      </c>
      <c r="AL2" s="29" t="s">
        <v>654</v>
      </c>
      <c r="AM2" s="29" t="s">
        <v>655</v>
      </c>
      <c r="AN2" s="29" t="s">
        <v>656</v>
      </c>
      <c r="AO2" s="29" t="s">
        <v>657</v>
      </c>
      <c r="AP2" s="29" t="s">
        <v>658</v>
      </c>
      <c r="AQ2" s="29" t="s">
        <v>659</v>
      </c>
      <c r="AR2" s="29" t="s">
        <v>660</v>
      </c>
      <c r="AS2" s="54" t="s">
        <v>674</v>
      </c>
      <c r="AT2" s="60" t="s">
        <v>676</v>
      </c>
      <c r="AU2" s="60" t="s">
        <v>677</v>
      </c>
      <c r="AV2" s="60" t="s">
        <v>788</v>
      </c>
    </row>
    <row r="3" spans="1:48">
      <c r="A3" s="21">
        <f>Scoring!A2</f>
        <v>0</v>
      </c>
      <c r="B3" s="21">
        <f>Scoring!L2</f>
        <v>100</v>
      </c>
      <c r="C3" s="21">
        <f>Scoring!C2</f>
        <v>0</v>
      </c>
      <c r="D3" s="21">
        <f>Scoring!B2</f>
        <v>1</v>
      </c>
      <c r="E3" s="30" t="s">
        <v>199</v>
      </c>
      <c r="F3" s="30"/>
      <c r="G3" s="29">
        <v>6744886771</v>
      </c>
      <c r="H3" s="29">
        <v>6744870887</v>
      </c>
      <c r="I3" s="29">
        <v>6744817223</v>
      </c>
      <c r="J3" s="29">
        <v>6744749364</v>
      </c>
      <c r="K3" s="29">
        <v>6744646314</v>
      </c>
      <c r="L3" s="29">
        <v>6744618986</v>
      </c>
      <c r="M3" s="29">
        <v>6744583390</v>
      </c>
      <c r="N3" s="29">
        <v>6744492346</v>
      </c>
      <c r="O3" s="29">
        <v>6744298522</v>
      </c>
      <c r="P3" s="29">
        <v>6744290662</v>
      </c>
      <c r="Q3" s="29">
        <v>6744265633</v>
      </c>
      <c r="R3" s="29">
        <v>6744243550</v>
      </c>
      <c r="S3" s="29">
        <v>6744210509</v>
      </c>
      <c r="T3" s="29">
        <v>6743785541</v>
      </c>
      <c r="U3" s="29">
        <v>6742466514</v>
      </c>
      <c r="V3" s="29">
        <v>6742010182</v>
      </c>
      <c r="W3" s="29">
        <v>6741988502</v>
      </c>
      <c r="X3" s="29">
        <v>6741912914</v>
      </c>
      <c r="Y3" s="29">
        <v>6741192706</v>
      </c>
      <c r="Z3" s="29">
        <v>6739146434</v>
      </c>
      <c r="AA3" s="29">
        <v>6739032086</v>
      </c>
      <c r="AB3" s="29">
        <v>6736507716</v>
      </c>
      <c r="AC3" s="29">
        <v>6735788607</v>
      </c>
      <c r="AD3" s="29">
        <v>6735459595</v>
      </c>
      <c r="AE3" s="29">
        <v>6731623943</v>
      </c>
      <c r="AF3" s="29">
        <v>6731463349</v>
      </c>
      <c r="AG3" s="29">
        <v>6729130550</v>
      </c>
      <c r="AH3" s="29">
        <v>6729123375</v>
      </c>
      <c r="AI3" s="29">
        <v>6728978766</v>
      </c>
      <c r="AJ3" s="29">
        <v>6728900517</v>
      </c>
      <c r="AK3" s="29">
        <v>6728814574</v>
      </c>
      <c r="AL3" s="29">
        <v>6728656619</v>
      </c>
      <c r="AM3" s="29">
        <v>6723169559</v>
      </c>
      <c r="AN3" s="29">
        <v>6722874037</v>
      </c>
      <c r="AO3" s="29">
        <v>6722861807</v>
      </c>
      <c r="AP3" s="29">
        <v>6722490894</v>
      </c>
      <c r="AQ3" s="29">
        <v>6722085301</v>
      </c>
      <c r="AR3" s="29">
        <v>6707770315</v>
      </c>
    </row>
    <row r="4" spans="1:48">
      <c r="A4" s="21">
        <f>Scoring!A3</f>
        <v>0</v>
      </c>
      <c r="B4" s="21">
        <f>Scoring!L3</f>
        <v>100</v>
      </c>
      <c r="C4" s="21">
        <f>Scoring!C3</f>
        <v>1</v>
      </c>
      <c r="D4" s="21">
        <f>Scoring!B3</f>
        <v>2</v>
      </c>
      <c r="E4" s="30" t="s">
        <v>200</v>
      </c>
      <c r="F4" s="30"/>
      <c r="G4" s="29">
        <v>170091133</v>
      </c>
      <c r="H4" s="29">
        <v>170091133</v>
      </c>
      <c r="I4" s="29">
        <v>170091133</v>
      </c>
      <c r="J4" s="29">
        <v>170091133</v>
      </c>
      <c r="K4" s="29">
        <v>170091133</v>
      </c>
      <c r="L4" s="29">
        <v>170091133</v>
      </c>
      <c r="M4" s="29">
        <v>170091133</v>
      </c>
      <c r="N4" s="29">
        <v>170091133</v>
      </c>
      <c r="O4" s="29">
        <v>170091133</v>
      </c>
      <c r="P4" s="29">
        <v>170091133</v>
      </c>
      <c r="Q4" s="29">
        <v>170091133</v>
      </c>
      <c r="R4" s="29">
        <v>170091133</v>
      </c>
      <c r="S4" s="29">
        <v>170091133</v>
      </c>
      <c r="T4" s="29">
        <v>171150025</v>
      </c>
      <c r="U4" s="29">
        <v>170972323</v>
      </c>
      <c r="V4" s="29">
        <v>169909745</v>
      </c>
      <c r="W4" s="29">
        <v>170972323</v>
      </c>
      <c r="X4" s="29">
        <v>170972323</v>
      </c>
      <c r="Y4" s="29">
        <v>171219101</v>
      </c>
      <c r="Z4" s="29">
        <v>171150408</v>
      </c>
      <c r="AA4" s="29">
        <v>171150286</v>
      </c>
      <c r="AB4" s="29">
        <v>171150025</v>
      </c>
      <c r="AC4" s="29">
        <v>170200194</v>
      </c>
      <c r="AD4" s="29">
        <v>170976776</v>
      </c>
      <c r="AE4" s="29">
        <v>170976776</v>
      </c>
      <c r="AF4" s="29">
        <v>170976776</v>
      </c>
      <c r="AG4" s="29">
        <v>170976938</v>
      </c>
      <c r="AH4" s="29">
        <v>170976776</v>
      </c>
      <c r="AI4" s="29">
        <v>170972323</v>
      </c>
      <c r="AJ4" s="29">
        <v>170199561</v>
      </c>
      <c r="AK4" s="29">
        <v>169909745</v>
      </c>
      <c r="AL4" s="29">
        <v>169909745</v>
      </c>
      <c r="AM4" s="29">
        <v>169909745</v>
      </c>
      <c r="AN4" s="29">
        <v>169909745</v>
      </c>
      <c r="AO4" s="29">
        <v>169909745</v>
      </c>
      <c r="AP4" s="29">
        <v>169909745</v>
      </c>
      <c r="AQ4" s="29">
        <v>169909745</v>
      </c>
      <c r="AR4" s="29">
        <v>169909745</v>
      </c>
    </row>
    <row r="5" spans="1:48">
      <c r="A5" s="21">
        <f>Scoring!A4</f>
        <v>0</v>
      </c>
      <c r="B5" s="21">
        <f>Scoring!L4</f>
        <v>100</v>
      </c>
      <c r="C5" s="21">
        <f>Scoring!C4</f>
        <v>2</v>
      </c>
      <c r="D5" s="21">
        <f>Scoring!B4</f>
        <v>3</v>
      </c>
      <c r="E5" s="30" t="s">
        <v>201</v>
      </c>
      <c r="F5" s="30"/>
      <c r="G5" s="31">
        <v>43167.647037037037</v>
      </c>
      <c r="H5" s="31">
        <v>43167.634745370371</v>
      </c>
      <c r="I5" s="31">
        <v>43167.610694444447</v>
      </c>
      <c r="J5" s="31">
        <v>43167.58394675926</v>
      </c>
      <c r="K5" s="31">
        <v>43167.568576388891</v>
      </c>
      <c r="L5" s="31">
        <v>43167.561226851853</v>
      </c>
      <c r="M5" s="31">
        <v>43167.541620370372</v>
      </c>
      <c r="N5" s="31">
        <v>43167.480810185189</v>
      </c>
      <c r="O5" s="31">
        <v>43167.471724537027</v>
      </c>
      <c r="P5" s="31">
        <v>43167.468900462962</v>
      </c>
      <c r="Q5" s="31">
        <v>43167.464270833327</v>
      </c>
      <c r="R5" s="31">
        <v>43167.45890046296</v>
      </c>
      <c r="S5" s="31">
        <v>43167.45034722222</v>
      </c>
      <c r="T5" s="31">
        <v>43167.346099537041</v>
      </c>
      <c r="U5" s="31">
        <v>43166.759780092587</v>
      </c>
      <c r="V5" s="31">
        <v>43166.582349537042</v>
      </c>
      <c r="W5" s="31">
        <v>43166.574791666673</v>
      </c>
      <c r="X5" s="31">
        <v>43166.554305555554</v>
      </c>
      <c r="Y5" s="31">
        <v>43166.373206018521</v>
      </c>
      <c r="Z5" s="31">
        <v>43165.575555555559</v>
      </c>
      <c r="AA5" s="31">
        <v>43165.545682870368</v>
      </c>
      <c r="AB5" s="31">
        <v>43164.682500000003</v>
      </c>
      <c r="AC5" s="31">
        <v>43164.443368055552</v>
      </c>
      <c r="AD5" s="31">
        <v>43164.383877314824</v>
      </c>
      <c r="AE5" s="31">
        <v>43161.649212962962</v>
      </c>
      <c r="AF5" s="31">
        <v>43161.578379629631</v>
      </c>
      <c r="AG5" s="31">
        <v>43160.70239583333</v>
      </c>
      <c r="AH5" s="31">
        <v>43160.697766203702</v>
      </c>
      <c r="AI5" s="31">
        <v>43160.640590277777</v>
      </c>
      <c r="AJ5" s="31">
        <v>43160.612442129634</v>
      </c>
      <c r="AK5" s="31">
        <v>43160.582870370366</v>
      </c>
      <c r="AL5" s="31">
        <v>43160.538124999999</v>
      </c>
      <c r="AM5" s="31">
        <v>43158.540497685193</v>
      </c>
      <c r="AN5" s="31">
        <v>43158.416898148149</v>
      </c>
      <c r="AO5" s="31">
        <v>43158.453090277777</v>
      </c>
      <c r="AP5" s="31">
        <v>43158.370983796303</v>
      </c>
      <c r="AQ5" s="31">
        <v>43158.271516203713</v>
      </c>
      <c r="AR5" s="31">
        <v>43151.609131944453</v>
      </c>
    </row>
    <row r="6" spans="1:48">
      <c r="A6" s="21">
        <f>Scoring!A5</f>
        <v>0</v>
      </c>
      <c r="B6" s="21">
        <f>Scoring!L5</f>
        <v>100</v>
      </c>
      <c r="C6" s="21">
        <f>Scoring!C5</f>
        <v>3</v>
      </c>
      <c r="D6" s="21">
        <f>Scoring!B5</f>
        <v>4</v>
      </c>
      <c r="E6" s="30" t="s">
        <v>202</v>
      </c>
      <c r="F6" s="30"/>
      <c r="G6" s="31">
        <v>43167.650370370371</v>
      </c>
      <c r="H6" s="31">
        <v>43167.646979166668</v>
      </c>
      <c r="I6" s="31">
        <v>43167.634710648148</v>
      </c>
      <c r="J6" s="31">
        <v>43167.610671296286</v>
      </c>
      <c r="K6" s="31">
        <v>43167.583923611113</v>
      </c>
      <c r="L6" s="31">
        <v>43167.568553240737</v>
      </c>
      <c r="M6" s="31">
        <v>43167.560960648138</v>
      </c>
      <c r="N6" s="31">
        <v>43167.541597222233</v>
      </c>
      <c r="O6" s="31">
        <v>43167.480775462973</v>
      </c>
      <c r="P6" s="31">
        <v>43167.471689814818</v>
      </c>
      <c r="Q6" s="31">
        <v>43167.468865740739</v>
      </c>
      <c r="R6" s="31">
        <v>43167.464247685188</v>
      </c>
      <c r="S6" s="31">
        <v>43167.458148148151</v>
      </c>
      <c r="T6" s="31">
        <v>43167.362372685187</v>
      </c>
      <c r="U6" s="31">
        <v>43166.824699074074</v>
      </c>
      <c r="V6" s="31">
        <v>43166.587569444448</v>
      </c>
      <c r="W6" s="31">
        <v>43166.581087962957</v>
      </c>
      <c r="X6" s="31">
        <v>43166.588923611111</v>
      </c>
      <c r="Y6" s="31">
        <v>43166.430717592593</v>
      </c>
      <c r="Z6" s="31">
        <v>43165.601493055547</v>
      </c>
      <c r="AA6" s="31">
        <v>43165.574236111112</v>
      </c>
      <c r="AB6" s="31">
        <v>43164.712037037039</v>
      </c>
      <c r="AC6" s="31">
        <v>43164.511412037027</v>
      </c>
      <c r="AD6" s="31">
        <v>43164.428807870368</v>
      </c>
      <c r="AE6" s="31">
        <v>43161.669687499998</v>
      </c>
      <c r="AF6" s="31">
        <v>43161.599733796298</v>
      </c>
      <c r="AG6" s="31">
        <v>43160.72111111111</v>
      </c>
      <c r="AH6" s="31">
        <v>43160.700682870367</v>
      </c>
      <c r="AI6" s="31">
        <v>43164.725416666668</v>
      </c>
      <c r="AJ6" s="31">
        <v>43167.64261574074</v>
      </c>
      <c r="AK6" s="31">
        <v>43160.652245370373</v>
      </c>
      <c r="AL6" s="31">
        <v>43164.724050925928</v>
      </c>
      <c r="AM6" s="31">
        <v>43158.542071759257</v>
      </c>
      <c r="AN6" s="31">
        <v>43158.486377314817</v>
      </c>
      <c r="AO6" s="31">
        <v>43158.499930555547</v>
      </c>
      <c r="AP6" s="31">
        <v>43158.409907407397</v>
      </c>
      <c r="AQ6" s="31">
        <v>43158.292384259257</v>
      </c>
      <c r="AR6" s="31">
        <v>43151.634629629632</v>
      </c>
    </row>
    <row r="7" spans="1:48">
      <c r="A7" s="21">
        <f>Scoring!A6</f>
        <v>0</v>
      </c>
      <c r="B7" s="21">
        <f>Scoring!L6</f>
        <v>100</v>
      </c>
      <c r="C7" s="21">
        <f>Scoring!C6</f>
        <v>4</v>
      </c>
      <c r="D7" s="21">
        <f>Scoring!B6</f>
        <v>5</v>
      </c>
      <c r="E7" s="30" t="s">
        <v>203</v>
      </c>
      <c r="F7" s="30"/>
      <c r="G7" s="29" t="s">
        <v>281</v>
      </c>
      <c r="H7" s="29" t="s">
        <v>281</v>
      </c>
      <c r="I7" s="29" t="s">
        <v>281</v>
      </c>
      <c r="J7" s="29" t="s">
        <v>281</v>
      </c>
      <c r="K7" s="29" t="s">
        <v>281</v>
      </c>
      <c r="L7" s="29" t="s">
        <v>281</v>
      </c>
      <c r="M7" s="29" t="s">
        <v>281</v>
      </c>
      <c r="N7" s="29" t="s">
        <v>281</v>
      </c>
      <c r="O7" s="29" t="s">
        <v>281</v>
      </c>
      <c r="P7" s="29" t="s">
        <v>281</v>
      </c>
      <c r="Q7" s="29" t="s">
        <v>281</v>
      </c>
      <c r="R7" s="29" t="s">
        <v>281</v>
      </c>
      <c r="S7" s="29" t="s">
        <v>281</v>
      </c>
      <c r="T7" s="29" t="s">
        <v>341</v>
      </c>
      <c r="U7" s="29" t="s">
        <v>351</v>
      </c>
      <c r="V7" s="29" t="s">
        <v>367</v>
      </c>
      <c r="W7" s="29" t="s">
        <v>367</v>
      </c>
      <c r="X7" s="29" t="s">
        <v>385</v>
      </c>
      <c r="Y7" s="29" t="s">
        <v>403</v>
      </c>
      <c r="Z7" s="29" t="s">
        <v>403</v>
      </c>
      <c r="AA7" s="29" t="s">
        <v>403</v>
      </c>
      <c r="AB7" s="29" t="s">
        <v>403</v>
      </c>
      <c r="AC7" s="29" t="s">
        <v>351</v>
      </c>
      <c r="AD7" s="29" t="s">
        <v>351</v>
      </c>
      <c r="AE7" s="29" t="s">
        <v>471</v>
      </c>
      <c r="AF7" s="29" t="s">
        <v>482</v>
      </c>
      <c r="AG7" s="29" t="s">
        <v>403</v>
      </c>
      <c r="AH7" s="29" t="s">
        <v>403</v>
      </c>
      <c r="AI7" s="29" t="s">
        <v>403</v>
      </c>
      <c r="AJ7" s="29" t="s">
        <v>351</v>
      </c>
      <c r="AK7" s="29" t="s">
        <v>351</v>
      </c>
      <c r="AL7" s="29" t="s">
        <v>403</v>
      </c>
      <c r="AM7" s="29" t="s">
        <v>351</v>
      </c>
      <c r="AN7" s="29" t="s">
        <v>540</v>
      </c>
      <c r="AO7" s="29" t="s">
        <v>556</v>
      </c>
      <c r="AP7" s="29" t="s">
        <v>571</v>
      </c>
      <c r="AQ7" s="29" t="s">
        <v>583</v>
      </c>
      <c r="AR7" s="29" t="s">
        <v>556</v>
      </c>
    </row>
    <row r="8" spans="1:48">
      <c r="A8" s="21">
        <f>Scoring!A7</f>
        <v>0</v>
      </c>
      <c r="B8" s="21">
        <f>Scoring!L7</f>
        <v>100</v>
      </c>
      <c r="C8" s="21">
        <f>Scoring!C7</f>
        <v>5</v>
      </c>
      <c r="D8" s="21">
        <f>Scoring!B7</f>
        <v>6</v>
      </c>
      <c r="E8" s="30" t="s">
        <v>204</v>
      </c>
      <c r="F8" s="30"/>
      <c r="G8" s="29"/>
      <c r="H8" s="29"/>
      <c r="I8" s="29"/>
      <c r="J8" s="29"/>
      <c r="K8" s="29"/>
      <c r="L8" s="29"/>
      <c r="M8" s="29"/>
      <c r="N8" s="29"/>
      <c r="O8" s="29"/>
      <c r="P8" s="29"/>
      <c r="Q8" s="29"/>
      <c r="R8" s="29"/>
      <c r="S8" s="29"/>
      <c r="T8" s="29" t="s">
        <v>342</v>
      </c>
      <c r="U8" s="29" t="s">
        <v>352</v>
      </c>
      <c r="V8" s="29" t="s">
        <v>368</v>
      </c>
      <c r="W8" s="29" t="s">
        <v>368</v>
      </c>
      <c r="X8" s="29" t="s">
        <v>386</v>
      </c>
      <c r="Y8" s="29" t="s">
        <v>404</v>
      </c>
      <c r="Z8" s="29" t="s">
        <v>404</v>
      </c>
      <c r="AA8" s="29" t="s">
        <v>404</v>
      </c>
      <c r="AB8" s="29" t="s">
        <v>404</v>
      </c>
      <c r="AC8" s="29" t="s">
        <v>352</v>
      </c>
      <c r="AD8" s="29" t="s">
        <v>352</v>
      </c>
      <c r="AE8" s="29" t="s">
        <v>386</v>
      </c>
      <c r="AF8" s="29" t="s">
        <v>483</v>
      </c>
      <c r="AG8" s="29" t="s">
        <v>404</v>
      </c>
      <c r="AH8" s="29" t="s">
        <v>404</v>
      </c>
      <c r="AI8" s="29" t="s">
        <v>404</v>
      </c>
      <c r="AJ8" s="29" t="s">
        <v>416</v>
      </c>
      <c r="AK8" s="29" t="s">
        <v>416</v>
      </c>
      <c r="AL8" s="29" t="s">
        <v>404</v>
      </c>
      <c r="AM8" s="29" t="s">
        <v>352</v>
      </c>
      <c r="AN8" s="29" t="s">
        <v>541</v>
      </c>
      <c r="AO8" s="29" t="s">
        <v>557</v>
      </c>
      <c r="AP8" s="29" t="s">
        <v>386</v>
      </c>
      <c r="AQ8" s="29" t="s">
        <v>584</v>
      </c>
      <c r="AR8" s="29" t="s">
        <v>599</v>
      </c>
    </row>
    <row r="9" spans="1:48">
      <c r="A9" s="21">
        <f>Scoring!A8</f>
        <v>0</v>
      </c>
      <c r="B9" s="21">
        <f>Scoring!L8</f>
        <v>100</v>
      </c>
      <c r="C9" s="21">
        <f>Scoring!C8</f>
        <v>6</v>
      </c>
      <c r="D9" s="21">
        <f>Scoring!B8</f>
        <v>7</v>
      </c>
      <c r="E9" s="30" t="s">
        <v>205</v>
      </c>
      <c r="F9" s="30"/>
      <c r="G9" s="29"/>
      <c r="H9" s="29"/>
      <c r="I9" s="29"/>
      <c r="J9" s="29"/>
      <c r="K9" s="29"/>
      <c r="L9" s="29"/>
      <c r="M9" s="29"/>
      <c r="N9" s="29"/>
      <c r="O9" s="29"/>
      <c r="P9" s="29"/>
      <c r="Q9" s="29"/>
      <c r="R9" s="29"/>
      <c r="S9" s="29"/>
      <c r="T9" s="29" t="s">
        <v>343</v>
      </c>
      <c r="U9" s="29" t="s">
        <v>353</v>
      </c>
      <c r="V9" s="29" t="s">
        <v>369</v>
      </c>
      <c r="W9" s="29" t="s">
        <v>369</v>
      </c>
      <c r="X9" s="29" t="s">
        <v>387</v>
      </c>
      <c r="Y9" s="29" t="s">
        <v>405</v>
      </c>
      <c r="Z9" s="29" t="s">
        <v>405</v>
      </c>
      <c r="AA9" s="29" t="s">
        <v>405</v>
      </c>
      <c r="AB9" s="29" t="s">
        <v>405</v>
      </c>
      <c r="AC9" s="29" t="s">
        <v>353</v>
      </c>
      <c r="AD9" s="29" t="s">
        <v>353</v>
      </c>
      <c r="AE9" s="29" t="s">
        <v>387</v>
      </c>
      <c r="AF9" s="29" t="s">
        <v>484</v>
      </c>
      <c r="AG9" s="29" t="s">
        <v>405</v>
      </c>
      <c r="AH9" s="29" t="s">
        <v>405</v>
      </c>
      <c r="AI9" s="29" t="s">
        <v>405</v>
      </c>
      <c r="AJ9" s="29" t="s">
        <v>417</v>
      </c>
      <c r="AK9" s="29" t="s">
        <v>417</v>
      </c>
      <c r="AL9" s="29" t="s">
        <v>405</v>
      </c>
      <c r="AM9" s="29" t="s">
        <v>353</v>
      </c>
      <c r="AN9" s="29" t="s">
        <v>542</v>
      </c>
      <c r="AO9" s="29" t="s">
        <v>558</v>
      </c>
      <c r="AP9" s="29" t="s">
        <v>387</v>
      </c>
      <c r="AQ9" s="29" t="s">
        <v>585</v>
      </c>
      <c r="AR9" s="29" t="s">
        <v>558</v>
      </c>
    </row>
    <row r="10" spans="1:48">
      <c r="A10" s="21">
        <f>Scoring!A9</f>
        <v>0</v>
      </c>
      <c r="B10" s="21">
        <f>Scoring!L9</f>
        <v>100</v>
      </c>
      <c r="C10" s="21">
        <f>Scoring!C9</f>
        <v>7</v>
      </c>
      <c r="D10" s="21">
        <f>Scoring!B9</f>
        <v>8</v>
      </c>
      <c r="E10" s="30" t="s">
        <v>206</v>
      </c>
      <c r="F10" s="30"/>
      <c r="G10" s="29"/>
      <c r="H10" s="29"/>
      <c r="I10" s="29"/>
      <c r="J10" s="29"/>
      <c r="K10" s="29"/>
      <c r="L10" s="29"/>
      <c r="M10" s="29"/>
      <c r="N10" s="29"/>
      <c r="O10" s="29"/>
      <c r="P10" s="29"/>
      <c r="Q10" s="29"/>
      <c r="R10" s="29"/>
      <c r="S10" s="29"/>
      <c r="T10" s="29" t="s">
        <v>344</v>
      </c>
      <c r="U10" s="29" t="s">
        <v>354</v>
      </c>
      <c r="V10" s="29" t="s">
        <v>370</v>
      </c>
      <c r="W10" s="29" t="s">
        <v>370</v>
      </c>
      <c r="X10" s="29" t="s">
        <v>388</v>
      </c>
      <c r="Y10" s="29" t="s">
        <v>406</v>
      </c>
      <c r="Z10" s="29" t="s">
        <v>406</v>
      </c>
      <c r="AA10" s="29" t="s">
        <v>406</v>
      </c>
      <c r="AB10" s="29" t="s">
        <v>406</v>
      </c>
      <c r="AC10" s="29" t="s">
        <v>354</v>
      </c>
      <c r="AD10" s="29" t="s">
        <v>354</v>
      </c>
      <c r="AE10" s="29" t="s">
        <v>388</v>
      </c>
      <c r="AF10" s="29" t="s">
        <v>485</v>
      </c>
      <c r="AG10" s="29" t="s">
        <v>406</v>
      </c>
      <c r="AH10" s="29" t="s">
        <v>406</v>
      </c>
      <c r="AI10" s="29" t="s">
        <v>406</v>
      </c>
      <c r="AJ10" s="29" t="s">
        <v>418</v>
      </c>
      <c r="AK10" s="29" t="s">
        <v>418</v>
      </c>
      <c r="AL10" s="29" t="s">
        <v>406</v>
      </c>
      <c r="AM10" s="29" t="s">
        <v>354</v>
      </c>
      <c r="AN10" s="29" t="s">
        <v>543</v>
      </c>
      <c r="AO10" s="29" t="s">
        <v>559</v>
      </c>
      <c r="AP10" s="29" t="s">
        <v>388</v>
      </c>
      <c r="AQ10" s="29" t="s">
        <v>586</v>
      </c>
      <c r="AR10" s="29" t="s">
        <v>343</v>
      </c>
    </row>
    <row r="11" spans="1:48">
      <c r="A11" s="21">
        <f>Scoring!A10</f>
        <v>0</v>
      </c>
      <c r="B11" s="21">
        <f>Scoring!L10</f>
        <v>100</v>
      </c>
      <c r="C11" s="21">
        <f>Scoring!C10</f>
        <v>8</v>
      </c>
      <c r="D11" s="21">
        <f>Scoring!B10</f>
        <v>9</v>
      </c>
      <c r="E11" s="30" t="s">
        <v>207</v>
      </c>
      <c r="F11" s="30"/>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8">
      <c r="A12" s="21">
        <f>Scoring!A11</f>
        <v>0</v>
      </c>
      <c r="B12" s="21">
        <f>Scoring!L11</f>
        <v>100</v>
      </c>
      <c r="C12" s="21">
        <f>Scoring!C11</f>
        <v>9</v>
      </c>
      <c r="D12" s="21">
        <f>Scoring!B11</f>
        <v>10</v>
      </c>
      <c r="E12" s="30" t="s">
        <v>1</v>
      </c>
      <c r="F12" s="30" t="s">
        <v>224</v>
      </c>
      <c r="G12" s="29" t="s">
        <v>427</v>
      </c>
      <c r="H12" s="29" t="s">
        <v>282</v>
      </c>
      <c r="I12" s="29" t="s">
        <v>289</v>
      </c>
      <c r="J12" s="29" t="s">
        <v>297</v>
      </c>
      <c r="K12" s="29" t="s">
        <v>304</v>
      </c>
      <c r="L12" s="29" t="s">
        <v>307</v>
      </c>
      <c r="M12" s="29" t="s">
        <v>311</v>
      </c>
      <c r="N12" s="29" t="s">
        <v>315</v>
      </c>
      <c r="O12" s="29" t="s">
        <v>323</v>
      </c>
      <c r="P12" s="29" t="s">
        <v>429</v>
      </c>
      <c r="Q12" s="29" t="s">
        <v>325</v>
      </c>
      <c r="R12" s="29" t="s">
        <v>330</v>
      </c>
      <c r="S12" s="29" t="s">
        <v>338</v>
      </c>
      <c r="T12" s="29" t="s">
        <v>345</v>
      </c>
      <c r="U12" s="29" t="s">
        <v>355</v>
      </c>
      <c r="V12" s="29" t="s">
        <v>371</v>
      </c>
      <c r="W12" s="29" t="s">
        <v>380</v>
      </c>
      <c r="X12" s="29" t="s">
        <v>389</v>
      </c>
      <c r="Y12" s="29" t="s">
        <v>407</v>
      </c>
      <c r="Z12" s="29" t="s">
        <v>431</v>
      </c>
      <c r="AA12" s="29" t="s">
        <v>436</v>
      </c>
      <c r="AB12" s="29" t="s">
        <v>442</v>
      </c>
      <c r="AC12" s="29" t="s">
        <v>457</v>
      </c>
      <c r="AD12" s="29" t="s">
        <v>468</v>
      </c>
      <c r="AE12" s="29" t="s">
        <v>472</v>
      </c>
      <c r="AF12" s="29" t="s">
        <v>486</v>
      </c>
      <c r="AG12" s="29" t="s">
        <v>496</v>
      </c>
      <c r="AH12" s="29" t="s">
        <v>511</v>
      </c>
      <c r="AI12" s="29" t="s">
        <v>513</v>
      </c>
      <c r="AJ12" s="29" t="s">
        <v>419</v>
      </c>
      <c r="AK12" s="29" t="s">
        <v>519</v>
      </c>
      <c r="AL12" s="29" t="s">
        <v>528</v>
      </c>
      <c r="AM12" s="29" t="s">
        <v>535</v>
      </c>
      <c r="AN12" s="29" t="s">
        <v>544</v>
      </c>
      <c r="AO12" s="29" t="s">
        <v>560</v>
      </c>
      <c r="AP12" s="29" t="s">
        <v>572</v>
      </c>
      <c r="AQ12" s="29" t="s">
        <v>587</v>
      </c>
      <c r="AR12" s="29" t="s">
        <v>600</v>
      </c>
    </row>
    <row r="13" spans="1:48">
      <c r="A13" s="21">
        <f>Scoring!A12</f>
        <v>0</v>
      </c>
      <c r="B13" s="21">
        <f>Scoring!L12</f>
        <v>100</v>
      </c>
      <c r="C13" s="21">
        <f>Scoring!C12</f>
        <v>10</v>
      </c>
      <c r="D13" s="21">
        <f>Scoring!B12</f>
        <v>11</v>
      </c>
      <c r="E13" s="30" t="s">
        <v>208</v>
      </c>
      <c r="F13" s="30" t="s">
        <v>224</v>
      </c>
      <c r="G13" s="29">
        <v>224</v>
      </c>
      <c r="H13" s="29">
        <v>90</v>
      </c>
      <c r="I13" s="29">
        <v>207</v>
      </c>
      <c r="J13" s="29">
        <v>200</v>
      </c>
      <c r="K13" s="29">
        <v>108</v>
      </c>
      <c r="L13" s="29">
        <v>89</v>
      </c>
      <c r="M13" s="29">
        <v>172</v>
      </c>
      <c r="N13" s="29">
        <v>197</v>
      </c>
      <c r="O13" s="29">
        <v>243</v>
      </c>
      <c r="P13" s="29">
        <v>88</v>
      </c>
      <c r="Q13" s="29">
        <v>92</v>
      </c>
      <c r="R13" s="29">
        <v>199</v>
      </c>
      <c r="S13" s="29">
        <v>83</v>
      </c>
      <c r="T13" s="29">
        <v>86</v>
      </c>
      <c r="U13" s="29">
        <v>120</v>
      </c>
      <c r="V13" s="29">
        <v>129</v>
      </c>
      <c r="W13" s="29">
        <v>128</v>
      </c>
      <c r="X13" s="29">
        <v>273</v>
      </c>
      <c r="Y13" s="29">
        <v>91</v>
      </c>
      <c r="Z13" s="29">
        <v>278</v>
      </c>
      <c r="AA13" s="29">
        <v>277</v>
      </c>
      <c r="AB13" s="29">
        <v>127</v>
      </c>
      <c r="AC13" s="29">
        <v>118</v>
      </c>
      <c r="AD13" s="29">
        <v>118</v>
      </c>
      <c r="AE13" s="29">
        <v>147</v>
      </c>
      <c r="AF13" s="29"/>
      <c r="AG13" s="29">
        <v>126</v>
      </c>
      <c r="AH13" s="29">
        <v>125</v>
      </c>
      <c r="AI13" s="29">
        <v>124</v>
      </c>
      <c r="AJ13" s="29">
        <v>141</v>
      </c>
      <c r="AK13" s="29">
        <v>142</v>
      </c>
      <c r="AL13" s="29">
        <v>123</v>
      </c>
      <c r="AM13" s="29"/>
      <c r="AN13" s="29">
        <v>175</v>
      </c>
      <c r="AO13" s="29">
        <v>11</v>
      </c>
      <c r="AP13" s="29"/>
      <c r="AQ13" s="29"/>
      <c r="AR13" s="29"/>
    </row>
    <row r="14" spans="1:48">
      <c r="A14" s="21">
        <f>Scoring!A13</f>
        <v>0</v>
      </c>
      <c r="B14" s="21">
        <f>Scoring!L13</f>
        <v>100</v>
      </c>
      <c r="C14" s="21">
        <f>Scoring!C13</f>
        <v>20</v>
      </c>
      <c r="D14" s="21">
        <f>Scoring!B13</f>
        <v>12</v>
      </c>
      <c r="E14" s="30" t="s">
        <v>209</v>
      </c>
      <c r="F14" s="30" t="s">
        <v>225</v>
      </c>
      <c r="G14" s="29" t="s">
        <v>283</v>
      </c>
      <c r="H14" s="29" t="s">
        <v>283</v>
      </c>
      <c r="I14" s="29" t="s">
        <v>283</v>
      </c>
      <c r="J14" s="29" t="s">
        <v>283</v>
      </c>
      <c r="K14" s="29" t="s">
        <v>283</v>
      </c>
      <c r="L14" s="29" t="s">
        <v>283</v>
      </c>
      <c r="M14" s="29" t="s">
        <v>283</v>
      </c>
      <c r="N14" s="29" t="s">
        <v>283</v>
      </c>
      <c r="O14" s="29" t="s">
        <v>283</v>
      </c>
      <c r="P14" s="29" t="s">
        <v>283</v>
      </c>
      <c r="Q14" s="29" t="s">
        <v>326</v>
      </c>
      <c r="R14" s="29" t="s">
        <v>331</v>
      </c>
      <c r="S14" s="29" t="s">
        <v>331</v>
      </c>
      <c r="T14" s="29" t="s">
        <v>346</v>
      </c>
      <c r="U14" s="29" t="s">
        <v>356</v>
      </c>
      <c r="V14" s="29" t="s">
        <v>372</v>
      </c>
      <c r="W14" s="29" t="s">
        <v>372</v>
      </c>
      <c r="X14" s="29" t="s">
        <v>390</v>
      </c>
      <c r="Y14" s="29" t="s">
        <v>408</v>
      </c>
      <c r="Z14" s="29" t="s">
        <v>408</v>
      </c>
      <c r="AA14" s="29" t="s">
        <v>408</v>
      </c>
      <c r="AB14" s="29" t="s">
        <v>408</v>
      </c>
      <c r="AC14" s="29" t="s">
        <v>365</v>
      </c>
      <c r="AD14" s="29" t="s">
        <v>365</v>
      </c>
      <c r="AE14" s="29" t="s">
        <v>473</v>
      </c>
      <c r="AF14" s="29" t="s">
        <v>487</v>
      </c>
      <c r="AG14" s="29" t="s">
        <v>408</v>
      </c>
      <c r="AH14" s="29" t="s">
        <v>408</v>
      </c>
      <c r="AI14" s="29" t="s">
        <v>408</v>
      </c>
      <c r="AJ14" s="29" t="s">
        <v>420</v>
      </c>
      <c r="AK14" s="29" t="s">
        <v>453</v>
      </c>
      <c r="AL14" s="29" t="s">
        <v>408</v>
      </c>
      <c r="AM14" s="29" t="s">
        <v>536</v>
      </c>
      <c r="AN14" s="29" t="s">
        <v>545</v>
      </c>
      <c r="AO14" s="29" t="s">
        <v>561</v>
      </c>
      <c r="AP14" s="29" t="s">
        <v>573</v>
      </c>
      <c r="AQ14" s="29" t="s">
        <v>588</v>
      </c>
      <c r="AR14" s="29" t="s">
        <v>601</v>
      </c>
    </row>
    <row r="15" spans="1:48">
      <c r="A15" s="21">
        <f>Scoring!A14</f>
        <v>0</v>
      </c>
      <c r="B15" s="21">
        <f>Scoring!L14</f>
        <v>100</v>
      </c>
      <c r="C15" s="21">
        <f>Scoring!C14</f>
        <v>21</v>
      </c>
      <c r="D15" s="21">
        <f>Scoring!B14</f>
        <v>12</v>
      </c>
      <c r="E15" s="30"/>
      <c r="F15" s="30" t="s">
        <v>226</v>
      </c>
      <c r="G15" s="29" t="s">
        <v>284</v>
      </c>
      <c r="H15" s="29" t="s">
        <v>284</v>
      </c>
      <c r="I15" s="29" t="s">
        <v>284</v>
      </c>
      <c r="J15" s="29" t="s">
        <v>284</v>
      </c>
      <c r="K15" s="29" t="s">
        <v>284</v>
      </c>
      <c r="L15" s="29" t="s">
        <v>284</v>
      </c>
      <c r="M15" s="29" t="s">
        <v>284</v>
      </c>
      <c r="N15" s="29" t="s">
        <v>284</v>
      </c>
      <c r="O15" s="29" t="s">
        <v>284</v>
      </c>
      <c r="P15" s="29" t="s">
        <v>284</v>
      </c>
      <c r="Q15" s="29" t="s">
        <v>326</v>
      </c>
      <c r="R15" s="29" t="s">
        <v>332</v>
      </c>
      <c r="S15" s="29" t="s">
        <v>332</v>
      </c>
      <c r="T15" s="29" t="s">
        <v>347</v>
      </c>
      <c r="U15" s="29" t="s">
        <v>357</v>
      </c>
      <c r="V15" s="29" t="s">
        <v>373</v>
      </c>
      <c r="W15" s="29" t="s">
        <v>373</v>
      </c>
      <c r="X15" s="29" t="s">
        <v>391</v>
      </c>
      <c r="Y15" s="29" t="s">
        <v>409</v>
      </c>
      <c r="Z15" s="29" t="s">
        <v>409</v>
      </c>
      <c r="AA15" s="29" t="s">
        <v>409</v>
      </c>
      <c r="AB15" s="29" t="s">
        <v>409</v>
      </c>
      <c r="AC15" s="29" t="s">
        <v>458</v>
      </c>
      <c r="AD15" s="29" t="s">
        <v>469</v>
      </c>
      <c r="AE15" s="29" t="s">
        <v>474</v>
      </c>
      <c r="AF15" s="29" t="s">
        <v>488</v>
      </c>
      <c r="AG15" s="29" t="s">
        <v>409</v>
      </c>
      <c r="AH15" s="29" t="s">
        <v>409</v>
      </c>
      <c r="AI15" s="29" t="s">
        <v>409</v>
      </c>
      <c r="AJ15" s="29" t="s">
        <v>366</v>
      </c>
      <c r="AK15" s="29" t="s">
        <v>520</v>
      </c>
      <c r="AL15" s="29" t="s">
        <v>409</v>
      </c>
      <c r="AM15" s="29" t="s">
        <v>537</v>
      </c>
      <c r="AN15" s="29" t="s">
        <v>546</v>
      </c>
      <c r="AO15" s="29" t="s">
        <v>562</v>
      </c>
      <c r="AP15" s="29" t="s">
        <v>574</v>
      </c>
      <c r="AQ15" s="29" t="s">
        <v>589</v>
      </c>
      <c r="AR15" s="29" t="s">
        <v>602</v>
      </c>
    </row>
    <row r="16" spans="1:48">
      <c r="A16" s="21">
        <f>Scoring!A15</f>
        <v>0</v>
      </c>
      <c r="B16" s="21">
        <f>Scoring!L15</f>
        <v>100</v>
      </c>
      <c r="C16" s="21">
        <f>Scoring!C15</f>
        <v>22</v>
      </c>
      <c r="D16" s="21">
        <f>Scoring!B15</f>
        <v>12</v>
      </c>
      <c r="E16" s="30"/>
      <c r="F16" s="30" t="s">
        <v>227</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9">
      <c r="A17" s="21">
        <f>Scoring!A16</f>
        <v>0</v>
      </c>
      <c r="B17" s="21">
        <f>Scoring!L16</f>
        <v>100</v>
      </c>
      <c r="C17" s="21">
        <f>Scoring!C16</f>
        <v>23</v>
      </c>
      <c r="D17" s="21">
        <f>Scoring!B16</f>
        <v>12</v>
      </c>
      <c r="E17" s="30"/>
      <c r="F17" s="30" t="s">
        <v>228</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9">
      <c r="A18" s="21">
        <f>Scoring!A17</f>
        <v>0</v>
      </c>
      <c r="B18" s="21">
        <f>Scoring!L17</f>
        <v>100</v>
      </c>
      <c r="C18" s="21">
        <f>Scoring!C17</f>
        <v>24</v>
      </c>
      <c r="D18" s="21">
        <f>Scoring!B17</f>
        <v>12</v>
      </c>
      <c r="E18" s="30"/>
      <c r="F18" s="30" t="s">
        <v>229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9">
      <c r="A19" s="21">
        <f>Scoring!A18</f>
        <v>0</v>
      </c>
      <c r="B19" s="21">
        <f>Scoring!L18</f>
        <v>100</v>
      </c>
      <c r="C19" s="21">
        <f>Scoring!C18</f>
        <v>25</v>
      </c>
      <c r="D19" s="21">
        <f>Scoring!B18</f>
        <v>12</v>
      </c>
      <c r="E19" s="30"/>
      <c r="F19" s="30" t="s">
        <v>230</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9">
      <c r="A20" s="21">
        <f>Scoring!A19</f>
        <v>0</v>
      </c>
      <c r="B20" s="21">
        <f>Scoring!L19</f>
        <v>100</v>
      </c>
      <c r="C20" s="21">
        <f>Scoring!C19</f>
        <v>26</v>
      </c>
      <c r="D20" s="21">
        <f>Scoring!B19</f>
        <v>12</v>
      </c>
      <c r="E20" s="30"/>
      <c r="F20" s="30" t="s">
        <v>231</v>
      </c>
      <c r="G20" s="29">
        <v>97232</v>
      </c>
      <c r="H20" s="29">
        <v>97232</v>
      </c>
      <c r="I20" s="29">
        <v>97232</v>
      </c>
      <c r="J20" s="29">
        <v>97232</v>
      </c>
      <c r="K20" s="29">
        <v>97232</v>
      </c>
      <c r="L20" s="29">
        <v>97231</v>
      </c>
      <c r="M20" s="29">
        <v>97232</v>
      </c>
      <c r="N20" s="29">
        <v>97232</v>
      </c>
      <c r="O20" s="29">
        <v>97232</v>
      </c>
      <c r="P20" s="29">
        <v>97232</v>
      </c>
      <c r="Q20" s="29">
        <v>97000</v>
      </c>
      <c r="R20" s="29">
        <v>97000</v>
      </c>
      <c r="S20" s="29">
        <v>97000</v>
      </c>
      <c r="T20" s="29">
        <v>97301</v>
      </c>
      <c r="U20" s="29">
        <v>97232</v>
      </c>
      <c r="V20" s="29">
        <v>97310</v>
      </c>
      <c r="W20" s="29">
        <v>97310</v>
      </c>
      <c r="X20" s="29">
        <v>97302</v>
      </c>
      <c r="Y20" s="29">
        <v>97301</v>
      </c>
      <c r="Z20" s="29">
        <v>97301</v>
      </c>
      <c r="AA20" s="29">
        <v>97301</v>
      </c>
      <c r="AB20" s="29">
        <v>97301</v>
      </c>
      <c r="AC20" s="29">
        <v>20032</v>
      </c>
      <c r="AD20" s="29">
        <v>22003</v>
      </c>
      <c r="AE20" s="29">
        <v>97232</v>
      </c>
      <c r="AF20" s="29">
        <v>97401</v>
      </c>
      <c r="AG20" s="29">
        <v>97301</v>
      </c>
      <c r="AH20" s="29">
        <v>97301</v>
      </c>
      <c r="AI20" s="29">
        <v>97301</v>
      </c>
      <c r="AJ20" s="29">
        <v>97232</v>
      </c>
      <c r="AK20" s="29">
        <v>97232</v>
      </c>
      <c r="AL20" s="29">
        <v>97301</v>
      </c>
      <c r="AM20" s="29" t="s">
        <v>537</v>
      </c>
      <c r="AN20" s="29">
        <v>97330</v>
      </c>
      <c r="AO20" s="29">
        <v>97301</v>
      </c>
      <c r="AP20" s="29">
        <v>97207</v>
      </c>
      <c r="AQ20" s="29">
        <v>97301</v>
      </c>
      <c r="AR20" s="29">
        <v>97301</v>
      </c>
    </row>
    <row r="21" spans="1:49">
      <c r="A21" s="21">
        <f>Scoring!A20</f>
        <v>0</v>
      </c>
      <c r="B21" s="21">
        <f>Scoring!L20</f>
        <v>100</v>
      </c>
      <c r="C21" s="21">
        <f>Scoring!C20</f>
        <v>27</v>
      </c>
      <c r="D21" s="21">
        <f>Scoring!B20</f>
        <v>12</v>
      </c>
      <c r="E21" s="30"/>
      <c r="F21" s="30" t="s">
        <v>232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9">
      <c r="A22" s="21">
        <f>Scoring!A21</f>
        <v>0</v>
      </c>
      <c r="B22" s="21">
        <f>Scoring!L21</f>
        <v>100</v>
      </c>
      <c r="C22" s="21">
        <f>Scoring!C21</f>
        <v>28</v>
      </c>
      <c r="D22" s="21">
        <f>Scoring!B21</f>
        <v>12</v>
      </c>
      <c r="E22" s="30"/>
      <c r="F22" s="30" t="s">
        <v>204</v>
      </c>
      <c r="G22" s="29" t="s">
        <v>285</v>
      </c>
      <c r="H22" s="29" t="s">
        <v>285</v>
      </c>
      <c r="I22" s="29" t="s">
        <v>285</v>
      </c>
      <c r="J22" s="29" t="s">
        <v>285</v>
      </c>
      <c r="K22" s="29" t="s">
        <v>285</v>
      </c>
      <c r="L22" s="29" t="s">
        <v>285</v>
      </c>
      <c r="M22" s="29" t="s">
        <v>285</v>
      </c>
      <c r="N22" s="29" t="s">
        <v>285</v>
      </c>
      <c r="O22" s="29" t="s">
        <v>285</v>
      </c>
      <c r="P22" s="29" t="s">
        <v>285</v>
      </c>
      <c r="Q22" s="29" t="s">
        <v>327</v>
      </c>
      <c r="R22" s="29" t="s">
        <v>333</v>
      </c>
      <c r="S22" s="29" t="s">
        <v>333</v>
      </c>
      <c r="T22" s="29" t="s">
        <v>348</v>
      </c>
      <c r="U22" s="29" t="s">
        <v>358</v>
      </c>
      <c r="V22" s="29" t="s">
        <v>374</v>
      </c>
      <c r="W22" s="29" t="s">
        <v>374</v>
      </c>
      <c r="X22" s="29" t="s">
        <v>392</v>
      </c>
      <c r="Y22" s="29" t="s">
        <v>410</v>
      </c>
      <c r="Z22" s="29" t="s">
        <v>410</v>
      </c>
      <c r="AA22" s="29" t="s">
        <v>410</v>
      </c>
      <c r="AB22" s="29" t="s">
        <v>410</v>
      </c>
      <c r="AC22" s="29" t="s">
        <v>358</v>
      </c>
      <c r="AD22" s="29" t="s">
        <v>358</v>
      </c>
      <c r="AE22" s="29" t="s">
        <v>475</v>
      </c>
      <c r="AF22" s="29" t="s">
        <v>483</v>
      </c>
      <c r="AG22" s="29" t="s">
        <v>410</v>
      </c>
      <c r="AH22" s="29" t="s">
        <v>410</v>
      </c>
      <c r="AI22" s="29" t="s">
        <v>410</v>
      </c>
      <c r="AJ22" s="29" t="s">
        <v>421</v>
      </c>
      <c r="AK22" s="29" t="s">
        <v>521</v>
      </c>
      <c r="AL22" s="29" t="s">
        <v>410</v>
      </c>
      <c r="AM22" s="29" t="s">
        <v>538</v>
      </c>
      <c r="AN22" s="29" t="s">
        <v>547</v>
      </c>
      <c r="AO22" s="29" t="s">
        <v>563</v>
      </c>
      <c r="AP22" s="29" t="s">
        <v>575</v>
      </c>
      <c r="AQ22" s="29" t="s">
        <v>590</v>
      </c>
      <c r="AR22" s="29" t="s">
        <v>603</v>
      </c>
    </row>
    <row r="23" spans="1:49">
      <c r="A23" s="21">
        <f>Scoring!A22</f>
        <v>0</v>
      </c>
      <c r="B23" s="21">
        <f>Scoring!L22</f>
        <v>100</v>
      </c>
      <c r="C23" s="21">
        <f>Scoring!C22</f>
        <v>29</v>
      </c>
      <c r="D23" s="21">
        <f>Scoring!B22</f>
        <v>12</v>
      </c>
      <c r="E23" s="30"/>
      <c r="F23" s="30" t="s">
        <v>233</v>
      </c>
      <c r="G23" s="29" t="s">
        <v>286</v>
      </c>
      <c r="H23" s="29" t="s">
        <v>286</v>
      </c>
      <c r="I23" s="29" t="s">
        <v>286</v>
      </c>
      <c r="J23" s="29" t="s">
        <v>286</v>
      </c>
      <c r="K23" s="29" t="s">
        <v>286</v>
      </c>
      <c r="L23" s="29" t="s">
        <v>286</v>
      </c>
      <c r="M23" s="29" t="s">
        <v>286</v>
      </c>
      <c r="N23" s="29" t="s">
        <v>286</v>
      </c>
      <c r="O23" s="29" t="s">
        <v>286</v>
      </c>
      <c r="P23" s="29" t="s">
        <v>286</v>
      </c>
      <c r="Q23" s="29" t="s">
        <v>327</v>
      </c>
      <c r="R23" s="29" t="s">
        <v>334</v>
      </c>
      <c r="S23" s="29" t="s">
        <v>334</v>
      </c>
      <c r="T23" s="29">
        <v>5039860783</v>
      </c>
      <c r="U23" s="29">
        <v>9718651073</v>
      </c>
      <c r="V23" s="29">
        <v>5039457418</v>
      </c>
      <c r="W23" s="29">
        <v>5039457418</v>
      </c>
      <c r="X23" s="29" t="s">
        <v>393</v>
      </c>
      <c r="Y23" s="29">
        <v>5039860866</v>
      </c>
      <c r="Z23" s="29">
        <v>5039860866</v>
      </c>
      <c r="AA23" s="29">
        <v>5039860866</v>
      </c>
      <c r="AB23" s="29">
        <v>5039860866</v>
      </c>
      <c r="AC23" s="29">
        <v>9716731557</v>
      </c>
      <c r="AD23" s="29" t="s">
        <v>470</v>
      </c>
      <c r="AE23" s="29" t="s">
        <v>476</v>
      </c>
      <c r="AF23" s="29" t="s">
        <v>489</v>
      </c>
      <c r="AG23" s="29">
        <v>5039860866</v>
      </c>
      <c r="AH23" s="29">
        <v>5039860866</v>
      </c>
      <c r="AI23" s="29">
        <v>5039860866</v>
      </c>
      <c r="AJ23" s="29" t="s">
        <v>422</v>
      </c>
      <c r="AK23" s="29" t="s">
        <v>522</v>
      </c>
      <c r="AL23" s="29" t="s">
        <v>529</v>
      </c>
      <c r="AM23" s="29" t="s">
        <v>539</v>
      </c>
      <c r="AN23" s="29">
        <v>5417372531</v>
      </c>
      <c r="AO23" s="29" t="s">
        <v>564</v>
      </c>
      <c r="AP23" s="29">
        <v>5037259955</v>
      </c>
      <c r="AQ23" s="29" t="s">
        <v>591</v>
      </c>
      <c r="AR23" s="29" t="s">
        <v>604</v>
      </c>
    </row>
    <row r="24" spans="1:49">
      <c r="A24" s="21">
        <f>Scoring!A23</f>
        <v>0</v>
      </c>
      <c r="B24" s="21">
        <f>Scoring!L23</f>
        <v>100</v>
      </c>
      <c r="C24" s="21">
        <f>Scoring!C23</f>
        <v>31</v>
      </c>
      <c r="D24" s="21">
        <f>Scoring!B23</f>
        <v>13</v>
      </c>
      <c r="E24" s="30" t="s">
        <v>210</v>
      </c>
      <c r="F24" s="30" t="s">
        <v>5</v>
      </c>
      <c r="G24" s="29"/>
      <c r="H24" s="29">
        <v>1</v>
      </c>
      <c r="I24" s="29">
        <v>1</v>
      </c>
      <c r="J24" s="29">
        <v>1</v>
      </c>
      <c r="K24" s="29">
        <v>1</v>
      </c>
      <c r="L24" s="29">
        <v>1</v>
      </c>
      <c r="M24" s="29">
        <v>1</v>
      </c>
      <c r="N24" s="29">
        <v>1</v>
      </c>
      <c r="O24" s="29">
        <v>1</v>
      </c>
      <c r="P24" s="29"/>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c r="AI24" s="29">
        <v>1</v>
      </c>
      <c r="AJ24" s="29">
        <v>1</v>
      </c>
      <c r="AK24" s="29">
        <v>1</v>
      </c>
      <c r="AL24" s="29">
        <v>1</v>
      </c>
      <c r="AM24" s="29">
        <v>1</v>
      </c>
      <c r="AN24" s="29">
        <v>1</v>
      </c>
      <c r="AO24" s="29">
        <v>1</v>
      </c>
      <c r="AP24" s="29"/>
      <c r="AQ24" s="29">
        <v>1</v>
      </c>
      <c r="AR24" s="29">
        <v>1</v>
      </c>
      <c r="AV24">
        <f>SUM(G24:AR24)</f>
        <v>34</v>
      </c>
      <c r="AW24" t="s">
        <v>681</v>
      </c>
    </row>
    <row r="25" spans="1:49">
      <c r="A25" s="21">
        <f>Scoring!A24</f>
        <v>0</v>
      </c>
      <c r="B25" s="21">
        <f>Scoring!L24</f>
        <v>100</v>
      </c>
      <c r="C25" s="21">
        <f>Scoring!C24</f>
        <v>32</v>
      </c>
      <c r="D25" s="21">
        <f>Scoring!B24</f>
        <v>13</v>
      </c>
      <c r="E25" s="30"/>
      <c r="F25" s="30" t="s">
        <v>234</v>
      </c>
      <c r="G25" s="29" t="s">
        <v>428</v>
      </c>
      <c r="H25" s="29"/>
      <c r="I25" s="29"/>
      <c r="J25" s="29"/>
      <c r="K25" s="29"/>
      <c r="L25" s="29"/>
      <c r="M25" s="29"/>
      <c r="N25" s="29"/>
      <c r="O25" s="29"/>
      <c r="P25" s="29" t="s">
        <v>430</v>
      </c>
      <c r="Q25" s="29"/>
      <c r="R25" s="29"/>
      <c r="S25" s="29"/>
      <c r="T25" s="29"/>
      <c r="U25" s="29"/>
      <c r="V25" s="29"/>
      <c r="W25" s="29"/>
      <c r="X25" s="29"/>
      <c r="Y25" s="29"/>
      <c r="Z25" s="29"/>
      <c r="AA25" s="29"/>
      <c r="AB25" s="29"/>
      <c r="AC25" s="29"/>
      <c r="AD25" s="29"/>
      <c r="AE25" s="29"/>
      <c r="AF25" s="29"/>
      <c r="AG25" s="29"/>
      <c r="AH25" s="29" t="s">
        <v>512</v>
      </c>
      <c r="AI25" s="29"/>
      <c r="AJ25" s="29"/>
      <c r="AK25" s="29"/>
      <c r="AL25" s="29"/>
      <c r="AM25" s="29"/>
      <c r="AN25" s="29"/>
      <c r="AO25" s="29"/>
      <c r="AP25" s="29" t="s">
        <v>576</v>
      </c>
      <c r="AQ25" s="29"/>
      <c r="AR25" s="29"/>
    </row>
    <row r="26" spans="1:49">
      <c r="A26" s="21">
        <f>Scoring!A25</f>
        <v>0</v>
      </c>
      <c r="B26" s="21">
        <f>Scoring!L25</f>
        <v>100</v>
      </c>
      <c r="C26" s="21">
        <f>Scoring!C25</f>
        <v>41</v>
      </c>
      <c r="D26" s="21">
        <f>Scoring!B25</f>
        <v>14</v>
      </c>
      <c r="E26" s="30" t="s">
        <v>6</v>
      </c>
      <c r="F26" s="30" t="s">
        <v>5</v>
      </c>
      <c r="G26" s="29"/>
      <c r="H26" s="29">
        <v>1</v>
      </c>
      <c r="I26" s="29">
        <v>1</v>
      </c>
      <c r="J26" s="29"/>
      <c r="K26" s="29">
        <v>1</v>
      </c>
      <c r="L26" s="29">
        <v>1</v>
      </c>
      <c r="M26" s="29"/>
      <c r="N26" s="29"/>
      <c r="O26" s="29">
        <v>1</v>
      </c>
      <c r="P26" s="29"/>
      <c r="Q26" s="29">
        <v>1</v>
      </c>
      <c r="R26" s="29">
        <v>1</v>
      </c>
      <c r="S26" s="29">
        <v>1</v>
      </c>
      <c r="T26" s="29">
        <v>1</v>
      </c>
      <c r="U26" s="29">
        <v>1</v>
      </c>
      <c r="V26" s="29"/>
      <c r="W26" s="29">
        <v>1</v>
      </c>
      <c r="X26" s="29">
        <v>1</v>
      </c>
      <c r="Y26" s="29">
        <v>1</v>
      </c>
      <c r="Z26" s="29">
        <v>1</v>
      </c>
      <c r="AA26" s="29">
        <v>1</v>
      </c>
      <c r="AB26" s="29"/>
      <c r="AC26" s="29">
        <v>1</v>
      </c>
      <c r="AD26" s="29">
        <v>1</v>
      </c>
      <c r="AE26" s="29">
        <v>1</v>
      </c>
      <c r="AF26" s="29">
        <v>1</v>
      </c>
      <c r="AG26" s="29"/>
      <c r="AH26" s="29"/>
      <c r="AI26" s="29"/>
      <c r="AJ26" s="29">
        <v>1</v>
      </c>
      <c r="AK26" s="29">
        <v>1</v>
      </c>
      <c r="AL26" s="29"/>
      <c r="AM26" s="29">
        <v>1</v>
      </c>
      <c r="AN26" s="29"/>
      <c r="AO26" s="29">
        <v>1</v>
      </c>
      <c r="AP26" s="29">
        <v>1</v>
      </c>
      <c r="AQ26" s="29">
        <v>1</v>
      </c>
      <c r="AR26" s="29">
        <v>1</v>
      </c>
    </row>
    <row r="27" spans="1:49" ht="15.75" thickBot="1">
      <c r="A27" s="21">
        <f>Scoring!A26</f>
        <v>0</v>
      </c>
      <c r="B27" s="21">
        <f>Scoring!L26</f>
        <v>100</v>
      </c>
      <c r="C27" s="21">
        <f>Scoring!C26</f>
        <v>42</v>
      </c>
      <c r="D27" s="21">
        <f>Scoring!B26</f>
        <v>14</v>
      </c>
      <c r="E27" s="30"/>
      <c r="F27" s="30" t="s">
        <v>235</v>
      </c>
      <c r="G27" s="29"/>
      <c r="H27" s="29"/>
      <c r="I27" s="29"/>
      <c r="J27" s="29" t="s">
        <v>298</v>
      </c>
      <c r="K27" s="29"/>
      <c r="L27" s="29"/>
      <c r="M27" s="29" t="s">
        <v>312</v>
      </c>
      <c r="N27" s="29" t="s">
        <v>316</v>
      </c>
      <c r="O27" s="29"/>
      <c r="P27" s="29"/>
      <c r="Q27" s="29"/>
      <c r="R27" s="29"/>
      <c r="S27" s="29"/>
      <c r="T27" s="29"/>
      <c r="U27" s="29"/>
      <c r="V27" s="29" t="s">
        <v>375</v>
      </c>
      <c r="W27" s="29"/>
      <c r="X27" s="29"/>
      <c r="Y27" s="29"/>
      <c r="Z27" s="29"/>
      <c r="AA27" s="29"/>
      <c r="AB27" s="29" t="s">
        <v>443</v>
      </c>
      <c r="AC27" s="29"/>
      <c r="AD27" s="29"/>
      <c r="AE27" s="29"/>
      <c r="AF27" s="29"/>
      <c r="AG27" s="29" t="s">
        <v>497</v>
      </c>
      <c r="AH27" s="29"/>
      <c r="AI27" s="29" t="s">
        <v>514</v>
      </c>
      <c r="AJ27" s="29"/>
      <c r="AK27" s="29"/>
      <c r="AL27" s="29" t="s">
        <v>530</v>
      </c>
      <c r="AM27" s="29"/>
      <c r="AN27" s="29" t="s">
        <v>544</v>
      </c>
      <c r="AO27" s="29"/>
      <c r="AP27" s="29"/>
      <c r="AQ27" s="29"/>
      <c r="AR27" s="29"/>
    </row>
    <row r="28" spans="1:49" s="53" customFormat="1" ht="15.75" thickBot="1">
      <c r="A28" s="51">
        <f>Scoring!A27</f>
        <v>0</v>
      </c>
      <c r="B28" s="51">
        <f>Scoring!L27</f>
        <v>100</v>
      </c>
      <c r="C28" s="51">
        <f>Scoring!C27</f>
        <v>51</v>
      </c>
      <c r="D28" s="51">
        <f>Scoring!B27</f>
        <v>15</v>
      </c>
      <c r="E28" s="52" t="s">
        <v>211</v>
      </c>
      <c r="F28" s="52" t="s">
        <v>224</v>
      </c>
      <c r="I28" s="53" t="s">
        <v>290</v>
      </c>
      <c r="J28" s="53" t="s">
        <v>299</v>
      </c>
      <c r="M28" s="53" t="s">
        <v>313</v>
      </c>
      <c r="N28" s="53" t="s">
        <v>317</v>
      </c>
      <c r="Q28" s="53" t="s">
        <v>328</v>
      </c>
      <c r="T28" s="53" t="s">
        <v>349</v>
      </c>
      <c r="U28" s="53" t="s">
        <v>359</v>
      </c>
      <c r="V28" s="53" t="s">
        <v>376</v>
      </c>
      <c r="W28" s="53" t="s">
        <v>381</v>
      </c>
      <c r="Y28" s="53" t="s">
        <v>411</v>
      </c>
      <c r="Z28" s="53" t="s">
        <v>432</v>
      </c>
      <c r="AA28" s="53" t="s">
        <v>437</v>
      </c>
      <c r="AB28" s="53" t="s">
        <v>444</v>
      </c>
      <c r="AC28" s="53" t="s">
        <v>459</v>
      </c>
      <c r="AG28" s="53" t="s">
        <v>498</v>
      </c>
      <c r="AI28" s="53" t="s">
        <v>515</v>
      </c>
      <c r="AJ28" s="53" t="s">
        <v>423</v>
      </c>
      <c r="AL28" s="53" t="s">
        <v>531</v>
      </c>
      <c r="AN28" s="53" t="s">
        <v>548</v>
      </c>
      <c r="AP28" s="53" t="s">
        <v>577</v>
      </c>
      <c r="AQ28" s="53" t="s">
        <v>592</v>
      </c>
      <c r="AS28" s="55"/>
    </row>
    <row r="29" spans="1:49">
      <c r="A29" s="21">
        <f>Scoring!A28</f>
        <v>0</v>
      </c>
      <c r="B29" s="21">
        <f>Scoring!L28</f>
        <v>100</v>
      </c>
      <c r="C29" s="21">
        <f>Scoring!C28</f>
        <v>61</v>
      </c>
      <c r="D29" s="21">
        <f>Scoring!B28</f>
        <v>16</v>
      </c>
      <c r="E29" s="30" t="s">
        <v>8</v>
      </c>
      <c r="F29" s="30" t="s">
        <v>9</v>
      </c>
      <c r="G29" s="29"/>
      <c r="H29" s="29">
        <v>1</v>
      </c>
      <c r="I29" s="29">
        <v>1</v>
      </c>
      <c r="J29" s="29">
        <v>1</v>
      </c>
      <c r="K29" s="29">
        <v>1</v>
      </c>
      <c r="L29" s="29">
        <v>1</v>
      </c>
      <c r="M29" s="29">
        <v>1</v>
      </c>
      <c r="N29" s="29">
        <v>1</v>
      </c>
      <c r="O29" s="29">
        <v>1</v>
      </c>
      <c r="P29" s="29"/>
      <c r="Q29" s="29"/>
      <c r="R29" s="29">
        <v>1</v>
      </c>
      <c r="S29" s="29"/>
      <c r="T29" s="29">
        <v>1</v>
      </c>
      <c r="U29" s="29">
        <v>1</v>
      </c>
      <c r="V29" s="29">
        <v>1</v>
      </c>
      <c r="W29" s="29"/>
      <c r="X29" s="29">
        <v>1</v>
      </c>
      <c r="Y29" s="29">
        <v>1</v>
      </c>
      <c r="Z29" s="29">
        <v>1</v>
      </c>
      <c r="AA29" s="29">
        <v>1</v>
      </c>
      <c r="AB29" s="29">
        <v>1</v>
      </c>
      <c r="AC29" s="29">
        <v>1</v>
      </c>
      <c r="AD29" s="29">
        <v>1</v>
      </c>
      <c r="AE29" s="29">
        <v>1</v>
      </c>
      <c r="AF29" s="29">
        <v>1</v>
      </c>
      <c r="AG29" s="29">
        <v>1</v>
      </c>
      <c r="AH29" s="29"/>
      <c r="AI29" s="29">
        <v>1</v>
      </c>
      <c r="AJ29" s="29">
        <v>1</v>
      </c>
      <c r="AK29" s="29">
        <v>1</v>
      </c>
      <c r="AL29" s="29">
        <v>1</v>
      </c>
      <c r="AM29" s="29">
        <v>1</v>
      </c>
      <c r="AN29" s="29"/>
      <c r="AO29" s="29">
        <v>1</v>
      </c>
      <c r="AP29" s="29">
        <v>1</v>
      </c>
      <c r="AQ29" s="29">
        <v>1</v>
      </c>
      <c r="AR29" s="29">
        <v>1</v>
      </c>
      <c r="AS29">
        <f>TRANSPOSE(_xlfn.MODE.MULT(G29:AR31))</f>
        <v>1</v>
      </c>
    </row>
    <row r="30" spans="1:49">
      <c r="A30" s="21">
        <f>Scoring!A29</f>
        <v>0</v>
      </c>
      <c r="B30" s="21">
        <f>Scoring!L29</f>
        <v>100</v>
      </c>
      <c r="C30" s="21">
        <f>Scoring!C29</f>
        <v>62</v>
      </c>
      <c r="D30" s="21">
        <f>Scoring!B29</f>
        <v>16</v>
      </c>
      <c r="E30" s="30"/>
      <c r="F30" s="30" t="s">
        <v>236</v>
      </c>
      <c r="G30" s="29"/>
      <c r="H30" s="29"/>
      <c r="I30" s="29"/>
      <c r="J30" s="29"/>
      <c r="K30" s="29"/>
      <c r="L30" s="29"/>
      <c r="M30" s="29"/>
      <c r="N30" s="29"/>
      <c r="O30" s="29"/>
      <c r="P30" s="29"/>
      <c r="Q30" s="29"/>
      <c r="R30" s="29"/>
      <c r="S30" s="29">
        <v>2</v>
      </c>
      <c r="T30" s="29"/>
      <c r="U30" s="29"/>
      <c r="V30" s="29"/>
      <c r="W30" s="29">
        <v>2</v>
      </c>
      <c r="X30" s="29"/>
      <c r="Y30" s="29"/>
      <c r="Z30" s="29"/>
      <c r="AA30" s="29"/>
      <c r="AB30" s="29"/>
      <c r="AC30" s="29"/>
      <c r="AD30" s="29"/>
      <c r="AE30" s="29"/>
      <c r="AF30" s="29"/>
      <c r="AG30" s="29"/>
      <c r="AH30" s="29"/>
      <c r="AI30" s="29"/>
      <c r="AJ30" s="29"/>
      <c r="AK30" s="29"/>
      <c r="AL30" s="29"/>
      <c r="AM30" s="29"/>
      <c r="AN30" s="29"/>
      <c r="AO30" s="29"/>
      <c r="AP30" s="29"/>
      <c r="AQ30" s="29"/>
      <c r="AR30" s="29"/>
    </row>
    <row r="31" spans="1:49">
      <c r="A31" s="21">
        <f>Scoring!A30</f>
        <v>0</v>
      </c>
      <c r="B31" s="21">
        <f>Scoring!L30</f>
        <v>100</v>
      </c>
      <c r="C31" s="21">
        <f>Scoring!C30</f>
        <v>63</v>
      </c>
      <c r="D31" s="21">
        <f>Scoring!B30</f>
        <v>16</v>
      </c>
      <c r="E31" s="30"/>
      <c r="F31" s="30" t="s">
        <v>237</v>
      </c>
      <c r="G31" s="29"/>
      <c r="H31" s="29"/>
      <c r="I31" s="29"/>
      <c r="J31" s="29"/>
      <c r="K31" s="29"/>
      <c r="L31" s="29"/>
      <c r="M31" s="29"/>
      <c r="N31" s="29"/>
      <c r="O31" s="29"/>
      <c r="P31" s="29"/>
      <c r="Q31" s="29" t="s">
        <v>329</v>
      </c>
      <c r="R31" s="29"/>
      <c r="S31" s="29"/>
      <c r="T31" s="29"/>
      <c r="U31" s="29"/>
      <c r="V31" s="29"/>
      <c r="W31" s="29"/>
      <c r="X31" s="29"/>
      <c r="Y31" s="29"/>
      <c r="Z31" s="29"/>
      <c r="AA31" s="29"/>
      <c r="AB31" s="29"/>
      <c r="AC31" s="29"/>
      <c r="AD31" s="29"/>
      <c r="AE31" s="29"/>
      <c r="AF31" s="29"/>
      <c r="AG31" s="29"/>
      <c r="AH31" s="29"/>
      <c r="AI31" s="29"/>
      <c r="AJ31" s="29"/>
      <c r="AK31" s="29"/>
      <c r="AL31" s="29"/>
      <c r="AM31" s="29"/>
      <c r="AN31" s="29" t="s">
        <v>549</v>
      </c>
      <c r="AO31" s="29"/>
      <c r="AP31" s="29"/>
      <c r="AQ31" s="29"/>
      <c r="AR31" s="29"/>
    </row>
    <row r="32" spans="1:49">
      <c r="A32" s="21">
        <f>Scoring!A31</f>
        <v>0</v>
      </c>
      <c r="B32" s="21">
        <f>Scoring!L31</f>
        <v>100</v>
      </c>
      <c r="C32" s="21">
        <f>Scoring!C31</f>
        <v>71</v>
      </c>
      <c r="D32" s="21">
        <f>Scoring!B31</f>
        <v>17</v>
      </c>
      <c r="E32" s="30" t="s">
        <v>12</v>
      </c>
      <c r="F32" s="30" t="s">
        <v>4</v>
      </c>
      <c r="G32" s="29"/>
      <c r="H32" s="29">
        <v>1</v>
      </c>
      <c r="I32" s="29">
        <v>1</v>
      </c>
      <c r="J32" s="29">
        <v>1</v>
      </c>
      <c r="K32" s="29">
        <v>1</v>
      </c>
      <c r="L32" s="29">
        <v>1</v>
      </c>
      <c r="M32" s="29">
        <v>1</v>
      </c>
      <c r="N32" s="29">
        <v>1</v>
      </c>
      <c r="O32" s="29">
        <v>1</v>
      </c>
      <c r="P32" s="29"/>
      <c r="Q32" s="29">
        <v>1</v>
      </c>
      <c r="R32" s="29">
        <v>1</v>
      </c>
      <c r="S32" s="29">
        <v>1</v>
      </c>
      <c r="T32" s="29">
        <v>1</v>
      </c>
      <c r="U32" s="29">
        <v>1</v>
      </c>
      <c r="V32" s="29">
        <v>1</v>
      </c>
      <c r="W32" s="29">
        <v>1</v>
      </c>
      <c r="X32" s="29">
        <v>1</v>
      </c>
      <c r="Y32" s="29">
        <v>1</v>
      </c>
      <c r="Z32" s="29">
        <v>1</v>
      </c>
      <c r="AA32" s="29">
        <v>1</v>
      </c>
      <c r="AB32" s="29">
        <v>1</v>
      </c>
      <c r="AC32" s="29">
        <v>1</v>
      </c>
      <c r="AD32" s="29"/>
      <c r="AE32" s="29">
        <v>1</v>
      </c>
      <c r="AF32" s="29">
        <v>1</v>
      </c>
      <c r="AG32" s="29">
        <v>1</v>
      </c>
      <c r="AH32" s="29"/>
      <c r="AI32" s="29">
        <v>1</v>
      </c>
      <c r="AJ32" s="29">
        <v>1</v>
      </c>
      <c r="AK32" s="29">
        <v>1</v>
      </c>
      <c r="AL32" s="29">
        <v>1</v>
      </c>
      <c r="AM32" s="29">
        <v>1</v>
      </c>
      <c r="AN32" s="29">
        <v>1</v>
      </c>
      <c r="AO32" s="29">
        <v>1</v>
      </c>
      <c r="AP32" s="29">
        <v>1</v>
      </c>
      <c r="AQ32" s="29">
        <v>1</v>
      </c>
      <c r="AR32" s="29">
        <v>1</v>
      </c>
    </row>
    <row r="33" spans="1:48">
      <c r="A33" s="21">
        <f>Scoring!A32</f>
        <v>0</v>
      </c>
      <c r="B33" s="21">
        <f>Scoring!L32</f>
        <v>100</v>
      </c>
      <c r="C33" s="21">
        <f>Scoring!C32</f>
        <v>72</v>
      </c>
      <c r="D33" s="21">
        <f>Scoring!B32</f>
        <v>17</v>
      </c>
      <c r="E33" s="30"/>
      <c r="F33" s="30" t="s">
        <v>5</v>
      </c>
      <c r="G33" s="29"/>
      <c r="H33" s="29"/>
      <c r="I33" s="29"/>
      <c r="J33" s="29"/>
      <c r="K33" s="29"/>
      <c r="L33" s="29"/>
      <c r="M33" s="29"/>
      <c r="N33" s="29"/>
      <c r="O33" s="29"/>
      <c r="P33" s="29"/>
      <c r="Q33" s="29"/>
      <c r="R33" s="29"/>
      <c r="S33" s="29"/>
      <c r="T33" s="29"/>
      <c r="U33" s="29"/>
      <c r="V33" s="29"/>
      <c r="W33" s="29"/>
      <c r="X33" s="29"/>
      <c r="Y33" s="29"/>
      <c r="Z33" s="29"/>
      <c r="AA33" s="29"/>
      <c r="AB33" s="29"/>
      <c r="AC33" s="29"/>
      <c r="AD33" s="29">
        <v>2</v>
      </c>
      <c r="AE33" s="29"/>
      <c r="AF33" s="29"/>
      <c r="AG33" s="29"/>
      <c r="AH33" s="29"/>
      <c r="AI33" s="29"/>
      <c r="AJ33" s="29"/>
      <c r="AK33" s="29"/>
      <c r="AL33" s="29"/>
      <c r="AM33" s="29"/>
      <c r="AN33" s="29"/>
      <c r="AO33" s="29"/>
      <c r="AP33" s="29"/>
      <c r="AQ33" s="29"/>
      <c r="AR33" s="29"/>
    </row>
    <row r="34" spans="1:48">
      <c r="A34" s="21">
        <f>Scoring!A33</f>
        <v>0</v>
      </c>
      <c r="B34" s="21">
        <f>Scoring!L33</f>
        <v>100</v>
      </c>
      <c r="C34" s="21">
        <f>Scoring!C33</f>
        <v>81</v>
      </c>
      <c r="D34" s="21">
        <f>Scoring!B33</f>
        <v>18</v>
      </c>
      <c r="E34" s="30" t="s">
        <v>13</v>
      </c>
      <c r="F34" s="30" t="s">
        <v>4</v>
      </c>
      <c r="G34" s="29"/>
      <c r="H34" s="29">
        <v>1</v>
      </c>
      <c r="I34" s="29">
        <v>1</v>
      </c>
      <c r="J34" s="29">
        <v>1</v>
      </c>
      <c r="K34" s="29">
        <v>1</v>
      </c>
      <c r="L34" s="29">
        <v>1</v>
      </c>
      <c r="M34" s="29">
        <v>1</v>
      </c>
      <c r="N34" s="29">
        <v>1</v>
      </c>
      <c r="O34" s="29">
        <v>1</v>
      </c>
      <c r="P34" s="29"/>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c r="AI34" s="29">
        <v>1</v>
      </c>
      <c r="AJ34" s="29">
        <v>1</v>
      </c>
      <c r="AK34" s="29">
        <v>1</v>
      </c>
      <c r="AL34" s="29">
        <v>1</v>
      </c>
      <c r="AM34" s="29">
        <v>1</v>
      </c>
      <c r="AN34" s="29">
        <v>1</v>
      </c>
      <c r="AO34" s="29">
        <v>1</v>
      </c>
      <c r="AP34" s="29">
        <v>1</v>
      </c>
      <c r="AQ34" s="29">
        <v>1</v>
      </c>
      <c r="AR34" s="29">
        <v>1</v>
      </c>
    </row>
    <row r="35" spans="1:48">
      <c r="A35" s="21">
        <f>Scoring!A34</f>
        <v>0</v>
      </c>
      <c r="B35" s="21">
        <f>Scoring!L34</f>
        <v>100</v>
      </c>
      <c r="C35" s="21">
        <f>Scoring!C34</f>
        <v>82</v>
      </c>
      <c r="D35" s="21">
        <f>Scoring!B34</f>
        <v>18</v>
      </c>
      <c r="E35" s="30"/>
      <c r="F35" s="30" t="s">
        <v>5</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48">
      <c r="A36" s="21">
        <f>Scoring!A35</f>
        <v>0</v>
      </c>
      <c r="B36" s="21">
        <f>Scoring!L35</f>
        <v>100</v>
      </c>
      <c r="C36" s="21">
        <f>Scoring!C35</f>
        <v>91</v>
      </c>
      <c r="D36" s="21">
        <f>Scoring!B35</f>
        <v>19</v>
      </c>
      <c r="E36" s="30" t="s">
        <v>14</v>
      </c>
      <c r="F36" s="30" t="s">
        <v>4</v>
      </c>
      <c r="G36" s="29"/>
      <c r="H36" s="29"/>
      <c r="I36" s="29"/>
      <c r="J36" s="29"/>
      <c r="K36" s="29"/>
      <c r="L36" s="29"/>
      <c r="M36" s="29"/>
      <c r="N36" s="29"/>
      <c r="O36" s="29"/>
      <c r="P36" s="29"/>
      <c r="Q36" s="29"/>
      <c r="R36" s="29"/>
      <c r="S36" s="29"/>
      <c r="T36" s="29"/>
      <c r="U36" s="29"/>
      <c r="V36" s="29"/>
      <c r="W36" s="29"/>
      <c r="X36" s="29"/>
      <c r="Y36" s="29"/>
      <c r="Z36" s="29"/>
      <c r="AA36" s="29"/>
      <c r="AB36" s="29"/>
      <c r="AC36" s="29">
        <v>1</v>
      </c>
      <c r="AD36" s="29">
        <v>1</v>
      </c>
      <c r="AE36" s="29">
        <v>1</v>
      </c>
      <c r="AF36" s="29"/>
      <c r="AG36" s="29"/>
      <c r="AH36" s="29"/>
      <c r="AI36" s="29">
        <v>1</v>
      </c>
      <c r="AJ36" s="29">
        <v>1</v>
      </c>
      <c r="AK36" s="29">
        <v>1</v>
      </c>
      <c r="AL36" s="29">
        <v>1</v>
      </c>
      <c r="AM36" s="29">
        <v>1</v>
      </c>
      <c r="AN36" s="29"/>
      <c r="AO36" s="29">
        <v>1</v>
      </c>
      <c r="AP36" s="29">
        <v>1</v>
      </c>
      <c r="AQ36" s="29">
        <v>1</v>
      </c>
      <c r="AR36" s="29">
        <v>1</v>
      </c>
    </row>
    <row r="37" spans="1:48">
      <c r="A37" s="21">
        <f>Scoring!A36</f>
        <v>0</v>
      </c>
      <c r="B37" s="21">
        <f>Scoring!L36</f>
        <v>100</v>
      </c>
      <c r="C37" s="21">
        <f>Scoring!C36</f>
        <v>92</v>
      </c>
      <c r="D37" s="21">
        <f>Scoring!B36</f>
        <v>19</v>
      </c>
      <c r="E37" s="30"/>
      <c r="F37" s="30" t="s">
        <v>5</v>
      </c>
      <c r="G37" s="29"/>
      <c r="H37" s="29">
        <v>2</v>
      </c>
      <c r="I37" s="29">
        <v>2</v>
      </c>
      <c r="J37" s="29">
        <v>2</v>
      </c>
      <c r="K37" s="29">
        <v>2</v>
      </c>
      <c r="L37" s="29">
        <v>2</v>
      </c>
      <c r="M37" s="29">
        <v>2</v>
      </c>
      <c r="N37" s="29">
        <v>2</v>
      </c>
      <c r="O37" s="29">
        <v>2</v>
      </c>
      <c r="P37" s="29"/>
      <c r="Q37" s="29">
        <v>2</v>
      </c>
      <c r="R37" s="29">
        <v>2</v>
      </c>
      <c r="S37" s="29">
        <v>2</v>
      </c>
      <c r="T37" s="29">
        <v>2</v>
      </c>
      <c r="U37" s="29">
        <v>2</v>
      </c>
      <c r="V37" s="29">
        <v>2</v>
      </c>
      <c r="W37" s="29">
        <v>2</v>
      </c>
      <c r="X37" s="29">
        <v>2</v>
      </c>
      <c r="Y37" s="29">
        <v>2</v>
      </c>
      <c r="Z37" s="29">
        <v>2</v>
      </c>
      <c r="AA37" s="29">
        <v>2</v>
      </c>
      <c r="AB37" s="29">
        <v>2</v>
      </c>
      <c r="AC37" s="29"/>
      <c r="AD37" s="29"/>
      <c r="AE37" s="29"/>
      <c r="AF37" s="29">
        <v>2</v>
      </c>
      <c r="AG37" s="29">
        <v>2</v>
      </c>
      <c r="AH37" s="29"/>
      <c r="AI37" s="29"/>
      <c r="AJ37" s="29"/>
      <c r="AK37" s="29"/>
      <c r="AL37" s="29"/>
      <c r="AM37" s="29"/>
      <c r="AN37" s="29">
        <v>2</v>
      </c>
      <c r="AO37" s="29"/>
      <c r="AP37" s="29"/>
      <c r="AQ37" s="29"/>
      <c r="AR37" s="29"/>
    </row>
    <row r="38" spans="1:48">
      <c r="A38" s="21">
        <f>Scoring!A37</f>
        <v>0</v>
      </c>
      <c r="B38" s="21">
        <f>Scoring!L37</f>
        <v>100</v>
      </c>
      <c r="C38" s="21">
        <f>Scoring!C37</f>
        <v>101</v>
      </c>
      <c r="D38" s="21">
        <f>Scoring!B37</f>
        <v>20</v>
      </c>
      <c r="E38" s="30" t="s">
        <v>212</v>
      </c>
      <c r="F38" s="30" t="s">
        <v>4</v>
      </c>
      <c r="G38" s="29"/>
      <c r="H38" s="29">
        <v>1</v>
      </c>
      <c r="I38" s="29">
        <v>1</v>
      </c>
      <c r="J38" s="29">
        <v>1</v>
      </c>
      <c r="K38" s="29">
        <v>1</v>
      </c>
      <c r="L38" s="29">
        <v>1</v>
      </c>
      <c r="M38" s="29">
        <v>1</v>
      </c>
      <c r="N38" s="29">
        <v>1</v>
      </c>
      <c r="O38" s="29">
        <v>1</v>
      </c>
      <c r="P38" s="29"/>
      <c r="Q38" s="29"/>
      <c r="R38" s="29"/>
      <c r="S38" s="29"/>
      <c r="T38" s="29">
        <v>1</v>
      </c>
      <c r="U38" s="29">
        <v>1</v>
      </c>
      <c r="V38" s="29">
        <v>1</v>
      </c>
      <c r="W38" s="29">
        <v>1</v>
      </c>
      <c r="X38" s="29"/>
      <c r="Y38" s="29">
        <v>1</v>
      </c>
      <c r="Z38" s="29"/>
      <c r="AA38" s="29"/>
      <c r="AB38" s="29">
        <v>1</v>
      </c>
      <c r="AC38" s="29"/>
      <c r="AD38" s="29"/>
      <c r="AE38" s="29"/>
      <c r="AF38" s="29">
        <v>1</v>
      </c>
      <c r="AG38" s="29">
        <v>1</v>
      </c>
      <c r="AH38" s="29"/>
      <c r="AI38" s="29"/>
      <c r="AJ38" s="29"/>
      <c r="AK38" s="29"/>
      <c r="AL38" s="29"/>
      <c r="AM38" s="29"/>
      <c r="AN38" s="29"/>
      <c r="AO38" s="29"/>
      <c r="AP38" s="29"/>
      <c r="AQ38" s="29"/>
      <c r="AR38" s="29"/>
    </row>
    <row r="39" spans="1:48">
      <c r="A39" s="21">
        <f>Scoring!A38</f>
        <v>0</v>
      </c>
      <c r="B39" s="21">
        <f>Scoring!L38</f>
        <v>100</v>
      </c>
      <c r="C39" s="21">
        <f>Scoring!C38</f>
        <v>102</v>
      </c>
      <c r="D39" s="21">
        <f>Scoring!B38</f>
        <v>20</v>
      </c>
      <c r="E39" s="30"/>
      <c r="F39" s="30" t="s">
        <v>5</v>
      </c>
      <c r="G39" s="29"/>
      <c r="H39" s="29"/>
      <c r="I39" s="29"/>
      <c r="J39" s="29"/>
      <c r="K39" s="29"/>
      <c r="L39" s="29"/>
      <c r="M39" s="29"/>
      <c r="N39" s="29"/>
      <c r="O39" s="29"/>
      <c r="P39" s="29"/>
      <c r="Q39" s="29">
        <v>2</v>
      </c>
      <c r="R39" s="29">
        <v>2</v>
      </c>
      <c r="S39" s="29">
        <v>2</v>
      </c>
      <c r="T39" s="29"/>
      <c r="U39" s="29"/>
      <c r="V39" s="29"/>
      <c r="W39" s="29"/>
      <c r="X39" s="29">
        <v>2</v>
      </c>
      <c r="Y39" s="29"/>
      <c r="Z39" s="29">
        <v>2</v>
      </c>
      <c r="AA39" s="29">
        <v>2</v>
      </c>
      <c r="AB39" s="29"/>
      <c r="AC39" s="29"/>
      <c r="AD39" s="29"/>
      <c r="AE39" s="29"/>
      <c r="AF39" s="29"/>
      <c r="AG39" s="29"/>
      <c r="AH39" s="29"/>
      <c r="AI39" s="29"/>
      <c r="AJ39" s="29"/>
      <c r="AK39" s="29"/>
      <c r="AL39" s="29"/>
      <c r="AM39" s="29"/>
      <c r="AN39" s="29">
        <v>2</v>
      </c>
      <c r="AO39" s="29"/>
      <c r="AP39" s="29"/>
      <c r="AQ39" s="29"/>
      <c r="AR39" s="29"/>
    </row>
    <row r="40" spans="1:48">
      <c r="A40" s="21">
        <f>Scoring!A39</f>
        <v>0</v>
      </c>
      <c r="B40" s="21">
        <f>Scoring!L39</f>
        <v>200</v>
      </c>
      <c r="C40" s="21">
        <f>Scoring!C39</f>
        <v>201</v>
      </c>
      <c r="D40" s="21">
        <f>Scoring!B39</f>
        <v>21</v>
      </c>
      <c r="E40" s="30" t="s">
        <v>16</v>
      </c>
      <c r="F40" s="30" t="s">
        <v>17</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v>1</v>
      </c>
      <c r="AN40" s="29"/>
      <c r="AO40" s="29"/>
      <c r="AP40" s="29"/>
      <c r="AQ40" s="29"/>
      <c r="AR40" s="29"/>
      <c r="AV40">
        <f>COUNTIFS(G40:AR40,1)</f>
        <v>1</v>
      </c>
    </row>
    <row r="41" spans="1:48">
      <c r="A41" s="21">
        <f>Scoring!A40</f>
        <v>0</v>
      </c>
      <c r="B41" s="21">
        <f>Scoring!L40</f>
        <v>200</v>
      </c>
      <c r="C41" s="21">
        <f>Scoring!C40</f>
        <v>202</v>
      </c>
      <c r="D41" s="21">
        <f>Scoring!B40</f>
        <v>21</v>
      </c>
      <c r="E41" s="30"/>
      <c r="F41" s="30" t="s">
        <v>238</v>
      </c>
      <c r="G41" s="29"/>
      <c r="H41" s="29"/>
      <c r="I41" s="29"/>
      <c r="J41" s="29"/>
      <c r="K41" s="29"/>
      <c r="L41" s="29"/>
      <c r="M41" s="29"/>
      <c r="N41" s="29"/>
      <c r="O41" s="29"/>
      <c r="P41" s="29"/>
      <c r="Q41" s="29"/>
      <c r="R41" s="29">
        <v>2</v>
      </c>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V41" s="29">
        <f>COUNTIFS(G41:AR41,2)</f>
        <v>1</v>
      </c>
    </row>
    <row r="42" spans="1:48">
      <c r="A42" s="21">
        <f>Scoring!A41</f>
        <v>0</v>
      </c>
      <c r="B42" s="21">
        <f>Scoring!L41</f>
        <v>200</v>
      </c>
      <c r="C42" s="21">
        <f>Scoring!C41</f>
        <v>203</v>
      </c>
      <c r="D42" s="21">
        <f>Scoring!B41</f>
        <v>21</v>
      </c>
      <c r="E42" s="30"/>
      <c r="F42" s="30" t="s">
        <v>239</v>
      </c>
      <c r="G42" s="29"/>
      <c r="H42" s="29"/>
      <c r="I42" s="29"/>
      <c r="J42" s="29"/>
      <c r="K42" s="29"/>
      <c r="L42" s="29"/>
      <c r="M42" s="29"/>
      <c r="N42" s="29">
        <v>3</v>
      </c>
      <c r="O42" s="29"/>
      <c r="P42" s="29"/>
      <c r="Q42" s="29"/>
      <c r="R42" s="29"/>
      <c r="S42" s="29">
        <v>3</v>
      </c>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V42" s="29">
        <f>COUNTIFS(G42:AR42,3)</f>
        <v>2</v>
      </c>
    </row>
    <row r="43" spans="1:48">
      <c r="A43" s="21">
        <f>Scoring!A42</f>
        <v>0</v>
      </c>
      <c r="B43" s="21">
        <f>Scoring!L42</f>
        <v>200</v>
      </c>
      <c r="C43" s="21">
        <f>Scoring!C42</f>
        <v>204</v>
      </c>
      <c r="D43" s="21">
        <f>Scoring!B42</f>
        <v>21</v>
      </c>
      <c r="E43" s="30"/>
      <c r="F43" s="30" t="s">
        <v>20</v>
      </c>
      <c r="G43" s="29"/>
      <c r="H43" s="29"/>
      <c r="I43" s="29"/>
      <c r="J43" s="29"/>
      <c r="K43" s="29"/>
      <c r="L43" s="29"/>
      <c r="M43" s="29"/>
      <c r="N43" s="29"/>
      <c r="O43" s="29">
        <v>4</v>
      </c>
      <c r="P43" s="29"/>
      <c r="Q43" s="29">
        <v>4</v>
      </c>
      <c r="R43" s="29"/>
      <c r="S43" s="29"/>
      <c r="T43" s="29"/>
      <c r="U43" s="29"/>
      <c r="V43" s="29"/>
      <c r="W43" s="29"/>
      <c r="X43" s="29"/>
      <c r="Y43" s="29"/>
      <c r="Z43" s="29"/>
      <c r="AA43" s="29"/>
      <c r="AB43" s="29"/>
      <c r="AC43" s="29"/>
      <c r="AD43" s="29"/>
      <c r="AE43" s="29">
        <v>4</v>
      </c>
      <c r="AF43" s="29">
        <v>4</v>
      </c>
      <c r="AG43" s="29"/>
      <c r="AH43" s="29"/>
      <c r="AI43" s="29"/>
      <c r="AJ43" s="29"/>
      <c r="AK43" s="29"/>
      <c r="AL43" s="29"/>
      <c r="AM43" s="29"/>
      <c r="AN43" s="29"/>
      <c r="AO43" s="29"/>
      <c r="AP43" s="29"/>
      <c r="AQ43" s="29"/>
      <c r="AR43" s="29"/>
      <c r="AV43" s="29">
        <f>COUNTIFS(G43:AR43,4)</f>
        <v>4</v>
      </c>
    </row>
    <row r="44" spans="1:48">
      <c r="A44" s="21">
        <f>Scoring!A43</f>
        <v>0</v>
      </c>
      <c r="B44" s="21">
        <f>Scoring!L43</f>
        <v>200</v>
      </c>
      <c r="C44" s="21">
        <f>Scoring!C43</f>
        <v>205</v>
      </c>
      <c r="D44" s="21">
        <f>Scoring!B43</f>
        <v>21</v>
      </c>
      <c r="E44" s="30"/>
      <c r="F44" s="30" t="s">
        <v>21</v>
      </c>
      <c r="G44" s="29"/>
      <c r="H44" s="29">
        <v>5</v>
      </c>
      <c r="I44" s="29">
        <v>5</v>
      </c>
      <c r="J44" s="29">
        <v>5</v>
      </c>
      <c r="K44" s="29">
        <v>5</v>
      </c>
      <c r="L44" s="29">
        <v>5</v>
      </c>
      <c r="M44" s="29">
        <v>5</v>
      </c>
      <c r="N44" s="29"/>
      <c r="O44" s="29"/>
      <c r="P44" s="29"/>
      <c r="Q44" s="29"/>
      <c r="R44" s="29"/>
      <c r="S44" s="29"/>
      <c r="T44" s="29">
        <v>5</v>
      </c>
      <c r="U44" s="29">
        <v>5</v>
      </c>
      <c r="V44" s="29">
        <v>5</v>
      </c>
      <c r="W44" s="29">
        <v>5</v>
      </c>
      <c r="X44" s="29">
        <v>5</v>
      </c>
      <c r="Y44" s="29">
        <v>5</v>
      </c>
      <c r="Z44" s="29">
        <v>5</v>
      </c>
      <c r="AA44" s="29">
        <v>5</v>
      </c>
      <c r="AB44" s="29">
        <v>5</v>
      </c>
      <c r="AC44" s="29">
        <v>5</v>
      </c>
      <c r="AD44" s="29">
        <v>5</v>
      </c>
      <c r="AE44" s="29"/>
      <c r="AF44" s="29"/>
      <c r="AG44" s="29">
        <v>5</v>
      </c>
      <c r="AH44" s="29"/>
      <c r="AI44" s="29">
        <v>5</v>
      </c>
      <c r="AJ44" s="29">
        <v>5</v>
      </c>
      <c r="AK44" s="29">
        <v>5</v>
      </c>
      <c r="AL44" s="29">
        <v>5</v>
      </c>
      <c r="AM44" s="29"/>
      <c r="AN44" s="29">
        <v>5</v>
      </c>
      <c r="AO44" s="29">
        <v>5</v>
      </c>
      <c r="AP44" s="29">
        <v>5</v>
      </c>
      <c r="AQ44" s="29">
        <v>5</v>
      </c>
      <c r="AR44" s="29">
        <v>5</v>
      </c>
      <c r="AV44" s="29">
        <f>COUNTIFS(G44:AR44,5)</f>
        <v>27</v>
      </c>
    </row>
    <row r="45" spans="1:48" ht="15.75" thickBot="1">
      <c r="A45" s="21">
        <f>Scoring!A44</f>
        <v>0</v>
      </c>
      <c r="B45" s="21">
        <f>Scoring!L44</f>
        <v>200</v>
      </c>
      <c r="C45" s="21">
        <f>Scoring!C44</f>
        <v>206</v>
      </c>
      <c r="D45" s="21">
        <f>Scoring!B44</f>
        <v>21</v>
      </c>
      <c r="E45" s="30"/>
      <c r="F45" s="30" t="s">
        <v>240</v>
      </c>
      <c r="G45" s="29"/>
      <c r="H45" s="29"/>
      <c r="I45" s="29"/>
      <c r="J45" s="29"/>
      <c r="K45" s="29"/>
      <c r="L45" s="29"/>
      <c r="M45" s="29"/>
      <c r="N45" s="29" t="s">
        <v>318</v>
      </c>
      <c r="O45" s="29"/>
      <c r="P45" s="29"/>
      <c r="Q45" s="29"/>
      <c r="R45" s="29" t="s">
        <v>335</v>
      </c>
      <c r="S45" s="29" t="s">
        <v>339</v>
      </c>
      <c r="T45" s="29"/>
      <c r="U45" s="29"/>
      <c r="V45" s="29"/>
      <c r="W45" s="29"/>
      <c r="X45" s="29"/>
      <c r="Y45" s="29"/>
      <c r="Z45" s="29"/>
      <c r="AA45" s="29"/>
      <c r="AB45" s="29"/>
      <c r="AC45" s="29"/>
      <c r="AD45" s="29"/>
      <c r="AE45" s="29"/>
      <c r="AF45" s="29"/>
      <c r="AG45" s="29"/>
      <c r="AH45" s="29"/>
      <c r="AI45" s="29"/>
      <c r="AJ45" s="29"/>
      <c r="AK45" s="29"/>
      <c r="AL45" s="29"/>
      <c r="AM45" s="29"/>
      <c r="AN45" s="29"/>
      <c r="AO45" s="29"/>
      <c r="AP45" s="29" t="s">
        <v>578</v>
      </c>
      <c r="AQ45" s="29"/>
      <c r="AR45" s="29"/>
      <c r="AV45" s="29">
        <f>COUNTIFS(G45:AR45,6)</f>
        <v>0</v>
      </c>
    </row>
    <row r="46" spans="1:48" s="53" customFormat="1">
      <c r="A46" s="51">
        <f>Scoring!A45</f>
        <v>1</v>
      </c>
      <c r="B46" s="51">
        <f>Scoring!L45</f>
        <v>400</v>
      </c>
      <c r="C46" s="51">
        <f>Scoring!C45</f>
        <v>401</v>
      </c>
      <c r="D46" s="51">
        <f>Scoring!B45</f>
        <v>22</v>
      </c>
      <c r="E46" s="61" t="s">
        <v>23</v>
      </c>
      <c r="F46" s="52" t="s">
        <v>241</v>
      </c>
      <c r="H46" s="53">
        <v>1</v>
      </c>
      <c r="I46" s="53">
        <v>1</v>
      </c>
      <c r="K46" s="53">
        <v>1</v>
      </c>
      <c r="N46" s="53">
        <v>1</v>
      </c>
      <c r="O46" s="53">
        <v>1</v>
      </c>
      <c r="Q46" s="53">
        <v>1</v>
      </c>
      <c r="R46" s="53">
        <v>1</v>
      </c>
      <c r="S46" s="53">
        <v>1</v>
      </c>
      <c r="V46" s="53">
        <v>1</v>
      </c>
      <c r="W46" s="53">
        <v>1</v>
      </c>
      <c r="AF46" s="53">
        <v>1</v>
      </c>
      <c r="AN46" s="53">
        <v>1</v>
      </c>
      <c r="AS46" s="56">
        <f>TRANSPOSE(_xlfn.MODE.MULT(G46:AR51))</f>
        <v>1</v>
      </c>
      <c r="AT46" s="56">
        <f>MIN($G46:$AR51)</f>
        <v>1</v>
      </c>
      <c r="AU46" s="56">
        <f>MAX($G46:$AR51)</f>
        <v>6</v>
      </c>
      <c r="AV46" s="29">
        <f>COUNTIFS(G46:AR46,1)</f>
        <v>12</v>
      </c>
    </row>
    <row r="47" spans="1:48">
      <c r="A47" s="21">
        <f>Scoring!A46</f>
        <v>1</v>
      </c>
      <c r="B47" s="21">
        <f>Scoring!L46</f>
        <v>400</v>
      </c>
      <c r="C47" s="21">
        <f>Scoring!C46</f>
        <v>402</v>
      </c>
      <c r="D47" s="21">
        <f>Scoring!B46</f>
        <v>22</v>
      </c>
      <c r="E47" s="30"/>
      <c r="F47" s="30" t="s">
        <v>242</v>
      </c>
      <c r="G47" s="29"/>
      <c r="H47" s="29"/>
      <c r="I47" s="29"/>
      <c r="J47" s="29">
        <v>2</v>
      </c>
      <c r="K47" s="29"/>
      <c r="L47" s="29"/>
      <c r="M47" s="29"/>
      <c r="N47" s="29"/>
      <c r="O47" s="29"/>
      <c r="P47" s="29"/>
      <c r="Q47" s="29"/>
      <c r="R47" s="29"/>
      <c r="S47" s="29"/>
      <c r="T47" s="29"/>
      <c r="U47" s="29"/>
      <c r="V47" s="29"/>
      <c r="W47" s="29"/>
      <c r="X47" s="29">
        <v>2</v>
      </c>
      <c r="Y47" s="29"/>
      <c r="Z47" s="29"/>
      <c r="AA47" s="29"/>
      <c r="AB47" s="29">
        <v>2</v>
      </c>
      <c r="AC47" s="29"/>
      <c r="AD47" s="29"/>
      <c r="AE47" s="29"/>
      <c r="AF47" s="29"/>
      <c r="AG47" s="29">
        <v>2</v>
      </c>
      <c r="AH47" s="29"/>
      <c r="AI47" s="29"/>
      <c r="AJ47" s="29"/>
      <c r="AK47" s="29"/>
      <c r="AL47" s="29"/>
      <c r="AM47" s="29"/>
      <c r="AN47" s="29"/>
      <c r="AO47" s="29"/>
      <c r="AP47" s="29"/>
      <c r="AQ47" s="29"/>
      <c r="AR47" s="29"/>
      <c r="AS47" s="57"/>
      <c r="AV47" s="29">
        <f>COUNTIFS(G47:AR47,2)</f>
        <v>4</v>
      </c>
    </row>
    <row r="48" spans="1:48">
      <c r="A48" s="21">
        <f>Scoring!A47</f>
        <v>1</v>
      </c>
      <c r="B48" s="21">
        <f>Scoring!L47</f>
        <v>400</v>
      </c>
      <c r="C48" s="21">
        <f>Scoring!C47</f>
        <v>403</v>
      </c>
      <c r="D48" s="21">
        <f>Scoring!B47</f>
        <v>22</v>
      </c>
      <c r="E48" s="30"/>
      <c r="F48" s="30" t="s">
        <v>243</v>
      </c>
      <c r="G48" s="29"/>
      <c r="H48" s="29"/>
      <c r="I48" s="29"/>
      <c r="J48" s="29"/>
      <c r="K48" s="29"/>
      <c r="L48" s="29">
        <v>3</v>
      </c>
      <c r="M48" s="29"/>
      <c r="N48" s="29"/>
      <c r="O48" s="29"/>
      <c r="P48" s="29"/>
      <c r="Q48" s="29"/>
      <c r="R48" s="29"/>
      <c r="S48" s="29"/>
      <c r="T48" s="29"/>
      <c r="U48" s="29">
        <v>3</v>
      </c>
      <c r="V48" s="29"/>
      <c r="W48" s="29"/>
      <c r="X48" s="29"/>
      <c r="Y48" s="29"/>
      <c r="Z48" s="29"/>
      <c r="AA48" s="29"/>
      <c r="AB48" s="29"/>
      <c r="AC48" s="29">
        <v>3</v>
      </c>
      <c r="AD48" s="29"/>
      <c r="AE48" s="29"/>
      <c r="AF48" s="29"/>
      <c r="AG48" s="29"/>
      <c r="AH48" s="29"/>
      <c r="AI48" s="29"/>
      <c r="AJ48" s="29">
        <v>3</v>
      </c>
      <c r="AK48" s="29"/>
      <c r="AL48" s="29"/>
      <c r="AM48" s="29"/>
      <c r="AN48" s="29"/>
      <c r="AO48" s="29"/>
      <c r="AP48" s="29"/>
      <c r="AQ48" s="29"/>
      <c r="AR48" s="29"/>
      <c r="AS48" s="57"/>
      <c r="AV48" s="29">
        <f>COUNTIFS(G48:AR48,3)</f>
        <v>4</v>
      </c>
    </row>
    <row r="49" spans="1:48">
      <c r="A49" s="21">
        <f>Scoring!A48</f>
        <v>1</v>
      </c>
      <c r="B49" s="21">
        <f>Scoring!L48</f>
        <v>400</v>
      </c>
      <c r="C49" s="21">
        <f>Scoring!C48</f>
        <v>404</v>
      </c>
      <c r="D49" s="21">
        <f>Scoring!B48</f>
        <v>22</v>
      </c>
      <c r="E49" s="30"/>
      <c r="F49" s="30" t="s">
        <v>27</v>
      </c>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v>4</v>
      </c>
      <c r="AF49" s="29"/>
      <c r="AG49" s="29"/>
      <c r="AH49" s="29"/>
      <c r="AI49" s="29">
        <v>4</v>
      </c>
      <c r="AJ49" s="29"/>
      <c r="AK49" s="29"/>
      <c r="AL49" s="29">
        <v>4</v>
      </c>
      <c r="AM49" s="29"/>
      <c r="AN49" s="29"/>
      <c r="AO49" s="29"/>
      <c r="AP49" s="29"/>
      <c r="AQ49" s="29"/>
      <c r="AR49" s="29"/>
      <c r="AS49" s="57"/>
      <c r="AV49" s="29">
        <f>COUNTIFS(G49:AR49,4)</f>
        <v>3</v>
      </c>
    </row>
    <row r="50" spans="1:48">
      <c r="A50" s="21">
        <f>Scoring!A49</f>
        <v>1</v>
      </c>
      <c r="B50" s="21">
        <f>Scoring!L49</f>
        <v>400</v>
      </c>
      <c r="C50" s="21">
        <f>Scoring!C49</f>
        <v>405</v>
      </c>
      <c r="D50" s="21">
        <f>Scoring!B49</f>
        <v>22</v>
      </c>
      <c r="E50" s="30"/>
      <c r="F50" s="30" t="s">
        <v>244</v>
      </c>
      <c r="G50" s="29"/>
      <c r="H50" s="29"/>
      <c r="I50" s="29"/>
      <c r="J50" s="29"/>
      <c r="K50" s="29"/>
      <c r="L50" s="29"/>
      <c r="M50" s="29"/>
      <c r="N50" s="29"/>
      <c r="O50" s="29"/>
      <c r="P50" s="29"/>
      <c r="Q50" s="29"/>
      <c r="R50" s="29"/>
      <c r="S50" s="29"/>
      <c r="T50" s="29">
        <v>5</v>
      </c>
      <c r="U50" s="29"/>
      <c r="V50" s="29"/>
      <c r="W50" s="29"/>
      <c r="X50" s="29"/>
      <c r="Y50" s="29"/>
      <c r="Z50" s="29"/>
      <c r="AA50" s="29">
        <v>5</v>
      </c>
      <c r="AB50" s="29"/>
      <c r="AC50" s="29"/>
      <c r="AD50" s="29"/>
      <c r="AE50" s="29"/>
      <c r="AF50" s="29"/>
      <c r="AG50" s="29"/>
      <c r="AH50" s="29"/>
      <c r="AI50" s="29"/>
      <c r="AJ50" s="29"/>
      <c r="AK50" s="29"/>
      <c r="AL50" s="29"/>
      <c r="AM50" s="29"/>
      <c r="AN50" s="29"/>
      <c r="AO50" s="29"/>
      <c r="AP50" s="29"/>
      <c r="AQ50" s="29"/>
      <c r="AR50" s="29"/>
      <c r="AS50" s="57"/>
      <c r="AV50" s="29">
        <f>COUNTIFS(G50:AR50,5)</f>
        <v>2</v>
      </c>
    </row>
    <row r="51" spans="1:48">
      <c r="A51" s="21">
        <f>Scoring!A50</f>
        <v>1</v>
      </c>
      <c r="B51" s="21">
        <f>Scoring!L50</f>
        <v>400</v>
      </c>
      <c r="C51" s="21">
        <f>Scoring!C50</f>
        <v>406</v>
      </c>
      <c r="D51" s="21">
        <f>Scoring!B50</f>
        <v>22</v>
      </c>
      <c r="E51" s="30"/>
      <c r="F51" s="30" t="s">
        <v>245</v>
      </c>
      <c r="G51" s="29"/>
      <c r="H51" s="29"/>
      <c r="I51" s="29"/>
      <c r="J51" s="29"/>
      <c r="K51" s="29"/>
      <c r="L51" s="29"/>
      <c r="M51" s="29">
        <v>6</v>
      </c>
      <c r="N51" s="29"/>
      <c r="O51" s="29"/>
      <c r="P51" s="29"/>
      <c r="Q51" s="29"/>
      <c r="R51" s="29"/>
      <c r="S51" s="29"/>
      <c r="T51" s="29"/>
      <c r="U51" s="29"/>
      <c r="V51" s="29"/>
      <c r="W51" s="29"/>
      <c r="X51" s="29"/>
      <c r="Y51" s="29">
        <v>6</v>
      </c>
      <c r="Z51" s="29">
        <v>6</v>
      </c>
      <c r="AA51" s="29"/>
      <c r="AB51" s="29"/>
      <c r="AC51" s="29"/>
      <c r="AD51" s="29">
        <v>6</v>
      </c>
      <c r="AE51" s="29"/>
      <c r="AF51" s="29"/>
      <c r="AG51" s="29"/>
      <c r="AH51" s="29"/>
      <c r="AI51" s="29"/>
      <c r="AJ51" s="29"/>
      <c r="AK51" s="29">
        <v>6</v>
      </c>
      <c r="AL51" s="29"/>
      <c r="AM51" s="29">
        <v>6</v>
      </c>
      <c r="AN51" s="29"/>
      <c r="AO51" s="29">
        <v>6</v>
      </c>
      <c r="AP51" s="29">
        <v>6</v>
      </c>
      <c r="AQ51" s="29">
        <v>6</v>
      </c>
      <c r="AR51" s="29">
        <v>6</v>
      </c>
      <c r="AS51" s="57"/>
      <c r="AV51" s="29">
        <f>COUNTIFS(G51:AR51,6)</f>
        <v>10</v>
      </c>
    </row>
    <row r="52" spans="1:48" ht="15.75" thickBot="1">
      <c r="A52" s="21">
        <f>Scoring!A51</f>
        <v>1</v>
      </c>
      <c r="B52" s="21">
        <f>Scoring!L51</f>
        <v>400</v>
      </c>
      <c r="C52" s="21">
        <f>Scoring!C51</f>
        <v>407</v>
      </c>
      <c r="D52" s="21">
        <f>Scoring!B51</f>
        <v>22</v>
      </c>
      <c r="E52" s="30"/>
      <c r="F52" s="30" t="s">
        <v>246</v>
      </c>
      <c r="G52" s="29"/>
      <c r="H52" s="29" t="s">
        <v>287</v>
      </c>
      <c r="I52" s="29" t="s">
        <v>291</v>
      </c>
      <c r="J52" s="29"/>
      <c r="K52" s="29"/>
      <c r="L52" s="29"/>
      <c r="M52" s="29"/>
      <c r="N52" s="29"/>
      <c r="O52" s="29"/>
      <c r="P52" s="29"/>
      <c r="Q52" s="29"/>
      <c r="R52" s="29"/>
      <c r="S52" s="29"/>
      <c r="T52" s="29"/>
      <c r="U52" s="29"/>
      <c r="V52" s="29" t="s">
        <v>377</v>
      </c>
      <c r="W52" s="29" t="s">
        <v>382</v>
      </c>
      <c r="X52" s="29" t="s">
        <v>394</v>
      </c>
      <c r="Y52" s="29"/>
      <c r="Z52" s="29"/>
      <c r="AA52" s="29"/>
      <c r="AB52" s="29" t="s">
        <v>445</v>
      </c>
      <c r="AC52" s="29" t="s">
        <v>460</v>
      </c>
      <c r="AD52" s="29"/>
      <c r="AE52" s="29"/>
      <c r="AF52" s="29" t="s">
        <v>490</v>
      </c>
      <c r="AG52" s="29" t="s">
        <v>499</v>
      </c>
      <c r="AH52" s="29"/>
      <c r="AI52" s="29" t="s">
        <v>516</v>
      </c>
      <c r="AJ52" s="29" t="s">
        <v>424</v>
      </c>
      <c r="AK52" s="29"/>
      <c r="AL52" s="29" t="s">
        <v>516</v>
      </c>
      <c r="AM52" s="29"/>
      <c r="AN52" s="29" t="s">
        <v>550</v>
      </c>
      <c r="AO52" s="29"/>
      <c r="AP52" s="29"/>
      <c r="AQ52" s="29"/>
      <c r="AR52" s="29"/>
      <c r="AS52" s="58"/>
    </row>
    <row r="53" spans="1:48">
      <c r="A53" s="21">
        <f>Scoring!A52</f>
        <v>0</v>
      </c>
      <c r="B53" s="21">
        <f>Scoring!L52</f>
        <v>400</v>
      </c>
      <c r="C53" s="21">
        <f>Scoring!C52</f>
        <v>411</v>
      </c>
      <c r="D53" s="21">
        <f>Scoring!B52</f>
        <v>23</v>
      </c>
      <c r="E53" s="30" t="s">
        <v>30</v>
      </c>
      <c r="F53" s="30" t="s">
        <v>31</v>
      </c>
      <c r="G53" s="29"/>
      <c r="H53" s="29"/>
      <c r="I53" s="29"/>
      <c r="J53" s="29"/>
      <c r="K53" s="29"/>
      <c r="L53" s="29"/>
      <c r="M53" s="29">
        <v>1</v>
      </c>
      <c r="N53" s="29"/>
      <c r="O53" s="29"/>
      <c r="P53" s="29"/>
      <c r="Q53" s="29"/>
      <c r="R53" s="29"/>
      <c r="S53" s="29"/>
      <c r="T53" s="29"/>
      <c r="U53" s="29"/>
      <c r="V53" s="29"/>
      <c r="W53" s="29"/>
      <c r="X53" s="29"/>
      <c r="Y53" s="29"/>
      <c r="Z53" s="29"/>
      <c r="AA53" s="29"/>
      <c r="AB53" s="29"/>
      <c r="AC53" s="29">
        <v>1</v>
      </c>
      <c r="AD53" s="29">
        <v>1</v>
      </c>
      <c r="AE53" s="29"/>
      <c r="AF53" s="29"/>
      <c r="AG53" s="29"/>
      <c r="AH53" s="29"/>
      <c r="AI53" s="29"/>
      <c r="AJ53" s="29"/>
      <c r="AK53" s="29"/>
      <c r="AL53" s="29"/>
      <c r="AM53" s="29"/>
      <c r="AN53" s="29"/>
      <c r="AO53" s="29"/>
      <c r="AP53" s="29"/>
      <c r="AQ53" s="29">
        <v>1</v>
      </c>
      <c r="AR53" s="29"/>
    </row>
    <row r="54" spans="1:48">
      <c r="A54" s="21">
        <f>Scoring!A53</f>
        <v>0</v>
      </c>
      <c r="B54" s="21">
        <f>Scoring!L53</f>
        <v>400</v>
      </c>
      <c r="C54" s="21">
        <f>Scoring!C53</f>
        <v>412</v>
      </c>
      <c r="D54" s="21">
        <f>Scoring!B53</f>
        <v>23</v>
      </c>
      <c r="E54" s="30"/>
      <c r="F54" s="30" t="s">
        <v>32</v>
      </c>
      <c r="G54" s="29"/>
      <c r="H54" s="29"/>
      <c r="I54" s="29"/>
      <c r="J54" s="29"/>
      <c r="K54" s="29"/>
      <c r="L54" s="29"/>
      <c r="M54" s="29"/>
      <c r="N54" s="29"/>
      <c r="O54" s="29"/>
      <c r="P54" s="29"/>
      <c r="Q54" s="29"/>
      <c r="R54" s="29"/>
      <c r="S54" s="29"/>
      <c r="T54" s="29"/>
      <c r="U54" s="29">
        <v>2</v>
      </c>
      <c r="V54" s="29"/>
      <c r="W54" s="29"/>
      <c r="X54" s="29"/>
      <c r="Y54" s="29">
        <v>2</v>
      </c>
      <c r="Z54" s="29">
        <v>2</v>
      </c>
      <c r="AA54" s="29"/>
      <c r="AB54" s="29">
        <v>2</v>
      </c>
      <c r="AC54" s="29">
        <v>2</v>
      </c>
      <c r="AD54" s="29"/>
      <c r="AE54" s="29">
        <v>2</v>
      </c>
      <c r="AF54" s="29"/>
      <c r="AG54" s="29">
        <v>2</v>
      </c>
      <c r="AH54" s="29"/>
      <c r="AI54" s="29">
        <v>2</v>
      </c>
      <c r="AJ54" s="29"/>
      <c r="AK54" s="29">
        <v>2</v>
      </c>
      <c r="AL54" s="29">
        <v>2</v>
      </c>
      <c r="AM54" s="29">
        <v>2</v>
      </c>
      <c r="AN54" s="29"/>
      <c r="AO54" s="29"/>
      <c r="AP54" s="29">
        <v>2</v>
      </c>
      <c r="AQ54" s="29"/>
      <c r="AR54" s="29"/>
    </row>
    <row r="55" spans="1:48">
      <c r="A55" s="21">
        <f>Scoring!A54</f>
        <v>0</v>
      </c>
      <c r="B55" s="21">
        <f>Scoring!L54</f>
        <v>400</v>
      </c>
      <c r="C55" s="21">
        <f>Scoring!C54</f>
        <v>413</v>
      </c>
      <c r="D55" s="21">
        <f>Scoring!B54</f>
        <v>23</v>
      </c>
      <c r="E55" s="30"/>
      <c r="F55" s="30" t="s">
        <v>33</v>
      </c>
      <c r="G55" s="29"/>
      <c r="H55" s="29"/>
      <c r="I55" s="29"/>
      <c r="J55" s="29"/>
      <c r="K55" s="29"/>
      <c r="L55" s="29"/>
      <c r="M55" s="29"/>
      <c r="N55" s="29"/>
      <c r="O55" s="29"/>
      <c r="P55" s="29"/>
      <c r="Q55" s="29"/>
      <c r="R55" s="29"/>
      <c r="S55" s="29"/>
      <c r="T55" s="29"/>
      <c r="U55" s="29">
        <v>3</v>
      </c>
      <c r="V55" s="29"/>
      <c r="W55" s="29"/>
      <c r="X55" s="29"/>
      <c r="Y55" s="29"/>
      <c r="Z55" s="29"/>
      <c r="AA55" s="29"/>
      <c r="AB55" s="29">
        <v>3</v>
      </c>
      <c r="AC55" s="29">
        <v>3</v>
      </c>
      <c r="AD55" s="29"/>
      <c r="AE55" s="29"/>
      <c r="AF55" s="29"/>
      <c r="AG55" s="29"/>
      <c r="AH55" s="29"/>
      <c r="AI55" s="29">
        <v>3</v>
      </c>
      <c r="AJ55" s="29"/>
      <c r="AK55" s="29"/>
      <c r="AL55" s="29">
        <v>3</v>
      </c>
      <c r="AM55" s="29"/>
      <c r="AN55" s="29"/>
      <c r="AO55" s="29"/>
      <c r="AP55" s="29"/>
      <c r="AQ55" s="29"/>
      <c r="AR55" s="29"/>
    </row>
    <row r="56" spans="1:48">
      <c r="A56" s="21">
        <f>Scoring!A55</f>
        <v>0</v>
      </c>
      <c r="B56" s="21">
        <f>Scoring!L55</f>
        <v>400</v>
      </c>
      <c r="C56" s="21">
        <f>Scoring!C55</f>
        <v>414</v>
      </c>
      <c r="D56" s="21">
        <f>Scoring!B55</f>
        <v>23</v>
      </c>
      <c r="E56" s="30"/>
      <c r="F56" s="30" t="s">
        <v>34</v>
      </c>
      <c r="G56" s="29"/>
      <c r="H56" s="29"/>
      <c r="I56" s="29"/>
      <c r="J56" s="29"/>
      <c r="K56" s="29"/>
      <c r="L56" s="29"/>
      <c r="M56" s="29"/>
      <c r="N56" s="29"/>
      <c r="O56" s="29"/>
      <c r="P56" s="29"/>
      <c r="Q56" s="29"/>
      <c r="R56" s="29"/>
      <c r="S56" s="29"/>
      <c r="T56" s="29"/>
      <c r="U56" s="29">
        <v>4</v>
      </c>
      <c r="V56" s="29"/>
      <c r="W56" s="29"/>
      <c r="X56" s="29"/>
      <c r="Y56" s="29"/>
      <c r="Z56" s="29"/>
      <c r="AA56" s="29"/>
      <c r="AB56" s="29"/>
      <c r="AC56" s="29">
        <v>4</v>
      </c>
      <c r="AD56" s="29"/>
      <c r="AE56" s="29"/>
      <c r="AF56" s="29"/>
      <c r="AG56" s="29"/>
      <c r="AH56" s="29"/>
      <c r="AI56" s="29"/>
      <c r="AJ56" s="29"/>
      <c r="AK56" s="29"/>
      <c r="AL56" s="29"/>
      <c r="AM56" s="29"/>
      <c r="AN56" s="29"/>
      <c r="AO56" s="29"/>
      <c r="AP56" s="29"/>
      <c r="AQ56" s="29"/>
      <c r="AR56" s="29"/>
    </row>
    <row r="57" spans="1:48">
      <c r="A57" s="21">
        <f>Scoring!A56</f>
        <v>0</v>
      </c>
      <c r="B57" s="21">
        <f>Scoring!L56</f>
        <v>400</v>
      </c>
      <c r="C57" s="21">
        <f>Scoring!C56</f>
        <v>415</v>
      </c>
      <c r="D57" s="21">
        <f>Scoring!B56</f>
        <v>23</v>
      </c>
      <c r="E57" s="30"/>
      <c r="F57" s="30" t="s">
        <v>35</v>
      </c>
      <c r="G57" s="29"/>
      <c r="H57" s="29"/>
      <c r="I57" s="29"/>
      <c r="J57" s="29"/>
      <c r="K57" s="29"/>
      <c r="L57" s="29">
        <v>5</v>
      </c>
      <c r="M57" s="29"/>
      <c r="N57" s="29"/>
      <c r="O57" s="29"/>
      <c r="P57" s="29"/>
      <c r="Q57" s="29"/>
      <c r="R57" s="29"/>
      <c r="S57" s="29"/>
      <c r="T57" s="29">
        <v>5</v>
      </c>
      <c r="U57" s="29">
        <v>5</v>
      </c>
      <c r="V57" s="29"/>
      <c r="W57" s="29"/>
      <c r="X57" s="29"/>
      <c r="Y57" s="29">
        <v>5</v>
      </c>
      <c r="Z57" s="29">
        <v>5</v>
      </c>
      <c r="AA57" s="29">
        <v>5</v>
      </c>
      <c r="AB57" s="29"/>
      <c r="AC57" s="29">
        <v>5</v>
      </c>
      <c r="AD57" s="29"/>
      <c r="AE57" s="29"/>
      <c r="AF57" s="29"/>
      <c r="AG57" s="29"/>
      <c r="AH57" s="29"/>
      <c r="AI57" s="29">
        <v>5</v>
      </c>
      <c r="AJ57" s="29"/>
      <c r="AK57" s="29"/>
      <c r="AL57" s="29">
        <v>5</v>
      </c>
      <c r="AM57" s="29"/>
      <c r="AN57" s="29"/>
      <c r="AO57" s="29">
        <v>5</v>
      </c>
      <c r="AP57" s="29"/>
      <c r="AQ57" s="29"/>
      <c r="AR57" s="29">
        <v>5</v>
      </c>
    </row>
    <row r="58" spans="1:48">
      <c r="A58" s="21">
        <f>Scoring!A57</f>
        <v>0</v>
      </c>
      <c r="B58" s="21">
        <f>Scoring!L57</f>
        <v>400</v>
      </c>
      <c r="C58" s="21">
        <f>Scoring!C57</f>
        <v>416</v>
      </c>
      <c r="D58" s="21">
        <f>Scoring!B57</f>
        <v>23</v>
      </c>
      <c r="E58" s="30"/>
      <c r="F58" s="30" t="s">
        <v>36</v>
      </c>
      <c r="G58" s="29"/>
      <c r="H58" s="29"/>
      <c r="I58" s="29"/>
      <c r="J58" s="29"/>
      <c r="K58" s="29"/>
      <c r="L58" s="29"/>
      <c r="M58" s="29"/>
      <c r="N58" s="29"/>
      <c r="O58" s="29"/>
      <c r="P58" s="29"/>
      <c r="Q58" s="29"/>
      <c r="R58" s="29"/>
      <c r="S58" s="29"/>
      <c r="T58" s="29"/>
      <c r="U58" s="29">
        <v>6</v>
      </c>
      <c r="V58" s="29"/>
      <c r="W58" s="29"/>
      <c r="X58" s="29"/>
      <c r="Y58" s="29"/>
      <c r="Z58" s="29"/>
      <c r="AA58" s="29"/>
      <c r="AB58" s="29"/>
      <c r="AC58" s="29">
        <v>6</v>
      </c>
      <c r="AD58" s="29"/>
      <c r="AE58" s="29"/>
      <c r="AF58" s="29"/>
      <c r="AG58" s="29"/>
      <c r="AH58" s="29"/>
      <c r="AI58" s="29"/>
      <c r="AJ58" s="29">
        <v>6</v>
      </c>
      <c r="AK58" s="29"/>
      <c r="AL58" s="29"/>
      <c r="AM58" s="29"/>
      <c r="AN58" s="29"/>
      <c r="AO58" s="29"/>
      <c r="AP58" s="29"/>
      <c r="AQ58" s="29"/>
      <c r="AR58" s="29"/>
    </row>
    <row r="59" spans="1:48">
      <c r="A59" s="21">
        <f>Scoring!A58</f>
        <v>0</v>
      </c>
      <c r="B59" s="21">
        <f>Scoring!L58</f>
        <v>400</v>
      </c>
      <c r="C59" s="21">
        <f>Scoring!C58</f>
        <v>417</v>
      </c>
      <c r="D59" s="21">
        <f>Scoring!B58</f>
        <v>23</v>
      </c>
      <c r="E59" s="30"/>
      <c r="F59" s="30" t="s">
        <v>37</v>
      </c>
      <c r="G59" s="29"/>
      <c r="H59" s="29"/>
      <c r="I59" s="29"/>
      <c r="J59" s="29"/>
      <c r="K59" s="29"/>
      <c r="L59" s="29"/>
      <c r="M59" s="29"/>
      <c r="N59" s="29"/>
      <c r="O59" s="29"/>
      <c r="P59" s="29"/>
      <c r="Q59" s="29"/>
      <c r="R59" s="29"/>
      <c r="S59" s="29"/>
      <c r="T59" s="29"/>
      <c r="U59" s="29"/>
      <c r="V59" s="29"/>
      <c r="W59" s="29"/>
      <c r="X59" s="29"/>
      <c r="Y59" s="29"/>
      <c r="Z59" s="29"/>
      <c r="AA59" s="29"/>
      <c r="AB59" s="29"/>
      <c r="AC59" s="29">
        <v>7</v>
      </c>
      <c r="AD59" s="29"/>
      <c r="AE59" s="29"/>
      <c r="AF59" s="29"/>
      <c r="AG59" s="29"/>
      <c r="AH59" s="29"/>
      <c r="AI59" s="29"/>
      <c r="AJ59" s="29"/>
      <c r="AK59" s="29"/>
      <c r="AL59" s="29"/>
      <c r="AM59" s="29"/>
      <c r="AN59" s="29"/>
      <c r="AO59" s="29"/>
      <c r="AP59" s="29"/>
      <c r="AQ59" s="29"/>
      <c r="AR59" s="29"/>
    </row>
    <row r="60" spans="1:48">
      <c r="A60" s="21">
        <f>Scoring!A59</f>
        <v>0</v>
      </c>
      <c r="B60" s="21">
        <f>Scoring!L59</f>
        <v>400</v>
      </c>
      <c r="C60" s="21">
        <f>Scoring!C59</f>
        <v>418</v>
      </c>
      <c r="D60" s="21">
        <f>Scoring!B59</f>
        <v>23</v>
      </c>
      <c r="E60" s="30"/>
      <c r="F60" s="30" t="s">
        <v>38</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row>
    <row r="61" spans="1:48">
      <c r="A61" s="21">
        <f>Scoring!A60</f>
        <v>0</v>
      </c>
      <c r="B61" s="21">
        <f>Scoring!L60</f>
        <v>400</v>
      </c>
      <c r="C61" s="21">
        <f>Scoring!C60</f>
        <v>419</v>
      </c>
      <c r="D61" s="21">
        <f>Scoring!B60</f>
        <v>23</v>
      </c>
      <c r="E61" s="30"/>
      <c r="F61" s="30" t="s">
        <v>39</v>
      </c>
      <c r="G61" s="29"/>
      <c r="H61" s="29"/>
      <c r="I61" s="29"/>
      <c r="J61" s="29"/>
      <c r="K61" s="29"/>
      <c r="L61" s="29"/>
      <c r="M61" s="29"/>
      <c r="N61" s="29"/>
      <c r="O61" s="29"/>
      <c r="P61" s="29"/>
      <c r="Q61" s="29"/>
      <c r="R61" s="29"/>
      <c r="S61" s="29"/>
      <c r="T61" s="29"/>
      <c r="U61" s="29"/>
      <c r="V61" s="29"/>
      <c r="W61" s="29"/>
      <c r="X61" s="29"/>
      <c r="Y61" s="29"/>
      <c r="Z61" s="29"/>
      <c r="AA61" s="29"/>
      <c r="AB61" s="29"/>
      <c r="AC61" s="29">
        <v>9</v>
      </c>
      <c r="AD61" s="29"/>
      <c r="AE61" s="29"/>
      <c r="AF61" s="29"/>
      <c r="AG61" s="29"/>
      <c r="AH61" s="29"/>
      <c r="AI61" s="29"/>
      <c r="AJ61" s="29"/>
      <c r="AK61" s="29"/>
      <c r="AL61" s="29"/>
      <c r="AM61" s="29"/>
      <c r="AN61" s="29"/>
      <c r="AO61" s="29"/>
      <c r="AP61" s="29"/>
      <c r="AQ61" s="29"/>
      <c r="AR61" s="29"/>
    </row>
    <row r="62" spans="1:48">
      <c r="A62" s="21">
        <f>Scoring!A61</f>
        <v>0</v>
      </c>
      <c r="B62" s="21">
        <f>Scoring!L61</f>
        <v>400</v>
      </c>
      <c r="C62" s="21">
        <f>Scoring!C61</f>
        <v>420</v>
      </c>
      <c r="D62" s="21">
        <f>Scoring!B61</f>
        <v>23</v>
      </c>
      <c r="E62" s="30"/>
      <c r="F62" s="30" t="s">
        <v>40</v>
      </c>
      <c r="G62" s="29"/>
      <c r="H62" s="29"/>
      <c r="I62" s="29"/>
      <c r="J62" s="29"/>
      <c r="K62" s="29"/>
      <c r="L62" s="29"/>
      <c r="M62" s="29"/>
      <c r="N62" s="29"/>
      <c r="O62" s="29"/>
      <c r="P62" s="29"/>
      <c r="Q62" s="29"/>
      <c r="R62" s="29"/>
      <c r="S62" s="29"/>
      <c r="T62" s="29"/>
      <c r="U62" s="29"/>
      <c r="V62" s="29"/>
      <c r="W62" s="29"/>
      <c r="X62" s="29"/>
      <c r="Y62" s="29"/>
      <c r="Z62" s="29"/>
      <c r="AA62" s="29"/>
      <c r="AB62" s="29"/>
      <c r="AC62" s="29">
        <v>10</v>
      </c>
      <c r="AD62" s="29"/>
      <c r="AE62" s="29"/>
      <c r="AF62" s="29"/>
      <c r="AG62" s="29"/>
      <c r="AH62" s="29"/>
      <c r="AI62" s="29"/>
      <c r="AJ62" s="29"/>
      <c r="AK62" s="29"/>
      <c r="AL62" s="29"/>
      <c r="AM62" s="29"/>
      <c r="AN62" s="29"/>
      <c r="AO62" s="29"/>
      <c r="AP62" s="29"/>
      <c r="AQ62" s="29"/>
      <c r="AR62" s="29"/>
    </row>
    <row r="63" spans="1:48">
      <c r="A63" s="21">
        <f>Scoring!A62</f>
        <v>0</v>
      </c>
      <c r="B63" s="21">
        <f>Scoring!L62</f>
        <v>400</v>
      </c>
      <c r="C63" s="21">
        <f>Scoring!C62</f>
        <v>421</v>
      </c>
      <c r="D63" s="21">
        <f>Scoring!B62</f>
        <v>23</v>
      </c>
      <c r="E63" s="30"/>
      <c r="F63" s="30" t="s">
        <v>41</v>
      </c>
      <c r="G63" s="29"/>
      <c r="H63" s="29"/>
      <c r="I63" s="29"/>
      <c r="J63" s="29"/>
      <c r="K63" s="29"/>
      <c r="L63" s="29"/>
      <c r="M63" s="29"/>
      <c r="N63" s="29"/>
      <c r="O63" s="29"/>
      <c r="P63" s="29"/>
      <c r="Q63" s="29"/>
      <c r="R63" s="29"/>
      <c r="S63" s="29"/>
      <c r="T63" s="29"/>
      <c r="U63" s="29"/>
      <c r="V63" s="29"/>
      <c r="W63" s="29"/>
      <c r="X63" s="29"/>
      <c r="Y63" s="29"/>
      <c r="Z63" s="29"/>
      <c r="AA63" s="29"/>
      <c r="AB63" s="29"/>
      <c r="AC63" s="29">
        <v>11</v>
      </c>
      <c r="AD63" s="29"/>
      <c r="AE63" s="29"/>
      <c r="AF63" s="29"/>
      <c r="AG63" s="29"/>
      <c r="AH63" s="29"/>
      <c r="AI63" s="29"/>
      <c r="AJ63" s="29"/>
      <c r="AK63" s="29"/>
      <c r="AL63" s="29"/>
      <c r="AM63" s="29"/>
      <c r="AN63" s="29"/>
      <c r="AO63" s="29"/>
      <c r="AP63" s="29"/>
      <c r="AQ63" s="29"/>
      <c r="AR63" s="29"/>
    </row>
    <row r="64" spans="1:48">
      <c r="A64" s="21">
        <f>Scoring!A63</f>
        <v>0</v>
      </c>
      <c r="B64" s="21">
        <f>Scoring!L63</f>
        <v>400</v>
      </c>
      <c r="C64" s="21">
        <f>Scoring!C63</f>
        <v>422</v>
      </c>
      <c r="D64" s="21">
        <f>Scoring!B63</f>
        <v>23</v>
      </c>
      <c r="E64" s="30"/>
      <c r="F64" s="30" t="s">
        <v>42</v>
      </c>
      <c r="G64" s="29"/>
      <c r="H64" s="29"/>
      <c r="I64" s="29"/>
      <c r="J64" s="29"/>
      <c r="K64" s="29"/>
      <c r="L64" s="29"/>
      <c r="M64" s="29"/>
      <c r="N64" s="29"/>
      <c r="O64" s="29"/>
      <c r="P64" s="29"/>
      <c r="Q64" s="29"/>
      <c r="R64" s="29"/>
      <c r="S64" s="29"/>
      <c r="T64" s="29"/>
      <c r="U64" s="29">
        <v>12</v>
      </c>
      <c r="V64" s="29"/>
      <c r="W64" s="29"/>
      <c r="X64" s="29"/>
      <c r="Y64" s="29"/>
      <c r="Z64" s="29"/>
      <c r="AA64" s="29"/>
      <c r="AB64" s="29"/>
      <c r="AC64" s="29">
        <v>12</v>
      </c>
      <c r="AD64" s="29"/>
      <c r="AE64" s="29"/>
      <c r="AF64" s="29"/>
      <c r="AG64" s="29"/>
      <c r="AH64" s="29"/>
      <c r="AI64" s="29"/>
      <c r="AJ64" s="29"/>
      <c r="AK64" s="29"/>
      <c r="AL64" s="29"/>
      <c r="AM64" s="29"/>
      <c r="AN64" s="29"/>
      <c r="AO64" s="29"/>
      <c r="AP64" s="29"/>
      <c r="AQ64" s="29"/>
      <c r="AR64" s="29"/>
    </row>
    <row r="65" spans="1:44">
      <c r="A65" s="21">
        <f>Scoring!A64</f>
        <v>0</v>
      </c>
      <c r="B65" s="21">
        <f>Scoring!L64</f>
        <v>400</v>
      </c>
      <c r="C65" s="21">
        <f>Scoring!C64</f>
        <v>423</v>
      </c>
      <c r="D65" s="21">
        <f>Scoring!B64</f>
        <v>23</v>
      </c>
      <c r="E65" s="30"/>
      <c r="F65" s="30" t="s">
        <v>43</v>
      </c>
      <c r="G65" s="29"/>
      <c r="H65" s="29"/>
      <c r="I65" s="29"/>
      <c r="J65" s="29"/>
      <c r="K65" s="29"/>
      <c r="L65" s="29"/>
      <c r="M65" s="29"/>
      <c r="N65" s="29"/>
      <c r="O65" s="29"/>
      <c r="P65" s="29"/>
      <c r="Q65" s="29"/>
      <c r="R65" s="29"/>
      <c r="S65" s="29"/>
      <c r="T65" s="29"/>
      <c r="U65" s="29">
        <v>13</v>
      </c>
      <c r="V65" s="29"/>
      <c r="W65" s="29"/>
      <c r="X65" s="29"/>
      <c r="Y65" s="29"/>
      <c r="Z65" s="29"/>
      <c r="AA65" s="29"/>
      <c r="AB65" s="29"/>
      <c r="AC65" s="29">
        <v>13</v>
      </c>
      <c r="AD65" s="29"/>
      <c r="AE65" s="29"/>
      <c r="AF65" s="29"/>
      <c r="AG65" s="29"/>
      <c r="AH65" s="29"/>
      <c r="AI65" s="29"/>
      <c r="AJ65" s="29"/>
      <c r="AK65" s="29"/>
      <c r="AL65" s="29"/>
      <c r="AM65" s="29"/>
      <c r="AN65" s="29"/>
      <c r="AO65" s="29"/>
      <c r="AP65" s="29"/>
      <c r="AQ65" s="29"/>
      <c r="AR65" s="29"/>
    </row>
    <row r="66" spans="1:44">
      <c r="A66" s="21">
        <f>Scoring!A65</f>
        <v>0</v>
      </c>
      <c r="B66" s="21">
        <f>Scoring!L65</f>
        <v>400</v>
      </c>
      <c r="C66" s="21">
        <f>Scoring!C65</f>
        <v>424</v>
      </c>
      <c r="D66" s="21">
        <f>Scoring!B65</f>
        <v>23</v>
      </c>
      <c r="E66" s="30"/>
      <c r="F66" s="30" t="s">
        <v>237</v>
      </c>
      <c r="G66" s="29"/>
      <c r="H66" s="29"/>
      <c r="I66" s="29"/>
      <c r="J66" s="29" t="s">
        <v>300</v>
      </c>
      <c r="K66" s="29"/>
      <c r="L66" s="29"/>
      <c r="M66" s="29"/>
      <c r="N66" s="29"/>
      <c r="O66" s="29"/>
      <c r="P66" s="29"/>
      <c r="Q66" s="29"/>
      <c r="R66" s="29"/>
      <c r="S66" s="29"/>
      <c r="T66" s="29"/>
      <c r="U66" s="29"/>
      <c r="V66" s="29"/>
      <c r="W66" s="29"/>
      <c r="X66" s="29" t="s">
        <v>395</v>
      </c>
      <c r="Y66" s="29"/>
      <c r="Z66" s="29"/>
      <c r="AA66" s="29"/>
      <c r="AB66" s="29" t="s">
        <v>446</v>
      </c>
      <c r="AC66" s="29" t="s">
        <v>461</v>
      </c>
      <c r="AD66" s="29"/>
      <c r="AE66" s="29"/>
      <c r="AF66" s="29"/>
      <c r="AG66" s="29" t="s">
        <v>500</v>
      </c>
      <c r="AH66" s="29"/>
      <c r="AI66" s="29" t="s">
        <v>446</v>
      </c>
      <c r="AJ66" s="29"/>
      <c r="AK66" s="29"/>
      <c r="AL66" s="29" t="s">
        <v>446</v>
      </c>
      <c r="AM66" s="29"/>
      <c r="AN66" s="29"/>
      <c r="AO66" s="29"/>
      <c r="AP66" s="29"/>
      <c r="AQ66" s="29"/>
      <c r="AR66" s="29"/>
    </row>
    <row r="67" spans="1:44">
      <c r="A67" s="21">
        <f>Scoring!A66</f>
        <v>0</v>
      </c>
      <c r="B67" s="21">
        <f>Scoring!L66</f>
        <v>400</v>
      </c>
      <c r="C67" s="21">
        <f>Scoring!C66</f>
        <v>431</v>
      </c>
      <c r="D67" s="21">
        <f>Scoring!B66</f>
        <v>24</v>
      </c>
      <c r="E67" s="30" t="s">
        <v>213</v>
      </c>
      <c r="F67" s="30" t="s">
        <v>4</v>
      </c>
      <c r="G67" s="29"/>
      <c r="H67" s="29"/>
      <c r="I67" s="29"/>
      <c r="J67" s="29"/>
      <c r="K67" s="29"/>
      <c r="L67" s="29"/>
      <c r="M67" s="29"/>
      <c r="N67" s="29"/>
      <c r="O67" s="29"/>
      <c r="P67" s="29"/>
      <c r="Q67" s="29"/>
      <c r="R67" s="29"/>
      <c r="S67" s="29"/>
      <c r="T67" s="29"/>
      <c r="U67" s="29">
        <v>1</v>
      </c>
      <c r="V67" s="29"/>
      <c r="W67" s="29"/>
      <c r="X67" s="29">
        <v>1</v>
      </c>
      <c r="Y67" s="29"/>
      <c r="Z67" s="29"/>
      <c r="AA67" s="29"/>
      <c r="AB67" s="29"/>
      <c r="AC67" s="29">
        <v>1</v>
      </c>
      <c r="AD67" s="29">
        <v>1</v>
      </c>
      <c r="AE67" s="29"/>
      <c r="AF67" s="29"/>
      <c r="AG67" s="29">
        <v>1</v>
      </c>
      <c r="AH67" s="29"/>
      <c r="AI67" s="29"/>
      <c r="AJ67" s="29"/>
      <c r="AK67" s="29"/>
      <c r="AL67" s="29"/>
      <c r="AM67" s="29">
        <v>1</v>
      </c>
      <c r="AN67" s="29"/>
      <c r="AO67" s="29"/>
      <c r="AP67" s="29"/>
      <c r="AQ67" s="29">
        <v>1</v>
      </c>
      <c r="AR67" s="29"/>
    </row>
    <row r="68" spans="1:44">
      <c r="A68" s="21">
        <f>Scoring!A67</f>
        <v>0</v>
      </c>
      <c r="B68" s="21">
        <f>Scoring!L67</f>
        <v>400</v>
      </c>
      <c r="C68" s="21">
        <f>Scoring!C67</f>
        <v>432</v>
      </c>
      <c r="D68" s="21">
        <f>Scoring!B67</f>
        <v>24</v>
      </c>
      <c r="E68" s="30"/>
      <c r="F68" s="30" t="s">
        <v>5</v>
      </c>
      <c r="G68" s="29"/>
      <c r="H68" s="29"/>
      <c r="I68" s="29"/>
      <c r="J68" s="29">
        <v>2</v>
      </c>
      <c r="K68" s="29"/>
      <c r="L68" s="29">
        <v>2</v>
      </c>
      <c r="M68" s="29">
        <v>2</v>
      </c>
      <c r="N68" s="29"/>
      <c r="O68" s="29"/>
      <c r="P68" s="29"/>
      <c r="Q68" s="29"/>
      <c r="R68" s="29"/>
      <c r="S68" s="29"/>
      <c r="T68" s="29">
        <v>2</v>
      </c>
      <c r="U68" s="29"/>
      <c r="V68" s="29"/>
      <c r="W68" s="29"/>
      <c r="X68" s="29"/>
      <c r="Y68" s="29">
        <v>2</v>
      </c>
      <c r="Z68" s="29">
        <v>2</v>
      </c>
      <c r="AA68" s="29">
        <v>2</v>
      </c>
      <c r="AB68" s="29">
        <v>2</v>
      </c>
      <c r="AC68" s="29"/>
      <c r="AD68" s="29"/>
      <c r="AE68" s="29">
        <v>2</v>
      </c>
      <c r="AF68" s="29"/>
      <c r="AG68" s="29"/>
      <c r="AH68" s="29"/>
      <c r="AI68" s="29">
        <v>2</v>
      </c>
      <c r="AJ68" s="29">
        <v>2</v>
      </c>
      <c r="AK68" s="29">
        <v>2</v>
      </c>
      <c r="AL68" s="29">
        <v>2</v>
      </c>
      <c r="AM68" s="29"/>
      <c r="AN68" s="29"/>
      <c r="AO68" s="29">
        <v>2</v>
      </c>
      <c r="AP68" s="29">
        <v>2</v>
      </c>
      <c r="AQ68" s="29"/>
      <c r="AR68" s="29">
        <v>2</v>
      </c>
    </row>
    <row r="69" spans="1:44">
      <c r="A69" s="21">
        <f>Scoring!A68</f>
        <v>0</v>
      </c>
      <c r="B69" s="21">
        <f>Scoring!L68</f>
        <v>400</v>
      </c>
      <c r="C69" s="21">
        <f>Scoring!C68</f>
        <v>441</v>
      </c>
      <c r="D69" s="21">
        <f>Scoring!B68</f>
        <v>25</v>
      </c>
      <c r="E69" s="30" t="s">
        <v>214</v>
      </c>
      <c r="F69" s="30" t="s">
        <v>31</v>
      </c>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row>
    <row r="70" spans="1:44">
      <c r="A70" s="21">
        <f>Scoring!A69</f>
        <v>0</v>
      </c>
      <c r="B70" s="21">
        <f>Scoring!L69</f>
        <v>400</v>
      </c>
      <c r="C70" s="21">
        <f>Scoring!C69</f>
        <v>442</v>
      </c>
      <c r="D70" s="21">
        <f>Scoring!B69</f>
        <v>25</v>
      </c>
      <c r="E70" s="30"/>
      <c r="F70" s="30" t="s">
        <v>32</v>
      </c>
      <c r="G70" s="29"/>
      <c r="H70" s="29"/>
      <c r="I70" s="29"/>
      <c r="J70" s="29"/>
      <c r="K70" s="29"/>
      <c r="L70" s="29"/>
      <c r="M70" s="29"/>
      <c r="N70" s="29"/>
      <c r="O70" s="29"/>
      <c r="P70" s="29"/>
      <c r="Q70" s="29"/>
      <c r="R70" s="29"/>
      <c r="S70" s="29"/>
      <c r="T70" s="29"/>
      <c r="U70" s="29">
        <v>2</v>
      </c>
      <c r="V70" s="29"/>
      <c r="W70" s="29"/>
      <c r="X70" s="29"/>
      <c r="Y70" s="29"/>
      <c r="Z70" s="29"/>
      <c r="AA70" s="29"/>
      <c r="AB70" s="29"/>
      <c r="AC70" s="29">
        <v>2</v>
      </c>
      <c r="AD70" s="29"/>
      <c r="AE70" s="29"/>
      <c r="AF70" s="29"/>
      <c r="AG70" s="29"/>
      <c r="AH70" s="29"/>
      <c r="AI70" s="29"/>
      <c r="AJ70" s="29"/>
      <c r="AK70" s="29"/>
      <c r="AL70" s="29"/>
      <c r="AM70" s="29"/>
      <c r="AN70" s="29"/>
      <c r="AO70" s="29"/>
      <c r="AP70" s="29"/>
      <c r="AQ70" s="29"/>
      <c r="AR70" s="29"/>
    </row>
    <row r="71" spans="1:44">
      <c r="A71" s="21">
        <f>Scoring!A70</f>
        <v>0</v>
      </c>
      <c r="B71" s="21">
        <f>Scoring!L70</f>
        <v>400</v>
      </c>
      <c r="C71" s="21">
        <f>Scoring!C70</f>
        <v>443</v>
      </c>
      <c r="D71" s="21">
        <f>Scoring!B70</f>
        <v>25</v>
      </c>
      <c r="E71" s="30"/>
      <c r="F71" s="30" t="s">
        <v>33</v>
      </c>
      <c r="G71" s="29"/>
      <c r="H71" s="29"/>
      <c r="I71" s="29"/>
      <c r="J71" s="29"/>
      <c r="K71" s="29"/>
      <c r="L71" s="29"/>
      <c r="M71" s="29"/>
      <c r="N71" s="29"/>
      <c r="O71" s="29"/>
      <c r="P71" s="29"/>
      <c r="Q71" s="29"/>
      <c r="R71" s="29"/>
      <c r="S71" s="29"/>
      <c r="T71" s="29"/>
      <c r="U71" s="29">
        <v>3</v>
      </c>
      <c r="V71" s="29"/>
      <c r="W71" s="29"/>
      <c r="X71" s="29"/>
      <c r="Y71" s="29"/>
      <c r="Z71" s="29"/>
      <c r="AA71" s="29"/>
      <c r="AB71" s="29"/>
      <c r="AC71" s="29">
        <v>3</v>
      </c>
      <c r="AD71" s="29"/>
      <c r="AE71" s="29"/>
      <c r="AF71" s="29"/>
      <c r="AG71" s="29"/>
      <c r="AH71" s="29"/>
      <c r="AI71" s="29"/>
      <c r="AJ71" s="29"/>
      <c r="AK71" s="29"/>
      <c r="AL71" s="29"/>
      <c r="AM71" s="29"/>
      <c r="AN71" s="29"/>
      <c r="AO71" s="29"/>
      <c r="AP71" s="29"/>
      <c r="AQ71" s="29"/>
      <c r="AR71" s="29"/>
    </row>
    <row r="72" spans="1:44">
      <c r="A72" s="21">
        <f>Scoring!A71</f>
        <v>0</v>
      </c>
      <c r="B72" s="21">
        <f>Scoring!L71</f>
        <v>400</v>
      </c>
      <c r="C72" s="21">
        <f>Scoring!C71</f>
        <v>444</v>
      </c>
      <c r="D72" s="21">
        <f>Scoring!B71</f>
        <v>25</v>
      </c>
      <c r="E72" s="30"/>
      <c r="F72" s="30" t="s">
        <v>34</v>
      </c>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row>
    <row r="73" spans="1:44">
      <c r="A73" s="21">
        <f>Scoring!A72</f>
        <v>0</v>
      </c>
      <c r="B73" s="21">
        <f>Scoring!L72</f>
        <v>400</v>
      </c>
      <c r="C73" s="21">
        <f>Scoring!C72</f>
        <v>445</v>
      </c>
      <c r="D73" s="21">
        <f>Scoring!B72</f>
        <v>25</v>
      </c>
      <c r="E73" s="30"/>
      <c r="F73" s="30" t="s">
        <v>35</v>
      </c>
      <c r="G73" s="29"/>
      <c r="H73" s="29"/>
      <c r="I73" s="29"/>
      <c r="J73" s="29"/>
      <c r="K73" s="29"/>
      <c r="L73" s="29"/>
      <c r="M73" s="29"/>
      <c r="N73" s="29"/>
      <c r="O73" s="29"/>
      <c r="P73" s="29"/>
      <c r="Q73" s="29"/>
      <c r="R73" s="29"/>
      <c r="S73" s="29"/>
      <c r="T73" s="29"/>
      <c r="U73" s="29">
        <v>5</v>
      </c>
      <c r="V73" s="29"/>
      <c r="W73" s="29"/>
      <c r="X73" s="29"/>
      <c r="Y73" s="29"/>
      <c r="Z73" s="29"/>
      <c r="AA73" s="29"/>
      <c r="AB73" s="29"/>
      <c r="AC73" s="29"/>
      <c r="AD73" s="29"/>
      <c r="AE73" s="29"/>
      <c r="AF73" s="29"/>
      <c r="AG73" s="29"/>
      <c r="AH73" s="29"/>
      <c r="AI73" s="29"/>
      <c r="AJ73" s="29"/>
      <c r="AK73" s="29"/>
      <c r="AL73" s="29"/>
      <c r="AM73" s="29"/>
      <c r="AN73" s="29"/>
      <c r="AO73" s="29"/>
      <c r="AP73" s="29"/>
      <c r="AQ73" s="29"/>
      <c r="AR73" s="29"/>
    </row>
    <row r="74" spans="1:44">
      <c r="A74" s="21">
        <f>Scoring!A73</f>
        <v>0</v>
      </c>
      <c r="B74" s="21">
        <f>Scoring!L73</f>
        <v>400</v>
      </c>
      <c r="C74" s="21">
        <f>Scoring!C73</f>
        <v>446</v>
      </c>
      <c r="D74" s="21">
        <f>Scoring!B73</f>
        <v>25</v>
      </c>
      <c r="E74" s="30"/>
      <c r="F74" s="30" t="s">
        <v>36</v>
      </c>
      <c r="G74" s="29"/>
      <c r="H74" s="29"/>
      <c r="I74" s="29"/>
      <c r="J74" s="29"/>
      <c r="K74" s="29"/>
      <c r="L74" s="29"/>
      <c r="M74" s="29"/>
      <c r="N74" s="29"/>
      <c r="O74" s="29"/>
      <c r="P74" s="29"/>
      <c r="Q74" s="29"/>
      <c r="R74" s="29"/>
      <c r="S74" s="29"/>
      <c r="T74" s="29"/>
      <c r="U74" s="29">
        <v>6</v>
      </c>
      <c r="V74" s="29"/>
      <c r="W74" s="29"/>
      <c r="X74" s="29"/>
      <c r="Y74" s="29"/>
      <c r="Z74" s="29"/>
      <c r="AA74" s="29"/>
      <c r="AB74" s="29"/>
      <c r="AC74" s="29"/>
      <c r="AD74" s="29"/>
      <c r="AE74" s="29"/>
      <c r="AF74" s="29"/>
      <c r="AG74" s="29"/>
      <c r="AH74" s="29"/>
      <c r="AI74" s="29"/>
      <c r="AJ74" s="29"/>
      <c r="AK74" s="29"/>
      <c r="AL74" s="29"/>
      <c r="AM74" s="29"/>
      <c r="AN74" s="29"/>
      <c r="AO74" s="29"/>
      <c r="AP74" s="29"/>
      <c r="AQ74" s="29"/>
      <c r="AR74" s="29"/>
    </row>
    <row r="75" spans="1:44">
      <c r="A75" s="21">
        <f>Scoring!A74</f>
        <v>0</v>
      </c>
      <c r="B75" s="21">
        <f>Scoring!L74</f>
        <v>400</v>
      </c>
      <c r="C75" s="21">
        <f>Scoring!C74</f>
        <v>447</v>
      </c>
      <c r="D75" s="21">
        <f>Scoring!B74</f>
        <v>25</v>
      </c>
      <c r="E75" s="30"/>
      <c r="F75" s="30" t="s">
        <v>37</v>
      </c>
      <c r="G75" s="29"/>
      <c r="H75" s="29"/>
      <c r="I75" s="29"/>
      <c r="J75" s="29"/>
      <c r="K75" s="29"/>
      <c r="L75" s="29"/>
      <c r="M75" s="29"/>
      <c r="N75" s="29"/>
      <c r="O75" s="29"/>
      <c r="P75" s="29"/>
      <c r="Q75" s="29"/>
      <c r="R75" s="29"/>
      <c r="S75" s="29"/>
      <c r="T75" s="29"/>
      <c r="U75" s="29">
        <v>7</v>
      </c>
      <c r="V75" s="29"/>
      <c r="W75" s="29"/>
      <c r="X75" s="29"/>
      <c r="Y75" s="29"/>
      <c r="Z75" s="29"/>
      <c r="AA75" s="29"/>
      <c r="AB75" s="29"/>
      <c r="AC75" s="29"/>
      <c r="AD75" s="29"/>
      <c r="AE75" s="29"/>
      <c r="AF75" s="29"/>
      <c r="AG75" s="29"/>
      <c r="AH75" s="29"/>
      <c r="AI75" s="29"/>
      <c r="AJ75" s="29"/>
      <c r="AK75" s="29"/>
      <c r="AL75" s="29"/>
      <c r="AM75" s="29"/>
      <c r="AN75" s="29"/>
      <c r="AO75" s="29"/>
      <c r="AP75" s="29"/>
      <c r="AQ75" s="29">
        <v>7</v>
      </c>
      <c r="AR75" s="29"/>
    </row>
    <row r="76" spans="1:44">
      <c r="A76" s="21">
        <f>Scoring!A75</f>
        <v>0</v>
      </c>
      <c r="B76" s="21">
        <f>Scoring!L75</f>
        <v>400</v>
      </c>
      <c r="C76" s="21">
        <f>Scoring!C75</f>
        <v>448</v>
      </c>
      <c r="D76" s="21">
        <f>Scoring!B75</f>
        <v>25</v>
      </c>
      <c r="E76" s="30"/>
      <c r="F76" s="30" t="s">
        <v>38</v>
      </c>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row>
    <row r="77" spans="1:44">
      <c r="A77" s="21">
        <f>Scoring!A76</f>
        <v>0</v>
      </c>
      <c r="B77" s="21">
        <f>Scoring!L76</f>
        <v>400</v>
      </c>
      <c r="C77" s="21">
        <f>Scoring!C76</f>
        <v>449</v>
      </c>
      <c r="D77" s="21">
        <f>Scoring!B76</f>
        <v>25</v>
      </c>
      <c r="E77" s="30"/>
      <c r="F77" s="30" t="s">
        <v>39</v>
      </c>
      <c r="G77" s="29"/>
      <c r="H77" s="29"/>
      <c r="I77" s="29"/>
      <c r="J77" s="29"/>
      <c r="K77" s="29"/>
      <c r="L77" s="29"/>
      <c r="M77" s="29"/>
      <c r="N77" s="29"/>
      <c r="O77" s="29"/>
      <c r="P77" s="29"/>
      <c r="Q77" s="29"/>
      <c r="R77" s="29"/>
      <c r="S77" s="29"/>
      <c r="T77" s="29"/>
      <c r="U77" s="29">
        <v>9</v>
      </c>
      <c r="V77" s="29"/>
      <c r="W77" s="29"/>
      <c r="X77" s="29"/>
      <c r="Y77" s="29"/>
      <c r="Z77" s="29"/>
      <c r="AA77" s="29"/>
      <c r="AB77" s="29"/>
      <c r="AC77" s="29"/>
      <c r="AD77" s="29"/>
      <c r="AE77" s="29"/>
      <c r="AF77" s="29"/>
      <c r="AG77" s="29"/>
      <c r="AH77" s="29"/>
      <c r="AI77" s="29"/>
      <c r="AJ77" s="29"/>
      <c r="AK77" s="29"/>
      <c r="AL77" s="29"/>
      <c r="AM77" s="29">
        <v>9</v>
      </c>
      <c r="AN77" s="29"/>
      <c r="AO77" s="29"/>
      <c r="AP77" s="29"/>
      <c r="AQ77" s="29"/>
      <c r="AR77" s="29"/>
    </row>
    <row r="78" spans="1:44">
      <c r="A78" s="21">
        <f>Scoring!A77</f>
        <v>0</v>
      </c>
      <c r="B78" s="21">
        <f>Scoring!L77</f>
        <v>400</v>
      </c>
      <c r="C78" s="21">
        <f>Scoring!C77</f>
        <v>450</v>
      </c>
      <c r="D78" s="21">
        <f>Scoring!B77</f>
        <v>25</v>
      </c>
      <c r="E78" s="30"/>
      <c r="F78" s="30" t="s">
        <v>40</v>
      </c>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row>
    <row r="79" spans="1:44">
      <c r="A79" s="21">
        <f>Scoring!A78</f>
        <v>0</v>
      </c>
      <c r="B79" s="21">
        <f>Scoring!L78</f>
        <v>400</v>
      </c>
      <c r="C79" s="21">
        <f>Scoring!C78</f>
        <v>451</v>
      </c>
      <c r="D79" s="21">
        <f>Scoring!B78</f>
        <v>25</v>
      </c>
      <c r="E79" s="30"/>
      <c r="F79" s="30" t="s">
        <v>41</v>
      </c>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row>
    <row r="80" spans="1:44">
      <c r="A80" s="21">
        <f>Scoring!A79</f>
        <v>0</v>
      </c>
      <c r="B80" s="21">
        <f>Scoring!L79</f>
        <v>400</v>
      </c>
      <c r="C80" s="21">
        <f>Scoring!C79</f>
        <v>452</v>
      </c>
      <c r="D80" s="21">
        <f>Scoring!B79</f>
        <v>25</v>
      </c>
      <c r="E80" s="30"/>
      <c r="F80" s="30" t="s">
        <v>42</v>
      </c>
      <c r="G80" s="29"/>
      <c r="H80" s="29"/>
      <c r="I80" s="29"/>
      <c r="J80" s="29"/>
      <c r="K80" s="29"/>
      <c r="L80" s="29"/>
      <c r="M80" s="29"/>
      <c r="N80" s="29"/>
      <c r="O80" s="29"/>
      <c r="P80" s="29"/>
      <c r="Q80" s="29"/>
      <c r="R80" s="29"/>
      <c r="S80" s="29"/>
      <c r="T80" s="29"/>
      <c r="U80" s="29">
        <v>12</v>
      </c>
      <c r="V80" s="29"/>
      <c r="W80" s="29"/>
      <c r="X80" s="29"/>
      <c r="Y80" s="29"/>
      <c r="Z80" s="29"/>
      <c r="AA80" s="29"/>
      <c r="AB80" s="29"/>
      <c r="AC80" s="29"/>
      <c r="AD80" s="29">
        <v>12</v>
      </c>
      <c r="AE80" s="29"/>
      <c r="AF80" s="29"/>
      <c r="AG80" s="29"/>
      <c r="AH80" s="29"/>
      <c r="AI80" s="29"/>
      <c r="AJ80" s="29"/>
      <c r="AK80" s="29"/>
      <c r="AL80" s="29">
        <v>12</v>
      </c>
      <c r="AM80" s="29"/>
      <c r="AN80" s="29"/>
      <c r="AO80" s="29"/>
      <c r="AP80" s="29"/>
      <c r="AQ80" s="29"/>
      <c r="AR80" s="29"/>
    </row>
    <row r="81" spans="1:48">
      <c r="A81" s="21">
        <f>Scoring!A80</f>
        <v>0</v>
      </c>
      <c r="B81" s="21">
        <f>Scoring!L80</f>
        <v>400</v>
      </c>
      <c r="C81" s="21">
        <f>Scoring!C80</f>
        <v>453</v>
      </c>
      <c r="D81" s="21">
        <f>Scoring!B80</f>
        <v>25</v>
      </c>
      <c r="E81" s="30"/>
      <c r="F81" s="30" t="s">
        <v>43</v>
      </c>
      <c r="G81" s="29"/>
      <c r="H81" s="29"/>
      <c r="I81" s="29"/>
      <c r="J81" s="29"/>
      <c r="K81" s="29"/>
      <c r="L81" s="29"/>
      <c r="M81" s="29"/>
      <c r="N81" s="29"/>
      <c r="O81" s="29"/>
      <c r="P81" s="29"/>
      <c r="Q81" s="29"/>
      <c r="R81" s="29"/>
      <c r="S81" s="29"/>
      <c r="T81" s="29"/>
      <c r="U81" s="29">
        <v>13</v>
      </c>
      <c r="V81" s="29"/>
      <c r="W81" s="29"/>
      <c r="X81" s="29"/>
      <c r="Y81" s="29"/>
      <c r="Z81" s="29"/>
      <c r="AA81" s="29"/>
      <c r="AB81" s="29"/>
      <c r="AC81" s="29"/>
      <c r="AD81" s="29"/>
      <c r="AE81" s="29"/>
      <c r="AF81" s="29"/>
      <c r="AG81" s="29"/>
      <c r="AH81" s="29"/>
      <c r="AI81" s="29"/>
      <c r="AJ81" s="29"/>
      <c r="AK81" s="29"/>
      <c r="AL81" s="29"/>
      <c r="AM81" s="29"/>
      <c r="AN81" s="29"/>
      <c r="AO81" s="29"/>
      <c r="AP81" s="29"/>
      <c r="AQ81" s="29"/>
      <c r="AR81" s="29"/>
    </row>
    <row r="82" spans="1:48" ht="15.75" thickBot="1">
      <c r="A82" s="21">
        <f>Scoring!A81</f>
        <v>0</v>
      </c>
      <c r="B82" s="21">
        <f>Scoring!L81</f>
        <v>400</v>
      </c>
      <c r="C82" s="21">
        <f>Scoring!C81</f>
        <v>454</v>
      </c>
      <c r="D82" s="21">
        <f>Scoring!B81</f>
        <v>25</v>
      </c>
      <c r="E82" s="30"/>
      <c r="F82" s="30" t="s">
        <v>237</v>
      </c>
      <c r="G82" s="29"/>
      <c r="H82" s="29"/>
      <c r="I82" s="29"/>
      <c r="J82" s="29"/>
      <c r="K82" s="29"/>
      <c r="L82" s="29"/>
      <c r="M82" s="29"/>
      <c r="N82" s="29"/>
      <c r="O82" s="29"/>
      <c r="P82" s="29"/>
      <c r="Q82" s="29"/>
      <c r="R82" s="29"/>
      <c r="S82" s="29"/>
      <c r="T82" s="29"/>
      <c r="U82" s="29"/>
      <c r="V82" s="29"/>
      <c r="W82" s="29"/>
      <c r="X82" s="29" t="s">
        <v>396</v>
      </c>
      <c r="Y82" s="29"/>
      <c r="Z82" s="29"/>
      <c r="AA82" s="29"/>
      <c r="AB82" s="29"/>
      <c r="AC82" s="29" t="s">
        <v>462</v>
      </c>
      <c r="AD82" s="29"/>
      <c r="AE82" s="29"/>
      <c r="AF82" s="29"/>
      <c r="AG82" s="29" t="s">
        <v>501</v>
      </c>
      <c r="AH82" s="29"/>
      <c r="AI82" s="29"/>
      <c r="AJ82" s="29"/>
      <c r="AK82" s="29"/>
      <c r="AL82" s="29"/>
      <c r="AM82" s="29"/>
      <c r="AN82" s="29"/>
      <c r="AO82" s="29"/>
      <c r="AP82" s="29"/>
      <c r="AQ82" s="29"/>
      <c r="AR82" s="29"/>
    </row>
    <row r="83" spans="1:48" s="53" customFormat="1">
      <c r="A83" s="51">
        <f>Scoring!A82</f>
        <v>1</v>
      </c>
      <c r="B83" s="51">
        <f>Scoring!L82</f>
        <v>400</v>
      </c>
      <c r="C83" s="51">
        <f>Scoring!C82</f>
        <v>461</v>
      </c>
      <c r="D83" s="51">
        <f>Scoring!B82</f>
        <v>26</v>
      </c>
      <c r="E83" s="52" t="s">
        <v>48</v>
      </c>
      <c r="F83" s="52" t="s">
        <v>49</v>
      </c>
      <c r="AG83" s="53">
        <v>1</v>
      </c>
      <c r="AS83" s="56">
        <f>TRANSPOSE(_xlfn.MODE.MULT(G83:AR88))</f>
        <v>2</v>
      </c>
      <c r="AT83" s="56">
        <f>MIN($G83:$AR88)</f>
        <v>1</v>
      </c>
      <c r="AU83" s="56">
        <f>MAX($G83:$AR88)</f>
        <v>6</v>
      </c>
    </row>
    <row r="84" spans="1:48">
      <c r="A84" s="21">
        <f>Scoring!A83</f>
        <v>1</v>
      </c>
      <c r="B84" s="21">
        <f>Scoring!L83</f>
        <v>400</v>
      </c>
      <c r="C84" s="21">
        <f>Scoring!C83</f>
        <v>462</v>
      </c>
      <c r="D84" s="21">
        <f>Scoring!B83</f>
        <v>26</v>
      </c>
      <c r="E84" s="30"/>
      <c r="F84" s="30" t="s">
        <v>50</v>
      </c>
      <c r="G84" s="29"/>
      <c r="H84" s="29"/>
      <c r="I84" s="29"/>
      <c r="J84" s="29"/>
      <c r="K84" s="29"/>
      <c r="L84" s="29"/>
      <c r="M84" s="29"/>
      <c r="N84" s="29"/>
      <c r="O84" s="29"/>
      <c r="P84" s="29"/>
      <c r="Q84" s="29"/>
      <c r="R84" s="29"/>
      <c r="S84" s="29"/>
      <c r="T84" s="29"/>
      <c r="U84" s="29">
        <v>2</v>
      </c>
      <c r="V84" s="29"/>
      <c r="W84" s="29"/>
      <c r="X84" s="29"/>
      <c r="Y84" s="29"/>
      <c r="Z84" s="29"/>
      <c r="AA84" s="29"/>
      <c r="AB84" s="29"/>
      <c r="AC84" s="29">
        <v>2</v>
      </c>
      <c r="AD84" s="29"/>
      <c r="AE84" s="29"/>
      <c r="AF84" s="29"/>
      <c r="AG84" s="29"/>
      <c r="AH84" s="29"/>
      <c r="AI84" s="29"/>
      <c r="AJ84" s="29"/>
      <c r="AK84" s="29"/>
      <c r="AL84" s="29"/>
      <c r="AM84" s="29"/>
      <c r="AN84" s="29"/>
      <c r="AO84" s="29"/>
      <c r="AP84" s="29"/>
      <c r="AQ84" s="29"/>
      <c r="AR84" s="29"/>
      <c r="AS84" s="57"/>
    </row>
    <row r="85" spans="1:48">
      <c r="A85" s="21">
        <f>Scoring!A84</f>
        <v>1</v>
      </c>
      <c r="B85" s="21">
        <f>Scoring!L84</f>
        <v>400</v>
      </c>
      <c r="C85" s="21">
        <f>Scoring!C84</f>
        <v>463</v>
      </c>
      <c r="D85" s="21">
        <f>Scoring!B84</f>
        <v>26</v>
      </c>
      <c r="E85" s="30"/>
      <c r="F85" s="30" t="s">
        <v>51</v>
      </c>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57"/>
    </row>
    <row r="86" spans="1:48">
      <c r="A86" s="21">
        <f>Scoring!A85</f>
        <v>1</v>
      </c>
      <c r="B86" s="21">
        <f>Scoring!L85</f>
        <v>400</v>
      </c>
      <c r="C86" s="21">
        <f>Scoring!C85</f>
        <v>464</v>
      </c>
      <c r="D86" s="21">
        <f>Scoring!B85</f>
        <v>26</v>
      </c>
      <c r="E86" s="30"/>
      <c r="F86" s="30" t="s">
        <v>52</v>
      </c>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v>4</v>
      </c>
      <c r="AN86" s="29"/>
      <c r="AO86" s="29"/>
      <c r="AP86" s="29"/>
      <c r="AQ86" s="29"/>
      <c r="AR86" s="29"/>
      <c r="AS86" s="57"/>
    </row>
    <row r="87" spans="1:48">
      <c r="A87" s="21">
        <f>Scoring!A86</f>
        <v>1</v>
      </c>
      <c r="B87" s="21">
        <f>Scoring!L86</f>
        <v>400</v>
      </c>
      <c r="C87" s="21">
        <f>Scoring!C86</f>
        <v>465</v>
      </c>
      <c r="D87" s="21">
        <f>Scoring!B86</f>
        <v>26</v>
      </c>
      <c r="E87" s="30"/>
      <c r="F87" s="30" t="s">
        <v>53</v>
      </c>
      <c r="G87" s="29"/>
      <c r="H87" s="29"/>
      <c r="I87" s="29"/>
      <c r="J87" s="29"/>
      <c r="K87" s="29"/>
      <c r="L87" s="29"/>
      <c r="M87" s="29"/>
      <c r="N87" s="29"/>
      <c r="O87" s="29"/>
      <c r="P87" s="29"/>
      <c r="Q87" s="29"/>
      <c r="R87" s="29"/>
      <c r="S87" s="29"/>
      <c r="T87" s="29"/>
      <c r="U87" s="29"/>
      <c r="V87" s="29"/>
      <c r="W87" s="29"/>
      <c r="X87" s="29">
        <v>5</v>
      </c>
      <c r="Y87" s="29"/>
      <c r="Z87" s="29"/>
      <c r="AA87" s="29"/>
      <c r="AB87" s="29"/>
      <c r="AC87" s="29"/>
      <c r="AD87" s="29"/>
      <c r="AE87" s="29"/>
      <c r="AF87" s="29"/>
      <c r="AG87" s="29"/>
      <c r="AH87" s="29"/>
      <c r="AI87" s="29"/>
      <c r="AJ87" s="29"/>
      <c r="AK87" s="29"/>
      <c r="AL87" s="29"/>
      <c r="AM87" s="29"/>
      <c r="AN87" s="29"/>
      <c r="AO87" s="29"/>
      <c r="AP87" s="29"/>
      <c r="AQ87" s="29">
        <v>5</v>
      </c>
      <c r="AR87" s="29"/>
      <c r="AS87" s="57"/>
    </row>
    <row r="88" spans="1:48" ht="15.75" thickBot="1">
      <c r="A88" s="21">
        <f>Scoring!A87</f>
        <v>1</v>
      </c>
      <c r="B88" s="21">
        <f>Scoring!L87</f>
        <v>400</v>
      </c>
      <c r="C88" s="21">
        <f>Scoring!C87</f>
        <v>466</v>
      </c>
      <c r="D88" s="21">
        <f>Scoring!B87</f>
        <v>26</v>
      </c>
      <c r="E88" s="30"/>
      <c r="F88" s="30" t="s">
        <v>54</v>
      </c>
      <c r="G88" s="29"/>
      <c r="H88" s="29"/>
      <c r="I88" s="29"/>
      <c r="J88" s="29"/>
      <c r="K88" s="29"/>
      <c r="L88" s="29"/>
      <c r="M88" s="29"/>
      <c r="N88" s="29"/>
      <c r="O88" s="29"/>
      <c r="P88" s="29"/>
      <c r="Q88" s="29"/>
      <c r="R88" s="29"/>
      <c r="S88" s="29"/>
      <c r="T88" s="29"/>
      <c r="U88" s="29"/>
      <c r="V88" s="29"/>
      <c r="W88" s="29"/>
      <c r="X88" s="29"/>
      <c r="Y88" s="29"/>
      <c r="Z88" s="29"/>
      <c r="AA88" s="29"/>
      <c r="AB88" s="29"/>
      <c r="AC88" s="29"/>
      <c r="AD88" s="29">
        <v>6</v>
      </c>
      <c r="AE88" s="29"/>
      <c r="AF88" s="29"/>
      <c r="AG88" s="29"/>
      <c r="AH88" s="29"/>
      <c r="AI88" s="29"/>
      <c r="AJ88" s="29"/>
      <c r="AK88" s="29"/>
      <c r="AL88" s="29"/>
      <c r="AM88" s="29"/>
      <c r="AN88" s="29"/>
      <c r="AO88" s="29"/>
      <c r="AP88" s="29"/>
      <c r="AQ88" s="29"/>
      <c r="AR88" s="29"/>
      <c r="AS88" s="57"/>
    </row>
    <row r="89" spans="1:48" s="53" customFormat="1">
      <c r="A89" s="51">
        <f>Scoring!A88</f>
        <v>1</v>
      </c>
      <c r="B89" s="51">
        <f>Scoring!L88</f>
        <v>500</v>
      </c>
      <c r="C89" s="51">
        <f>Scoring!C88</f>
        <v>501</v>
      </c>
      <c r="D89" s="51">
        <f>Scoring!B88</f>
        <v>27</v>
      </c>
      <c r="E89" s="52" t="s">
        <v>56</v>
      </c>
      <c r="F89" s="52" t="s">
        <v>57</v>
      </c>
      <c r="H89" s="53">
        <v>1</v>
      </c>
      <c r="Q89" s="53">
        <v>1</v>
      </c>
      <c r="AS89" s="59">
        <f>TRANSPOSE(_xlfn.MODE.MULT(G89:AR94))</f>
        <v>6</v>
      </c>
      <c r="AT89" s="56">
        <f>MIN($G89:$AR94)</f>
        <v>1</v>
      </c>
      <c r="AU89" s="56">
        <f>MAX($G89:$AR94)</f>
        <v>6</v>
      </c>
      <c r="AV89" s="29">
        <f>COUNTIFS(G89:AR89,1)</f>
        <v>2</v>
      </c>
    </row>
    <row r="90" spans="1:48">
      <c r="A90" s="21">
        <f>Scoring!A89</f>
        <v>1</v>
      </c>
      <c r="B90" s="21">
        <f>Scoring!L89</f>
        <v>500</v>
      </c>
      <c r="C90" s="21">
        <f>Scoring!C89</f>
        <v>502</v>
      </c>
      <c r="D90" s="21">
        <f>Scoring!B89</f>
        <v>27</v>
      </c>
      <c r="E90" s="30"/>
      <c r="F90" s="30" t="s">
        <v>58</v>
      </c>
      <c r="G90" s="29"/>
      <c r="H90" s="29"/>
      <c r="I90" s="29"/>
      <c r="J90" s="29"/>
      <c r="K90" s="29">
        <v>2</v>
      </c>
      <c r="L90" s="29"/>
      <c r="M90" s="29"/>
      <c r="N90" s="29"/>
      <c r="O90" s="29"/>
      <c r="P90" s="29"/>
      <c r="Q90" s="29"/>
      <c r="R90" s="29">
        <v>2</v>
      </c>
      <c r="S90" s="29">
        <v>2</v>
      </c>
      <c r="T90" s="29"/>
      <c r="U90" s="29"/>
      <c r="V90" s="29">
        <v>2</v>
      </c>
      <c r="W90" s="29">
        <v>2</v>
      </c>
      <c r="X90" s="29"/>
      <c r="Y90" s="29"/>
      <c r="Z90" s="29"/>
      <c r="AA90" s="29"/>
      <c r="AB90" s="29"/>
      <c r="AC90" s="29"/>
      <c r="AD90" s="29"/>
      <c r="AE90" s="29">
        <v>2</v>
      </c>
      <c r="AF90" s="29">
        <v>2</v>
      </c>
      <c r="AG90" s="29">
        <v>2</v>
      </c>
      <c r="AH90" s="29"/>
      <c r="AI90" s="29"/>
      <c r="AJ90" s="29"/>
      <c r="AK90" s="29"/>
      <c r="AL90" s="29"/>
      <c r="AM90" s="29"/>
      <c r="AN90" s="29"/>
      <c r="AO90" s="29"/>
      <c r="AP90" s="29"/>
      <c r="AQ90" s="29"/>
      <c r="AR90" s="29"/>
      <c r="AS90" s="57"/>
      <c r="AV90" s="29">
        <f>COUNTIFS(G90:AR90,2)</f>
        <v>8</v>
      </c>
    </row>
    <row r="91" spans="1:48">
      <c r="A91" s="21">
        <f>Scoring!A90</f>
        <v>1</v>
      </c>
      <c r="B91" s="21">
        <f>Scoring!L90</f>
        <v>500</v>
      </c>
      <c r="C91" s="21">
        <f>Scoring!C90</f>
        <v>503</v>
      </c>
      <c r="D91" s="21">
        <f>Scoring!B90</f>
        <v>27</v>
      </c>
      <c r="E91" s="30"/>
      <c r="F91" s="30" t="s">
        <v>59</v>
      </c>
      <c r="G91" s="29"/>
      <c r="H91" s="29"/>
      <c r="I91" s="29"/>
      <c r="J91" s="29"/>
      <c r="K91" s="29"/>
      <c r="L91" s="29"/>
      <c r="M91" s="29"/>
      <c r="N91" s="29"/>
      <c r="O91" s="29"/>
      <c r="P91" s="29"/>
      <c r="Q91" s="29"/>
      <c r="R91" s="29"/>
      <c r="S91" s="29"/>
      <c r="T91" s="29"/>
      <c r="U91" s="29"/>
      <c r="V91" s="29"/>
      <c r="W91" s="29"/>
      <c r="X91" s="29"/>
      <c r="Y91" s="29"/>
      <c r="Z91" s="29"/>
      <c r="AA91" s="29">
        <v>3</v>
      </c>
      <c r="AB91" s="29"/>
      <c r="AC91" s="29"/>
      <c r="AD91" s="29"/>
      <c r="AE91" s="29"/>
      <c r="AF91" s="29"/>
      <c r="AG91" s="29"/>
      <c r="AH91" s="29"/>
      <c r="AI91" s="29"/>
      <c r="AJ91" s="29"/>
      <c r="AK91" s="29"/>
      <c r="AL91" s="29"/>
      <c r="AM91" s="29"/>
      <c r="AN91" s="29"/>
      <c r="AO91" s="29"/>
      <c r="AP91" s="29"/>
      <c r="AQ91" s="29"/>
      <c r="AR91" s="29"/>
      <c r="AS91" s="57"/>
      <c r="AV91" s="29">
        <f>COUNTIFS(G91:AR91,3)</f>
        <v>1</v>
      </c>
    </row>
    <row r="92" spans="1:48">
      <c r="A92" s="21">
        <f>Scoring!A91</f>
        <v>1</v>
      </c>
      <c r="B92" s="21">
        <f>Scoring!L91</f>
        <v>500</v>
      </c>
      <c r="C92" s="21">
        <f>Scoring!C91</f>
        <v>504</v>
      </c>
      <c r="D92" s="21">
        <f>Scoring!B91</f>
        <v>27</v>
      </c>
      <c r="E92" s="30"/>
      <c r="F92" s="30" t="s">
        <v>60</v>
      </c>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57"/>
      <c r="AV92" s="29">
        <f>COUNTIFS(G92:AR92,4)</f>
        <v>0</v>
      </c>
    </row>
    <row r="93" spans="1:48">
      <c r="A93" s="21">
        <f>Scoring!A92</f>
        <v>1</v>
      </c>
      <c r="B93" s="21">
        <f>Scoring!L92</f>
        <v>500</v>
      </c>
      <c r="C93" s="21">
        <f>Scoring!C92</f>
        <v>505</v>
      </c>
      <c r="D93" s="21">
        <f>Scoring!B92</f>
        <v>27</v>
      </c>
      <c r="E93" s="30"/>
      <c r="F93" s="30" t="s">
        <v>61</v>
      </c>
      <c r="G93" s="29"/>
      <c r="H93" s="29"/>
      <c r="I93" s="29"/>
      <c r="J93" s="29"/>
      <c r="K93" s="29"/>
      <c r="L93" s="29"/>
      <c r="M93" s="29"/>
      <c r="N93" s="29"/>
      <c r="O93" s="29">
        <v>5</v>
      </c>
      <c r="P93" s="29"/>
      <c r="Q93" s="29"/>
      <c r="R93" s="29"/>
      <c r="S93" s="29"/>
      <c r="T93" s="29"/>
      <c r="U93" s="29"/>
      <c r="V93" s="29"/>
      <c r="W93" s="29"/>
      <c r="X93" s="29"/>
      <c r="Y93" s="29"/>
      <c r="Z93" s="29"/>
      <c r="AA93" s="29"/>
      <c r="AB93" s="29"/>
      <c r="AC93" s="29"/>
      <c r="AD93" s="29"/>
      <c r="AE93" s="29"/>
      <c r="AF93" s="29"/>
      <c r="AG93" s="29"/>
      <c r="AH93" s="29"/>
      <c r="AI93" s="29"/>
      <c r="AJ93" s="29">
        <v>5</v>
      </c>
      <c r="AK93" s="29"/>
      <c r="AL93" s="29"/>
      <c r="AM93" s="29"/>
      <c r="AN93" s="29"/>
      <c r="AO93" s="29"/>
      <c r="AP93" s="29"/>
      <c r="AQ93" s="29"/>
      <c r="AR93" s="29"/>
      <c r="AS93" s="57"/>
      <c r="AV93" s="29">
        <f>COUNTIFS(G93:AR93,5)</f>
        <v>2</v>
      </c>
    </row>
    <row r="94" spans="1:48" ht="15.75" thickBot="1">
      <c r="A94" s="21">
        <f>Scoring!A93</f>
        <v>1</v>
      </c>
      <c r="B94" s="21">
        <f>Scoring!L93</f>
        <v>500</v>
      </c>
      <c r="C94" s="21">
        <f>Scoring!C93</f>
        <v>506</v>
      </c>
      <c r="D94" s="21">
        <f>Scoring!B93</f>
        <v>27</v>
      </c>
      <c r="E94" s="30"/>
      <c r="F94" s="30" t="s">
        <v>62</v>
      </c>
      <c r="G94" s="29"/>
      <c r="H94" s="29"/>
      <c r="I94" s="29">
        <v>6</v>
      </c>
      <c r="J94" s="29">
        <v>6</v>
      </c>
      <c r="K94" s="29"/>
      <c r="L94" s="29">
        <v>6</v>
      </c>
      <c r="M94" s="29">
        <v>6</v>
      </c>
      <c r="N94" s="29">
        <v>6</v>
      </c>
      <c r="O94" s="29"/>
      <c r="P94" s="29"/>
      <c r="Q94" s="29"/>
      <c r="R94" s="29"/>
      <c r="S94" s="29"/>
      <c r="T94" s="29">
        <v>6</v>
      </c>
      <c r="U94" s="29">
        <v>6</v>
      </c>
      <c r="V94" s="29"/>
      <c r="W94" s="29"/>
      <c r="X94" s="29">
        <v>6</v>
      </c>
      <c r="Y94" s="29">
        <v>6</v>
      </c>
      <c r="Z94" s="29">
        <v>6</v>
      </c>
      <c r="AA94" s="29"/>
      <c r="AB94" s="29">
        <v>6</v>
      </c>
      <c r="AC94" s="29">
        <v>6</v>
      </c>
      <c r="AD94" s="29">
        <v>6</v>
      </c>
      <c r="AE94" s="29"/>
      <c r="AF94" s="29"/>
      <c r="AG94" s="29"/>
      <c r="AH94" s="29"/>
      <c r="AI94" s="29">
        <v>6</v>
      </c>
      <c r="AJ94" s="29"/>
      <c r="AK94" s="29">
        <v>6</v>
      </c>
      <c r="AL94" s="29">
        <v>6</v>
      </c>
      <c r="AM94" s="29">
        <v>6</v>
      </c>
      <c r="AN94" s="29">
        <v>6</v>
      </c>
      <c r="AO94" s="29">
        <v>6</v>
      </c>
      <c r="AP94" s="29">
        <v>6</v>
      </c>
      <c r="AQ94" s="29">
        <v>6</v>
      </c>
      <c r="AR94" s="29">
        <v>6</v>
      </c>
      <c r="AS94" s="57"/>
      <c r="AV94" s="29">
        <f>COUNTIFS(G94:AR94,6)</f>
        <v>22</v>
      </c>
    </row>
    <row r="95" spans="1:48" s="53" customFormat="1">
      <c r="A95" s="51">
        <f>Scoring!A94</f>
        <v>1</v>
      </c>
      <c r="B95" s="51">
        <f>Scoring!L94</f>
        <v>500</v>
      </c>
      <c r="C95" s="51">
        <f>Scoring!C94</f>
        <v>511</v>
      </c>
      <c r="D95" s="51">
        <f>Scoring!B94</f>
        <v>28</v>
      </c>
      <c r="E95" s="52" t="s">
        <v>63</v>
      </c>
      <c r="F95" s="52" t="s">
        <v>64</v>
      </c>
      <c r="H95" s="53">
        <v>1</v>
      </c>
      <c r="I95" s="53">
        <v>1</v>
      </c>
      <c r="J95" s="53">
        <v>1</v>
      </c>
      <c r="K95" s="53">
        <v>1</v>
      </c>
      <c r="L95" s="53">
        <v>1</v>
      </c>
      <c r="M95" s="53">
        <v>1</v>
      </c>
      <c r="O95" s="53">
        <v>1</v>
      </c>
      <c r="Q95" s="53">
        <v>1</v>
      </c>
      <c r="R95" s="53">
        <v>1</v>
      </c>
      <c r="S95" s="53">
        <v>1</v>
      </c>
      <c r="U95" s="53">
        <v>1</v>
      </c>
      <c r="V95" s="53">
        <v>1</v>
      </c>
      <c r="W95" s="53">
        <v>1</v>
      </c>
      <c r="Y95" s="53">
        <v>1</v>
      </c>
      <c r="Z95" s="53">
        <v>1</v>
      </c>
      <c r="AS95" s="59">
        <f>TRANSPOSE(_xlfn.MODE.MULT(G95:AR100))</f>
        <v>1</v>
      </c>
      <c r="AT95" s="56">
        <f>MIN($G95:$AR100)</f>
        <v>1</v>
      </c>
      <c r="AU95" s="56">
        <f>MAX($G95:$AR100)</f>
        <v>6</v>
      </c>
      <c r="AV95" s="29">
        <f>COUNTIFS(G95:AR95,1)</f>
        <v>15</v>
      </c>
    </row>
    <row r="96" spans="1:48">
      <c r="A96" s="21">
        <f>Scoring!A95</f>
        <v>1</v>
      </c>
      <c r="B96" s="21">
        <f>Scoring!L95</f>
        <v>500</v>
      </c>
      <c r="C96" s="21">
        <f>Scoring!C95</f>
        <v>512</v>
      </c>
      <c r="D96" s="21">
        <f>Scoring!B95</f>
        <v>28</v>
      </c>
      <c r="E96" s="30"/>
      <c r="F96" s="30" t="s">
        <v>65</v>
      </c>
      <c r="G96" s="29"/>
      <c r="H96" s="29"/>
      <c r="I96" s="29"/>
      <c r="J96" s="29"/>
      <c r="K96" s="29"/>
      <c r="L96" s="29"/>
      <c r="M96" s="29"/>
      <c r="N96" s="29"/>
      <c r="O96" s="29"/>
      <c r="P96" s="29"/>
      <c r="Q96" s="29"/>
      <c r="R96" s="29"/>
      <c r="S96" s="29"/>
      <c r="T96" s="29">
        <v>2</v>
      </c>
      <c r="U96" s="29"/>
      <c r="V96" s="29"/>
      <c r="W96" s="29"/>
      <c r="X96" s="29"/>
      <c r="Y96" s="29"/>
      <c r="Z96" s="29"/>
      <c r="AA96" s="29"/>
      <c r="AB96" s="29"/>
      <c r="AC96" s="29"/>
      <c r="AD96" s="29"/>
      <c r="AE96" s="29"/>
      <c r="AF96" s="29">
        <v>2</v>
      </c>
      <c r="AG96" s="29"/>
      <c r="AH96" s="29"/>
      <c r="AI96" s="29"/>
      <c r="AJ96" s="29"/>
      <c r="AK96" s="29"/>
      <c r="AL96" s="29"/>
      <c r="AM96" s="29"/>
      <c r="AN96" s="29"/>
      <c r="AO96" s="29"/>
      <c r="AP96" s="29"/>
      <c r="AQ96" s="29"/>
      <c r="AR96" s="29"/>
      <c r="AS96" s="57"/>
      <c r="AV96" s="29">
        <f>COUNTIFS(G96:AR96,2)</f>
        <v>2</v>
      </c>
    </row>
    <row r="97" spans="1:48">
      <c r="A97" s="21">
        <f>Scoring!A96</f>
        <v>1</v>
      </c>
      <c r="B97" s="21">
        <f>Scoring!L96</f>
        <v>500</v>
      </c>
      <c r="C97" s="21">
        <f>Scoring!C96</f>
        <v>513</v>
      </c>
      <c r="D97" s="21">
        <f>Scoring!B96</f>
        <v>28</v>
      </c>
      <c r="E97" s="30"/>
      <c r="F97" s="30" t="s">
        <v>66</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57"/>
      <c r="AV97" s="29">
        <f>COUNTIFS(G97:AR97,3)</f>
        <v>0</v>
      </c>
    </row>
    <row r="98" spans="1:48">
      <c r="A98" s="21">
        <f>Scoring!A97</f>
        <v>1</v>
      </c>
      <c r="B98" s="21">
        <f>Scoring!L97</f>
        <v>500</v>
      </c>
      <c r="C98" s="21">
        <f>Scoring!C97</f>
        <v>514</v>
      </c>
      <c r="D98" s="21">
        <f>Scoring!B97</f>
        <v>28</v>
      </c>
      <c r="E98" s="30"/>
      <c r="F98" s="30" t="s">
        <v>247</v>
      </c>
      <c r="G98" s="29"/>
      <c r="H98" s="29"/>
      <c r="I98" s="29"/>
      <c r="J98" s="29"/>
      <c r="K98" s="29"/>
      <c r="L98" s="29"/>
      <c r="M98" s="29"/>
      <c r="N98" s="29"/>
      <c r="O98" s="29"/>
      <c r="P98" s="29"/>
      <c r="Q98" s="29"/>
      <c r="R98" s="29"/>
      <c r="S98" s="29"/>
      <c r="T98" s="29"/>
      <c r="U98" s="29"/>
      <c r="V98" s="29"/>
      <c r="W98" s="29"/>
      <c r="X98" s="29"/>
      <c r="Y98" s="29"/>
      <c r="Z98" s="29"/>
      <c r="AA98" s="29">
        <v>4</v>
      </c>
      <c r="AB98" s="29"/>
      <c r="AC98" s="29"/>
      <c r="AD98" s="29"/>
      <c r="AE98" s="29"/>
      <c r="AF98" s="29"/>
      <c r="AG98" s="29"/>
      <c r="AH98" s="29"/>
      <c r="AI98" s="29"/>
      <c r="AJ98" s="29"/>
      <c r="AK98" s="29"/>
      <c r="AL98" s="29"/>
      <c r="AM98" s="29"/>
      <c r="AN98" s="29"/>
      <c r="AO98" s="29"/>
      <c r="AP98" s="29"/>
      <c r="AQ98" s="29"/>
      <c r="AR98" s="29"/>
      <c r="AS98" s="57"/>
      <c r="AV98" s="29">
        <f>COUNTIFS(G98:AR98,4)</f>
        <v>1</v>
      </c>
    </row>
    <row r="99" spans="1:48">
      <c r="A99" s="21">
        <f>Scoring!A98</f>
        <v>1</v>
      </c>
      <c r="B99" s="21">
        <f>Scoring!L98</f>
        <v>500</v>
      </c>
      <c r="C99" s="21">
        <f>Scoring!C98</f>
        <v>515</v>
      </c>
      <c r="D99" s="21">
        <f>Scoring!B98</f>
        <v>28</v>
      </c>
      <c r="E99" s="30"/>
      <c r="F99" s="30" t="s">
        <v>68</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v>5</v>
      </c>
      <c r="AK99" s="29"/>
      <c r="AL99" s="29"/>
      <c r="AM99" s="29"/>
      <c r="AN99" s="29"/>
      <c r="AO99" s="29"/>
      <c r="AP99" s="29"/>
      <c r="AQ99" s="29"/>
      <c r="AR99" s="29"/>
      <c r="AS99" s="57"/>
      <c r="AV99" s="29">
        <f>COUNTIFS(G99:AR99,5)</f>
        <v>1</v>
      </c>
    </row>
    <row r="100" spans="1:48">
      <c r="A100" s="21">
        <f>Scoring!A99</f>
        <v>1</v>
      </c>
      <c r="B100" s="21">
        <f>Scoring!L99</f>
        <v>500</v>
      </c>
      <c r="C100" s="21">
        <f>Scoring!C99</f>
        <v>516</v>
      </c>
      <c r="D100" s="21">
        <f>Scoring!B99</f>
        <v>28</v>
      </c>
      <c r="E100" s="30"/>
      <c r="F100" s="30" t="s">
        <v>84</v>
      </c>
      <c r="G100" s="29"/>
      <c r="H100" s="29"/>
      <c r="I100" s="29"/>
      <c r="J100" s="29"/>
      <c r="K100" s="29"/>
      <c r="L100" s="29"/>
      <c r="M100" s="29"/>
      <c r="N100" s="29"/>
      <c r="O100" s="29"/>
      <c r="P100" s="29"/>
      <c r="Q100" s="29"/>
      <c r="R100" s="29"/>
      <c r="S100" s="29"/>
      <c r="T100" s="29"/>
      <c r="U100" s="29"/>
      <c r="V100" s="29"/>
      <c r="W100" s="29"/>
      <c r="X100" s="29">
        <v>6</v>
      </c>
      <c r="Y100" s="29"/>
      <c r="Z100" s="29"/>
      <c r="AA100" s="29"/>
      <c r="AB100" s="29">
        <v>6</v>
      </c>
      <c r="AC100" s="29">
        <v>6</v>
      </c>
      <c r="AD100" s="29"/>
      <c r="AE100" s="29"/>
      <c r="AF100" s="29"/>
      <c r="AG100" s="29">
        <v>6</v>
      </c>
      <c r="AH100" s="29"/>
      <c r="AI100" s="29">
        <v>6</v>
      </c>
      <c r="AJ100" s="29"/>
      <c r="AK100" s="29">
        <v>6</v>
      </c>
      <c r="AL100" s="29">
        <v>6</v>
      </c>
      <c r="AM100" s="29"/>
      <c r="AN100" s="29">
        <v>6</v>
      </c>
      <c r="AO100" s="29">
        <v>6</v>
      </c>
      <c r="AP100" s="29">
        <v>6</v>
      </c>
      <c r="AQ100" s="29">
        <v>6</v>
      </c>
      <c r="AR100" s="29">
        <v>6</v>
      </c>
      <c r="AS100" s="57"/>
      <c r="AV100" s="29">
        <f>COUNTIFS(G100:AR100,6)</f>
        <v>12</v>
      </c>
    </row>
    <row r="101" spans="1:48" ht="15.75" thickBot="1">
      <c r="A101" s="21">
        <f>Scoring!A100</f>
        <v>1</v>
      </c>
      <c r="B101" s="21">
        <f>Scoring!L100</f>
        <v>500</v>
      </c>
      <c r="C101" s="21">
        <f>Scoring!C100</f>
        <v>517</v>
      </c>
      <c r="D101" s="21">
        <f>Scoring!B100</f>
        <v>28</v>
      </c>
      <c r="E101" s="30"/>
      <c r="F101" s="30" t="s">
        <v>248</v>
      </c>
      <c r="G101" s="29"/>
      <c r="H101" s="29"/>
      <c r="I101" s="29"/>
      <c r="J101" s="29"/>
      <c r="K101" s="29"/>
      <c r="L101" s="29"/>
      <c r="M101" s="29"/>
      <c r="N101" s="29">
        <v>7</v>
      </c>
      <c r="O101" s="29"/>
      <c r="P101" s="29"/>
      <c r="Q101" s="29"/>
      <c r="R101" s="29"/>
      <c r="S101" s="29"/>
      <c r="T101" s="29"/>
      <c r="U101" s="29"/>
      <c r="V101" s="29"/>
      <c r="W101" s="29"/>
      <c r="X101" s="29"/>
      <c r="Y101" s="29"/>
      <c r="Z101" s="29"/>
      <c r="AA101" s="29"/>
      <c r="AB101" s="29"/>
      <c r="AC101" s="29"/>
      <c r="AD101" s="29">
        <v>7</v>
      </c>
      <c r="AE101" s="29">
        <v>7</v>
      </c>
      <c r="AF101" s="29"/>
      <c r="AG101" s="29"/>
      <c r="AH101" s="29"/>
      <c r="AI101" s="29"/>
      <c r="AJ101" s="29"/>
      <c r="AK101" s="29"/>
      <c r="AL101" s="29"/>
      <c r="AM101" s="29">
        <v>7</v>
      </c>
      <c r="AN101" s="29"/>
      <c r="AO101" s="29"/>
      <c r="AP101" s="29"/>
      <c r="AQ101" s="29"/>
      <c r="AR101" s="29"/>
      <c r="AS101" s="58"/>
    </row>
    <row r="102" spans="1:48">
      <c r="A102" s="21">
        <f>Scoring!A101</f>
        <v>0</v>
      </c>
      <c r="B102" s="21">
        <f>Scoring!L101</f>
        <v>500</v>
      </c>
      <c r="C102" s="21">
        <f>Scoring!C101</f>
        <v>521</v>
      </c>
      <c r="D102" s="21">
        <f>Scoring!B101</f>
        <v>29</v>
      </c>
      <c r="E102" s="30" t="s">
        <v>71</v>
      </c>
      <c r="F102" s="30" t="s">
        <v>72</v>
      </c>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row>
    <row r="103" spans="1:48">
      <c r="A103" s="21">
        <f>Scoring!A102</f>
        <v>0</v>
      </c>
      <c r="B103" s="21">
        <f>Scoring!L102</f>
        <v>500</v>
      </c>
      <c r="C103" s="21">
        <f>Scoring!C102</f>
        <v>522</v>
      </c>
      <c r="D103" s="21">
        <f>Scoring!B102</f>
        <v>29</v>
      </c>
      <c r="E103" s="30"/>
      <c r="F103" s="30" t="s">
        <v>237</v>
      </c>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row>
    <row r="104" spans="1:48">
      <c r="A104" s="21">
        <f>Scoring!A103</f>
        <v>0</v>
      </c>
      <c r="B104" s="21">
        <f>Scoring!L103</f>
        <v>500</v>
      </c>
      <c r="C104" s="21">
        <f>Scoring!C103</f>
        <v>523</v>
      </c>
      <c r="D104" s="21">
        <f>Scoring!B103</f>
        <v>30</v>
      </c>
      <c r="E104" s="30" t="s">
        <v>71</v>
      </c>
      <c r="F104" s="30" t="s">
        <v>72</v>
      </c>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v>1</v>
      </c>
      <c r="AE104" s="29"/>
      <c r="AF104" s="29"/>
      <c r="AG104" s="29"/>
      <c r="AH104" s="29"/>
      <c r="AI104" s="29"/>
      <c r="AJ104" s="29"/>
      <c r="AK104" s="29"/>
      <c r="AL104" s="29"/>
      <c r="AM104" s="29">
        <v>1</v>
      </c>
      <c r="AN104" s="29"/>
      <c r="AO104" s="29"/>
      <c r="AP104" s="29"/>
      <c r="AQ104" s="29"/>
      <c r="AR104" s="29"/>
    </row>
    <row r="105" spans="1:48" ht="15.75" thickBot="1">
      <c r="A105" s="21">
        <f>Scoring!A104</f>
        <v>0</v>
      </c>
      <c r="B105" s="21">
        <f>Scoring!L104</f>
        <v>500</v>
      </c>
      <c r="C105" s="21">
        <f>Scoring!C104</f>
        <v>524</v>
      </c>
      <c r="D105" s="21">
        <f>Scoring!B104</f>
        <v>30</v>
      </c>
      <c r="E105" s="30"/>
      <c r="F105" s="30" t="s">
        <v>237</v>
      </c>
      <c r="G105" s="29"/>
      <c r="H105" s="29"/>
      <c r="I105" s="29"/>
      <c r="J105" s="29"/>
      <c r="K105" s="29"/>
      <c r="L105" s="29"/>
      <c r="M105" s="29"/>
      <c r="N105" s="29" t="s">
        <v>319</v>
      </c>
      <c r="O105" s="29"/>
      <c r="P105" s="29"/>
      <c r="Q105" s="29"/>
      <c r="R105" s="29"/>
      <c r="S105" s="29"/>
      <c r="T105" s="29"/>
      <c r="U105" s="29"/>
      <c r="V105" s="29"/>
      <c r="W105" s="29"/>
      <c r="X105" s="29"/>
      <c r="Y105" s="29"/>
      <c r="Z105" s="29"/>
      <c r="AA105" s="29"/>
      <c r="AB105" s="29"/>
      <c r="AC105" s="29"/>
      <c r="AD105" s="29"/>
      <c r="AE105" s="29" t="s">
        <v>477</v>
      </c>
      <c r="AF105" s="29"/>
      <c r="AG105" s="29"/>
      <c r="AH105" s="29"/>
      <c r="AI105" s="29"/>
      <c r="AJ105" s="29"/>
      <c r="AK105" s="29"/>
      <c r="AL105" s="29"/>
      <c r="AM105" s="29"/>
      <c r="AN105" s="29"/>
      <c r="AO105" s="29"/>
      <c r="AP105" s="29"/>
      <c r="AQ105" s="29"/>
      <c r="AR105" s="29"/>
    </row>
    <row r="106" spans="1:48" s="53" customFormat="1">
      <c r="A106" s="51">
        <f>Scoring!A105</f>
        <v>1</v>
      </c>
      <c r="B106" s="51">
        <f>Scoring!L105</f>
        <v>500</v>
      </c>
      <c r="C106" s="51">
        <f>Scoring!C105</f>
        <v>531</v>
      </c>
      <c r="D106" s="51">
        <f>Scoring!B105</f>
        <v>31</v>
      </c>
      <c r="E106" s="52" t="s">
        <v>74</v>
      </c>
      <c r="F106" s="52" t="s">
        <v>49</v>
      </c>
      <c r="AE106" s="53">
        <v>1</v>
      </c>
      <c r="AF106" s="53">
        <v>1</v>
      </c>
      <c r="AG106" s="53">
        <v>1</v>
      </c>
      <c r="AI106" s="53">
        <v>1</v>
      </c>
      <c r="AL106" s="53">
        <v>1</v>
      </c>
      <c r="AS106" s="59">
        <f>TRANSPOSE(_xlfn.MODE.MULT(G106:AR111))</f>
        <v>1</v>
      </c>
      <c r="AT106" s="56">
        <f>MIN($G106:$AR111)</f>
        <v>1</v>
      </c>
      <c r="AU106" s="56">
        <f>MAX($G106:$AR111)</f>
        <v>6</v>
      </c>
    </row>
    <row r="107" spans="1:48">
      <c r="A107" s="21">
        <f>Scoring!A106</f>
        <v>1</v>
      </c>
      <c r="B107" s="21">
        <f>Scoring!L106</f>
        <v>500</v>
      </c>
      <c r="C107" s="21">
        <f>Scoring!C106</f>
        <v>532</v>
      </c>
      <c r="D107" s="21">
        <f>Scoring!B106</f>
        <v>31</v>
      </c>
      <c r="E107" s="30"/>
      <c r="F107" s="30" t="s">
        <v>50</v>
      </c>
      <c r="G107" s="29"/>
      <c r="H107" s="29"/>
      <c r="I107" s="29"/>
      <c r="J107" s="29"/>
      <c r="K107" s="29"/>
      <c r="L107" s="29"/>
      <c r="M107" s="29"/>
      <c r="N107" s="29"/>
      <c r="O107" s="29"/>
      <c r="P107" s="29"/>
      <c r="Q107" s="29"/>
      <c r="R107" s="29"/>
      <c r="S107" s="29"/>
      <c r="T107" s="29"/>
      <c r="U107" s="29"/>
      <c r="V107" s="29"/>
      <c r="W107" s="29"/>
      <c r="X107" s="29"/>
      <c r="Y107" s="29"/>
      <c r="Z107" s="29"/>
      <c r="AA107" s="29">
        <v>2</v>
      </c>
      <c r="AB107" s="29"/>
      <c r="AC107" s="29">
        <v>2</v>
      </c>
      <c r="AD107" s="29">
        <v>2</v>
      </c>
      <c r="AE107" s="29"/>
      <c r="AF107" s="29"/>
      <c r="AG107" s="29"/>
      <c r="AH107" s="29"/>
      <c r="AI107" s="29"/>
      <c r="AJ107" s="29">
        <v>2</v>
      </c>
      <c r="AK107" s="29"/>
      <c r="AL107" s="29"/>
      <c r="AM107" s="29"/>
      <c r="AN107" s="29"/>
      <c r="AO107" s="29"/>
      <c r="AP107" s="29"/>
      <c r="AQ107" s="29"/>
      <c r="AR107" s="29"/>
      <c r="AS107" s="57"/>
    </row>
    <row r="108" spans="1:48">
      <c r="A108" s="21">
        <f>Scoring!A107</f>
        <v>1</v>
      </c>
      <c r="B108" s="21">
        <f>Scoring!L107</f>
        <v>500</v>
      </c>
      <c r="C108" s="21">
        <f>Scoring!C107</f>
        <v>533</v>
      </c>
      <c r="D108" s="21">
        <f>Scoring!B107</f>
        <v>31</v>
      </c>
      <c r="E108" s="30"/>
      <c r="F108" s="30" t="s">
        <v>51</v>
      </c>
      <c r="G108" s="29"/>
      <c r="H108" s="29"/>
      <c r="I108" s="29"/>
      <c r="J108" s="29"/>
      <c r="K108" s="29"/>
      <c r="L108" s="29"/>
      <c r="M108" s="29"/>
      <c r="N108" s="29"/>
      <c r="O108" s="29"/>
      <c r="P108" s="29"/>
      <c r="Q108" s="29"/>
      <c r="R108" s="29"/>
      <c r="S108" s="29"/>
      <c r="T108" s="29">
        <v>3</v>
      </c>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57"/>
    </row>
    <row r="109" spans="1:48">
      <c r="A109" s="21">
        <f>Scoring!A108</f>
        <v>1</v>
      </c>
      <c r="B109" s="21">
        <f>Scoring!L108</f>
        <v>500</v>
      </c>
      <c r="C109" s="21">
        <f>Scoring!C108</f>
        <v>534</v>
      </c>
      <c r="D109" s="21">
        <f>Scoring!B108</f>
        <v>31</v>
      </c>
      <c r="E109" s="30"/>
      <c r="F109" s="30" t="s">
        <v>52</v>
      </c>
      <c r="G109" s="29"/>
      <c r="H109" s="29"/>
      <c r="I109" s="29"/>
      <c r="J109" s="29"/>
      <c r="K109" s="29"/>
      <c r="L109" s="29"/>
      <c r="M109" s="29"/>
      <c r="N109" s="29"/>
      <c r="O109" s="29"/>
      <c r="P109" s="29"/>
      <c r="Q109" s="29"/>
      <c r="R109" s="29"/>
      <c r="S109" s="29"/>
      <c r="T109" s="29"/>
      <c r="U109" s="29"/>
      <c r="V109" s="29"/>
      <c r="W109" s="29"/>
      <c r="X109" s="29">
        <v>4</v>
      </c>
      <c r="Y109" s="29"/>
      <c r="Z109" s="29"/>
      <c r="AA109" s="29"/>
      <c r="AB109" s="29"/>
      <c r="AC109" s="29"/>
      <c r="AD109" s="29"/>
      <c r="AE109" s="29"/>
      <c r="AF109" s="29"/>
      <c r="AG109" s="29"/>
      <c r="AH109" s="29"/>
      <c r="AI109" s="29"/>
      <c r="AJ109" s="29"/>
      <c r="AK109" s="29"/>
      <c r="AL109" s="29"/>
      <c r="AM109" s="29">
        <v>4</v>
      </c>
      <c r="AN109" s="29"/>
      <c r="AO109" s="29"/>
      <c r="AP109" s="29"/>
      <c r="AQ109" s="29"/>
      <c r="AR109" s="29"/>
      <c r="AS109" s="57"/>
    </row>
    <row r="110" spans="1:48">
      <c r="A110" s="21">
        <f>Scoring!A109</f>
        <v>1</v>
      </c>
      <c r="B110" s="21">
        <f>Scoring!L109</f>
        <v>500</v>
      </c>
      <c r="C110" s="21">
        <f>Scoring!C109</f>
        <v>535</v>
      </c>
      <c r="D110" s="21">
        <f>Scoring!B109</f>
        <v>31</v>
      </c>
      <c r="E110" s="30"/>
      <c r="F110" s="30" t="s">
        <v>53</v>
      </c>
      <c r="G110" s="29"/>
      <c r="H110" s="29"/>
      <c r="I110" s="29"/>
      <c r="J110" s="29"/>
      <c r="K110" s="29"/>
      <c r="L110" s="29"/>
      <c r="M110" s="29"/>
      <c r="N110" s="29"/>
      <c r="O110" s="29"/>
      <c r="P110" s="29"/>
      <c r="Q110" s="29"/>
      <c r="R110" s="29"/>
      <c r="S110" s="29"/>
      <c r="T110" s="29"/>
      <c r="U110" s="29"/>
      <c r="V110" s="29"/>
      <c r="W110" s="29"/>
      <c r="X110" s="29"/>
      <c r="Y110" s="29"/>
      <c r="Z110" s="29"/>
      <c r="AA110" s="29"/>
      <c r="AB110" s="29">
        <v>5</v>
      </c>
      <c r="AC110" s="29"/>
      <c r="AD110" s="29"/>
      <c r="AE110" s="29"/>
      <c r="AF110" s="29"/>
      <c r="AG110" s="29"/>
      <c r="AH110" s="29"/>
      <c r="AI110" s="29"/>
      <c r="AJ110" s="29"/>
      <c r="AK110" s="29"/>
      <c r="AL110" s="29"/>
      <c r="AM110" s="29"/>
      <c r="AN110" s="29"/>
      <c r="AO110" s="29">
        <v>5</v>
      </c>
      <c r="AP110" s="29">
        <v>5</v>
      </c>
      <c r="AQ110" s="29">
        <v>5</v>
      </c>
      <c r="AR110" s="29"/>
      <c r="AS110" s="57"/>
    </row>
    <row r="111" spans="1:48" ht="15.75" thickBot="1">
      <c r="A111" s="21">
        <f>Scoring!A110</f>
        <v>1</v>
      </c>
      <c r="B111" s="21">
        <f>Scoring!L110</f>
        <v>500</v>
      </c>
      <c r="C111" s="21">
        <f>Scoring!C110</f>
        <v>536</v>
      </c>
      <c r="D111" s="21">
        <f>Scoring!B110</f>
        <v>31</v>
      </c>
      <c r="E111" s="30"/>
      <c r="F111" s="30" t="s">
        <v>54</v>
      </c>
      <c r="G111" s="29"/>
      <c r="H111" s="29"/>
      <c r="I111" s="29"/>
      <c r="J111" s="29"/>
      <c r="K111" s="29"/>
      <c r="L111" s="29"/>
      <c r="M111" s="29"/>
      <c r="N111" s="29">
        <v>6</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v>6</v>
      </c>
      <c r="AL111" s="29"/>
      <c r="AM111" s="29"/>
      <c r="AN111" s="29">
        <v>6</v>
      </c>
      <c r="AO111" s="29"/>
      <c r="AP111" s="29"/>
      <c r="AQ111" s="29"/>
      <c r="AR111" s="29">
        <v>6</v>
      </c>
      <c r="AS111" s="58"/>
    </row>
    <row r="112" spans="1:48">
      <c r="A112" s="21">
        <f>Scoring!A111</f>
        <v>0</v>
      </c>
      <c r="B112" s="21">
        <f>Scoring!L111</f>
        <v>500</v>
      </c>
      <c r="C112" s="21">
        <f>Scoring!C111</f>
        <v>541</v>
      </c>
      <c r="D112" s="21">
        <f>Scoring!B111</f>
        <v>32</v>
      </c>
      <c r="E112" s="30" t="s">
        <v>75</v>
      </c>
      <c r="F112" s="30" t="s">
        <v>76</v>
      </c>
      <c r="G112" s="29"/>
      <c r="H112" s="29"/>
      <c r="I112" s="29"/>
      <c r="J112" s="29"/>
      <c r="K112" s="29"/>
      <c r="L112" s="29"/>
      <c r="M112" s="29"/>
      <c r="N112" s="29"/>
      <c r="O112" s="29"/>
      <c r="P112" s="29"/>
      <c r="Q112" s="29"/>
      <c r="R112" s="29"/>
      <c r="S112" s="29"/>
      <c r="T112" s="29">
        <v>1</v>
      </c>
      <c r="U112" s="29"/>
      <c r="V112" s="29"/>
      <c r="W112" s="29"/>
      <c r="X112" s="29">
        <v>1</v>
      </c>
      <c r="Y112" s="29"/>
      <c r="Z112" s="29"/>
      <c r="AA112" s="29">
        <v>1</v>
      </c>
      <c r="AB112" s="29"/>
      <c r="AC112" s="29"/>
      <c r="AD112" s="29">
        <v>1</v>
      </c>
      <c r="AE112" s="29"/>
      <c r="AF112" s="29"/>
      <c r="AG112" s="29"/>
      <c r="AH112" s="29"/>
      <c r="AI112" s="29"/>
      <c r="AJ112" s="29"/>
      <c r="AK112" s="29">
        <v>1</v>
      </c>
      <c r="AL112" s="29"/>
      <c r="AM112" s="29"/>
      <c r="AN112" s="29"/>
      <c r="AO112" s="29">
        <v>1</v>
      </c>
      <c r="AP112" s="29">
        <v>1</v>
      </c>
      <c r="AQ112" s="29"/>
      <c r="AR112" s="29">
        <v>1</v>
      </c>
    </row>
    <row r="113" spans="1:48">
      <c r="A113" s="21">
        <f>Scoring!A112</f>
        <v>0</v>
      </c>
      <c r="B113" s="21">
        <f>Scoring!L112</f>
        <v>500</v>
      </c>
      <c r="C113" s="21">
        <f>Scoring!C112</f>
        <v>542</v>
      </c>
      <c r="D113" s="21">
        <f>Scoring!B112</f>
        <v>32</v>
      </c>
      <c r="E113" s="30"/>
      <c r="F113" s="30" t="s">
        <v>77</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v>2</v>
      </c>
      <c r="AF113" s="29"/>
      <c r="AG113" s="29"/>
      <c r="AH113" s="29"/>
      <c r="AI113" s="29"/>
      <c r="AJ113" s="29"/>
      <c r="AK113" s="29"/>
      <c r="AL113" s="29"/>
      <c r="AM113" s="29">
        <v>2</v>
      </c>
      <c r="AN113" s="29"/>
      <c r="AO113" s="29"/>
      <c r="AP113" s="29"/>
      <c r="AQ113" s="29">
        <v>2</v>
      </c>
      <c r="AR113" s="29"/>
    </row>
    <row r="114" spans="1:48" ht="15.75" thickBot="1">
      <c r="A114" s="21">
        <f>Scoring!A113</f>
        <v>0</v>
      </c>
      <c r="B114" s="21">
        <f>Scoring!L113</f>
        <v>500</v>
      </c>
      <c r="C114" s="21">
        <f>Scoring!C113</f>
        <v>543</v>
      </c>
      <c r="D114" s="21">
        <f>Scoring!B113</f>
        <v>32</v>
      </c>
      <c r="E114" s="30"/>
      <c r="F114" s="30" t="s">
        <v>237</v>
      </c>
      <c r="G114" s="29"/>
      <c r="H114" s="29"/>
      <c r="I114" s="29"/>
      <c r="J114" s="29"/>
      <c r="K114" s="29"/>
      <c r="L114" s="29"/>
      <c r="M114" s="29"/>
      <c r="N114" s="29" t="s">
        <v>320</v>
      </c>
      <c r="O114" s="29"/>
      <c r="P114" s="29"/>
      <c r="Q114" s="29"/>
      <c r="R114" s="29"/>
      <c r="S114" s="29"/>
      <c r="T114" s="29"/>
      <c r="U114" s="29"/>
      <c r="V114" s="29"/>
      <c r="W114" s="29"/>
      <c r="X114" s="29"/>
      <c r="Y114" s="29"/>
      <c r="Z114" s="29"/>
      <c r="AA114" s="29"/>
      <c r="AB114" s="29" t="s">
        <v>447</v>
      </c>
      <c r="AC114" s="29" t="s">
        <v>463</v>
      </c>
      <c r="AD114" s="29"/>
      <c r="AE114" s="29"/>
      <c r="AF114" s="29" t="s">
        <v>491</v>
      </c>
      <c r="AG114" s="29" t="s">
        <v>502</v>
      </c>
      <c r="AH114" s="29"/>
      <c r="AI114" s="29" t="s">
        <v>502</v>
      </c>
      <c r="AJ114" s="29" t="s">
        <v>425</v>
      </c>
      <c r="AK114" s="29"/>
      <c r="AL114" s="29" t="s">
        <v>502</v>
      </c>
      <c r="AM114" s="29"/>
      <c r="AN114" s="29" t="s">
        <v>551</v>
      </c>
      <c r="AO114" s="29"/>
      <c r="AP114" s="29"/>
      <c r="AQ114" s="29"/>
      <c r="AR114" s="29"/>
    </row>
    <row r="115" spans="1:48" s="53" customFormat="1">
      <c r="A115" s="51">
        <f>Scoring!A114</f>
        <v>1</v>
      </c>
      <c r="B115" s="51">
        <f>Scoring!L114</f>
        <v>500</v>
      </c>
      <c r="C115" s="51">
        <f>Scoring!C114</f>
        <v>541</v>
      </c>
      <c r="D115" s="51">
        <f>Scoring!B114</f>
        <v>33</v>
      </c>
      <c r="E115" s="52" t="s">
        <v>79</v>
      </c>
      <c r="F115" s="52" t="s">
        <v>249</v>
      </c>
      <c r="H115" s="53">
        <v>1</v>
      </c>
      <c r="N115" s="53">
        <v>1</v>
      </c>
      <c r="O115" s="53">
        <v>1</v>
      </c>
      <c r="Q115" s="53">
        <v>1</v>
      </c>
      <c r="R115" s="53">
        <v>1</v>
      </c>
      <c r="S115" s="53">
        <v>1</v>
      </c>
      <c r="U115" s="53">
        <v>1</v>
      </c>
      <c r="V115" s="53">
        <v>1</v>
      </c>
      <c r="W115" s="53">
        <v>1</v>
      </c>
      <c r="X115" s="53">
        <v>1</v>
      </c>
      <c r="Z115" s="53">
        <v>1</v>
      </c>
      <c r="AA115" s="53">
        <v>1</v>
      </c>
      <c r="AB115" s="53">
        <v>1</v>
      </c>
      <c r="AC115" s="53">
        <v>1</v>
      </c>
      <c r="AE115" s="53">
        <v>1</v>
      </c>
      <c r="AF115" s="53">
        <v>1</v>
      </c>
      <c r="AG115" s="53">
        <v>1</v>
      </c>
      <c r="AI115" s="53">
        <v>1</v>
      </c>
      <c r="AJ115" s="53">
        <v>1</v>
      </c>
      <c r="AL115" s="53">
        <v>1</v>
      </c>
      <c r="AP115" s="53">
        <v>1</v>
      </c>
      <c r="AR115" s="53">
        <v>1</v>
      </c>
      <c r="AS115" s="59">
        <f>TRANSPOSE(_xlfn.MODE.MULT(G115:AR120))</f>
        <v>1</v>
      </c>
      <c r="AT115" s="56">
        <f>MIN($G115:$AR120)</f>
        <v>1</v>
      </c>
      <c r="AU115" s="56">
        <f>MAX($G115:$AR120)</f>
        <v>6</v>
      </c>
    </row>
    <row r="116" spans="1:48">
      <c r="A116" s="21">
        <f>Scoring!A115</f>
        <v>1</v>
      </c>
      <c r="B116" s="21">
        <f>Scoring!L115</f>
        <v>500</v>
      </c>
      <c r="C116" s="21">
        <f>Scoring!C115</f>
        <v>542</v>
      </c>
      <c r="D116" s="21">
        <f>Scoring!B115</f>
        <v>33</v>
      </c>
      <c r="E116" s="30"/>
      <c r="F116" s="30" t="s">
        <v>81</v>
      </c>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57"/>
    </row>
    <row r="117" spans="1:48">
      <c r="A117" s="21">
        <f>Scoring!A116</f>
        <v>1</v>
      </c>
      <c r="B117" s="21">
        <f>Scoring!L116</f>
        <v>500</v>
      </c>
      <c r="C117" s="21">
        <f>Scoring!C116</f>
        <v>543</v>
      </c>
      <c r="D117" s="21">
        <f>Scoring!B116</f>
        <v>33</v>
      </c>
      <c r="E117" s="30"/>
      <c r="F117" s="30" t="s">
        <v>51</v>
      </c>
      <c r="G117" s="29"/>
      <c r="H117" s="29"/>
      <c r="I117" s="29">
        <v>3</v>
      </c>
      <c r="J117" s="29">
        <v>3</v>
      </c>
      <c r="K117" s="29">
        <v>3</v>
      </c>
      <c r="L117" s="29">
        <v>3</v>
      </c>
      <c r="M117" s="29"/>
      <c r="N117" s="29"/>
      <c r="O117" s="29"/>
      <c r="P117" s="29"/>
      <c r="Q117" s="29"/>
      <c r="R117" s="29"/>
      <c r="S117" s="29"/>
      <c r="T117" s="29"/>
      <c r="U117" s="29"/>
      <c r="V117" s="29"/>
      <c r="W117" s="29"/>
      <c r="X117" s="29"/>
      <c r="Y117" s="29"/>
      <c r="Z117" s="29"/>
      <c r="AA117" s="29"/>
      <c r="AB117" s="29"/>
      <c r="AC117" s="29"/>
      <c r="AD117" s="29">
        <v>3</v>
      </c>
      <c r="AE117" s="29"/>
      <c r="AF117" s="29"/>
      <c r="AG117" s="29"/>
      <c r="AH117" s="29"/>
      <c r="AI117" s="29"/>
      <c r="AJ117" s="29"/>
      <c r="AK117" s="29"/>
      <c r="AL117" s="29"/>
      <c r="AM117" s="29"/>
      <c r="AN117" s="29"/>
      <c r="AO117" s="29"/>
      <c r="AP117" s="29"/>
      <c r="AQ117" s="29"/>
      <c r="AR117" s="29"/>
      <c r="AS117" s="57"/>
    </row>
    <row r="118" spans="1:48">
      <c r="A118" s="21">
        <f>Scoring!A117</f>
        <v>1</v>
      </c>
      <c r="B118" s="21">
        <f>Scoring!L117</f>
        <v>500</v>
      </c>
      <c r="C118" s="21">
        <f>Scoring!C117</f>
        <v>544</v>
      </c>
      <c r="D118" s="21">
        <f>Scoring!B117</f>
        <v>33</v>
      </c>
      <c r="E118" s="30"/>
      <c r="F118" s="30" t="s">
        <v>52</v>
      </c>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57"/>
    </row>
    <row r="119" spans="1:48">
      <c r="A119" s="21">
        <f>Scoring!A118</f>
        <v>1</v>
      </c>
      <c r="B119" s="21">
        <f>Scoring!L118</f>
        <v>500</v>
      </c>
      <c r="C119" s="21">
        <f>Scoring!C118</f>
        <v>545</v>
      </c>
      <c r="D119" s="21">
        <f>Scoring!B118</f>
        <v>33</v>
      </c>
      <c r="E119" s="30"/>
      <c r="F119" s="30" t="s">
        <v>53</v>
      </c>
      <c r="G119" s="29"/>
      <c r="H119" s="29"/>
      <c r="I119" s="29"/>
      <c r="J119" s="29"/>
      <c r="K119" s="29"/>
      <c r="L119" s="29"/>
      <c r="M119" s="29"/>
      <c r="N119" s="29"/>
      <c r="O119" s="29"/>
      <c r="P119" s="29"/>
      <c r="Q119" s="29"/>
      <c r="R119" s="29"/>
      <c r="S119" s="29"/>
      <c r="T119" s="29"/>
      <c r="U119" s="29"/>
      <c r="V119" s="29"/>
      <c r="W119" s="29"/>
      <c r="X119" s="29"/>
      <c r="Y119" s="29">
        <v>5</v>
      </c>
      <c r="Z119" s="29"/>
      <c r="AA119" s="29"/>
      <c r="AB119" s="29"/>
      <c r="AC119" s="29"/>
      <c r="AD119" s="29"/>
      <c r="AE119" s="29"/>
      <c r="AF119" s="29"/>
      <c r="AG119" s="29"/>
      <c r="AH119" s="29"/>
      <c r="AI119" s="29"/>
      <c r="AJ119" s="29"/>
      <c r="AK119" s="29"/>
      <c r="AL119" s="29"/>
      <c r="AM119" s="29"/>
      <c r="AN119" s="29"/>
      <c r="AO119" s="29">
        <v>5</v>
      </c>
      <c r="AP119" s="29"/>
      <c r="AQ119" s="29">
        <v>5</v>
      </c>
      <c r="AR119" s="29"/>
      <c r="AS119" s="57"/>
    </row>
    <row r="120" spans="1:48">
      <c r="A120" s="21">
        <f>Scoring!A119</f>
        <v>1</v>
      </c>
      <c r="B120" s="21">
        <f>Scoring!L119</f>
        <v>500</v>
      </c>
      <c r="C120" s="21">
        <f>Scoring!C119</f>
        <v>546</v>
      </c>
      <c r="D120" s="21">
        <f>Scoring!B119</f>
        <v>33</v>
      </c>
      <c r="E120" s="30"/>
      <c r="F120" s="30" t="s">
        <v>54</v>
      </c>
      <c r="G120" s="29"/>
      <c r="H120" s="29"/>
      <c r="I120" s="29"/>
      <c r="J120" s="29"/>
      <c r="K120" s="29"/>
      <c r="L120" s="29"/>
      <c r="M120" s="29">
        <v>6</v>
      </c>
      <c r="N120" s="29"/>
      <c r="O120" s="29"/>
      <c r="P120" s="29"/>
      <c r="Q120" s="29"/>
      <c r="R120" s="29"/>
      <c r="S120" s="29"/>
      <c r="T120" s="29">
        <v>6</v>
      </c>
      <c r="U120" s="29"/>
      <c r="V120" s="29"/>
      <c r="W120" s="29"/>
      <c r="X120" s="29"/>
      <c r="Y120" s="29"/>
      <c r="Z120" s="29"/>
      <c r="AA120" s="29"/>
      <c r="AB120" s="29"/>
      <c r="AC120" s="29"/>
      <c r="AD120" s="29"/>
      <c r="AE120" s="29"/>
      <c r="AF120" s="29"/>
      <c r="AG120" s="29"/>
      <c r="AH120" s="29"/>
      <c r="AI120" s="29"/>
      <c r="AJ120" s="29"/>
      <c r="AK120" s="29">
        <v>6</v>
      </c>
      <c r="AL120" s="29"/>
      <c r="AM120" s="29"/>
      <c r="AN120" s="29">
        <v>6</v>
      </c>
      <c r="AO120" s="29"/>
      <c r="AP120" s="29"/>
      <c r="AQ120" s="29"/>
      <c r="AR120" s="29"/>
      <c r="AS120" s="57"/>
    </row>
    <row r="121" spans="1:48" ht="15.75" thickBot="1">
      <c r="A121" s="21">
        <f>Scoring!A120</f>
        <v>1</v>
      </c>
      <c r="B121" s="21">
        <f>Scoring!L120</f>
        <v>500</v>
      </c>
      <c r="C121" s="21">
        <f>Scoring!C120</f>
        <v>547</v>
      </c>
      <c r="D121" s="21">
        <f>Scoring!B120</f>
        <v>33</v>
      </c>
      <c r="E121" s="30"/>
      <c r="F121" s="30" t="s">
        <v>250</v>
      </c>
      <c r="G121" s="29"/>
      <c r="H121" s="29"/>
      <c r="I121" s="29" t="s">
        <v>292</v>
      </c>
      <c r="J121" s="29" t="s">
        <v>301</v>
      </c>
      <c r="K121" s="29" t="s">
        <v>305</v>
      </c>
      <c r="L121" s="29" t="s">
        <v>308</v>
      </c>
      <c r="M121" s="29"/>
      <c r="N121" s="29" t="s">
        <v>321</v>
      </c>
      <c r="O121" s="29"/>
      <c r="P121" s="29"/>
      <c r="Q121" s="29"/>
      <c r="R121" s="29"/>
      <c r="S121" s="29"/>
      <c r="T121" s="29"/>
      <c r="U121" s="29"/>
      <c r="V121" s="29" t="s">
        <v>378</v>
      </c>
      <c r="W121" s="29" t="s">
        <v>383</v>
      </c>
      <c r="X121" s="29" t="s">
        <v>397</v>
      </c>
      <c r="Y121" s="29" t="s">
        <v>412</v>
      </c>
      <c r="Z121" s="29" t="s">
        <v>433</v>
      </c>
      <c r="AA121" s="29" t="s">
        <v>438</v>
      </c>
      <c r="AB121" s="29" t="s">
        <v>448</v>
      </c>
      <c r="AC121" s="29" t="s">
        <v>464</v>
      </c>
      <c r="AD121" s="29"/>
      <c r="AE121" s="29" t="s">
        <v>478</v>
      </c>
      <c r="AF121" s="29"/>
      <c r="AG121" s="29" t="s">
        <v>503</v>
      </c>
      <c r="AH121" s="29"/>
      <c r="AI121" s="29" t="s">
        <v>503</v>
      </c>
      <c r="AJ121" s="29" t="s">
        <v>426</v>
      </c>
      <c r="AK121" s="29" t="s">
        <v>523</v>
      </c>
      <c r="AL121" s="29" t="s">
        <v>503</v>
      </c>
      <c r="AM121" s="29"/>
      <c r="AN121" s="29" t="s">
        <v>552</v>
      </c>
      <c r="AO121" s="29"/>
      <c r="AP121" s="29" t="s">
        <v>579</v>
      </c>
      <c r="AQ121" s="29"/>
      <c r="AR121" s="29" t="s">
        <v>605</v>
      </c>
      <c r="AS121" s="57"/>
    </row>
    <row r="122" spans="1:48" s="53" customFormat="1">
      <c r="A122" s="51">
        <f>Scoring!A121</f>
        <v>1</v>
      </c>
      <c r="B122" s="51">
        <f>Scoring!L121</f>
        <v>500</v>
      </c>
      <c r="C122" s="51">
        <f>Scoring!C121</f>
        <v>551</v>
      </c>
      <c r="D122" s="51">
        <f>Scoring!B121</f>
        <v>34</v>
      </c>
      <c r="E122" s="52" t="s">
        <v>82</v>
      </c>
      <c r="F122" s="52" t="s">
        <v>83</v>
      </c>
      <c r="H122" s="53">
        <v>1</v>
      </c>
      <c r="I122" s="53">
        <v>1</v>
      </c>
      <c r="J122" s="53">
        <v>1</v>
      </c>
      <c r="K122" s="53">
        <v>1</v>
      </c>
      <c r="L122" s="53">
        <v>1</v>
      </c>
      <c r="M122" s="53">
        <v>1</v>
      </c>
      <c r="O122" s="53">
        <v>1</v>
      </c>
      <c r="Q122" s="53">
        <v>1</v>
      </c>
      <c r="R122" s="53">
        <v>1</v>
      </c>
      <c r="S122" s="53">
        <v>1</v>
      </c>
      <c r="V122" s="53">
        <v>1</v>
      </c>
      <c r="W122" s="53">
        <v>1</v>
      </c>
      <c r="Z122" s="53">
        <v>1</v>
      </c>
      <c r="AA122" s="53">
        <v>1</v>
      </c>
      <c r="AG122" s="53">
        <v>1</v>
      </c>
      <c r="AN122" s="53">
        <v>1</v>
      </c>
      <c r="AR122" s="53">
        <v>1</v>
      </c>
      <c r="AS122" s="59">
        <f>TRANSPOSE(_xlfn.MODE.MULT(G122:AR127))</f>
        <v>1</v>
      </c>
      <c r="AT122" s="56">
        <f>MIN($G122:$AR127)</f>
        <v>1</v>
      </c>
      <c r="AU122" s="56">
        <f>MAX($G122:$AR127)</f>
        <v>6</v>
      </c>
      <c r="AV122" s="29">
        <f>COUNTIFS(G122:AR122,1)</f>
        <v>17</v>
      </c>
    </row>
    <row r="123" spans="1:48">
      <c r="A123" s="21">
        <f>Scoring!A122</f>
        <v>1</v>
      </c>
      <c r="B123" s="21">
        <f>Scoring!L122</f>
        <v>500</v>
      </c>
      <c r="C123" s="21">
        <f>Scoring!C122</f>
        <v>552</v>
      </c>
      <c r="D123" s="21">
        <f>Scoring!B122</f>
        <v>34</v>
      </c>
      <c r="E123" s="30"/>
      <c r="F123" s="30" t="s">
        <v>65</v>
      </c>
      <c r="G123" s="29"/>
      <c r="H123" s="29"/>
      <c r="I123" s="29"/>
      <c r="J123" s="29"/>
      <c r="K123" s="29"/>
      <c r="L123" s="29"/>
      <c r="M123" s="29"/>
      <c r="N123" s="29"/>
      <c r="O123" s="29"/>
      <c r="P123" s="29"/>
      <c r="Q123" s="29"/>
      <c r="R123" s="29"/>
      <c r="S123" s="29"/>
      <c r="T123" s="29">
        <v>2</v>
      </c>
      <c r="U123" s="29"/>
      <c r="V123" s="29"/>
      <c r="W123" s="29"/>
      <c r="X123" s="29"/>
      <c r="Y123" s="29"/>
      <c r="Z123" s="29"/>
      <c r="AA123" s="29"/>
      <c r="AB123" s="29"/>
      <c r="AC123" s="29"/>
      <c r="AD123" s="29"/>
      <c r="AE123" s="29">
        <v>2</v>
      </c>
      <c r="AF123" s="29"/>
      <c r="AG123" s="29"/>
      <c r="AH123" s="29"/>
      <c r="AI123" s="29"/>
      <c r="AJ123" s="29"/>
      <c r="AK123" s="29"/>
      <c r="AL123" s="29"/>
      <c r="AM123" s="29"/>
      <c r="AN123" s="29"/>
      <c r="AO123" s="29"/>
      <c r="AP123" s="29"/>
      <c r="AQ123" s="29"/>
      <c r="AR123" s="29"/>
      <c r="AS123" s="57"/>
      <c r="AV123" s="29">
        <f>COUNTIFS(G123:AR123,2)</f>
        <v>2</v>
      </c>
    </row>
    <row r="124" spans="1:48">
      <c r="A124" s="21">
        <f>Scoring!A123</f>
        <v>1</v>
      </c>
      <c r="B124" s="21">
        <f>Scoring!L123</f>
        <v>500</v>
      </c>
      <c r="C124" s="21">
        <f>Scoring!C123</f>
        <v>553</v>
      </c>
      <c r="D124" s="21">
        <f>Scoring!B123</f>
        <v>34</v>
      </c>
      <c r="E124" s="30"/>
      <c r="F124" s="30" t="s">
        <v>66</v>
      </c>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57"/>
      <c r="AV124" s="29">
        <f>COUNTIFS(G124:AR124,3)</f>
        <v>0</v>
      </c>
    </row>
    <row r="125" spans="1:48">
      <c r="A125" s="21">
        <f>Scoring!A124</f>
        <v>1</v>
      </c>
      <c r="B125" s="21">
        <f>Scoring!L124</f>
        <v>500</v>
      </c>
      <c r="C125" s="21">
        <f>Scoring!C124</f>
        <v>554</v>
      </c>
      <c r="D125" s="21">
        <f>Scoring!B124</f>
        <v>34</v>
      </c>
      <c r="E125" s="30"/>
      <c r="F125" s="30" t="s">
        <v>247</v>
      </c>
      <c r="G125" s="29"/>
      <c r="H125" s="29"/>
      <c r="I125" s="29"/>
      <c r="J125" s="29"/>
      <c r="K125" s="29"/>
      <c r="L125" s="29"/>
      <c r="M125" s="29"/>
      <c r="N125" s="29"/>
      <c r="O125" s="29"/>
      <c r="P125" s="29"/>
      <c r="Q125" s="29"/>
      <c r="R125" s="29"/>
      <c r="S125" s="29"/>
      <c r="T125" s="29"/>
      <c r="U125" s="29"/>
      <c r="V125" s="29"/>
      <c r="W125" s="29"/>
      <c r="X125" s="29">
        <v>4</v>
      </c>
      <c r="Y125" s="29"/>
      <c r="Z125" s="29"/>
      <c r="AA125" s="29"/>
      <c r="AB125" s="29"/>
      <c r="AC125" s="29"/>
      <c r="AD125" s="29"/>
      <c r="AE125" s="29"/>
      <c r="AF125" s="29">
        <v>4</v>
      </c>
      <c r="AG125" s="29"/>
      <c r="AH125" s="29"/>
      <c r="AI125" s="29"/>
      <c r="AJ125" s="29"/>
      <c r="AK125" s="29"/>
      <c r="AL125" s="29"/>
      <c r="AM125" s="29"/>
      <c r="AN125" s="29"/>
      <c r="AO125" s="29"/>
      <c r="AP125" s="29"/>
      <c r="AQ125" s="29"/>
      <c r="AR125" s="29"/>
      <c r="AS125" s="57"/>
      <c r="AV125" s="29">
        <f>COUNTIFS(G125:AR125,4)</f>
        <v>2</v>
      </c>
    </row>
    <row r="126" spans="1:48">
      <c r="A126" s="21">
        <f>Scoring!A125</f>
        <v>1</v>
      </c>
      <c r="B126" s="21">
        <f>Scoring!L125</f>
        <v>500</v>
      </c>
      <c r="C126" s="21">
        <f>Scoring!C125</f>
        <v>555</v>
      </c>
      <c r="D126" s="21">
        <f>Scoring!B125</f>
        <v>34</v>
      </c>
      <c r="E126" s="30"/>
      <c r="F126" s="30" t="s">
        <v>68</v>
      </c>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57"/>
      <c r="AV126" s="29">
        <f>COUNTIFS(G126:AR126,5)</f>
        <v>0</v>
      </c>
    </row>
    <row r="127" spans="1:48" ht="15.75" thickBot="1">
      <c r="A127" s="21">
        <f>Scoring!A126</f>
        <v>1</v>
      </c>
      <c r="B127" s="21">
        <f>Scoring!L126</f>
        <v>500</v>
      </c>
      <c r="C127" s="21">
        <f>Scoring!C126</f>
        <v>556</v>
      </c>
      <c r="D127" s="21">
        <f>Scoring!B126</f>
        <v>34</v>
      </c>
      <c r="E127" s="30"/>
      <c r="F127" s="30" t="s">
        <v>84</v>
      </c>
      <c r="G127" s="29"/>
      <c r="H127" s="29"/>
      <c r="I127" s="29"/>
      <c r="J127" s="29"/>
      <c r="K127" s="29"/>
      <c r="L127" s="29"/>
      <c r="M127" s="29"/>
      <c r="N127" s="29">
        <v>6</v>
      </c>
      <c r="O127" s="29"/>
      <c r="P127" s="29"/>
      <c r="Q127" s="29"/>
      <c r="R127" s="29"/>
      <c r="S127" s="29"/>
      <c r="T127" s="29"/>
      <c r="U127" s="29">
        <v>6</v>
      </c>
      <c r="V127" s="29"/>
      <c r="W127" s="29"/>
      <c r="X127" s="29"/>
      <c r="Y127" s="29">
        <v>6</v>
      </c>
      <c r="Z127" s="29"/>
      <c r="AA127" s="29"/>
      <c r="AB127" s="29">
        <v>6</v>
      </c>
      <c r="AC127" s="29">
        <v>6</v>
      </c>
      <c r="AD127" s="29">
        <v>6</v>
      </c>
      <c r="AE127" s="29"/>
      <c r="AF127" s="29"/>
      <c r="AG127" s="29"/>
      <c r="AH127" s="29"/>
      <c r="AI127" s="29">
        <v>6</v>
      </c>
      <c r="AJ127" s="29">
        <v>6</v>
      </c>
      <c r="AK127" s="29">
        <v>6</v>
      </c>
      <c r="AL127" s="29">
        <v>6</v>
      </c>
      <c r="AM127" s="29"/>
      <c r="AN127" s="29"/>
      <c r="AO127" s="29">
        <v>6</v>
      </c>
      <c r="AP127" s="29">
        <v>6</v>
      </c>
      <c r="AQ127" s="29">
        <v>6</v>
      </c>
      <c r="AR127" s="29"/>
      <c r="AS127" s="57"/>
      <c r="AV127" s="29">
        <f>COUNTIFS(G127:AR127,6)</f>
        <v>13</v>
      </c>
    </row>
    <row r="128" spans="1:48" s="53" customFormat="1">
      <c r="A128" s="51">
        <f>Scoring!A127</f>
        <v>1</v>
      </c>
      <c r="B128" s="51">
        <f>Scoring!L127</f>
        <v>600</v>
      </c>
      <c r="C128" s="51">
        <f>Scoring!C127</f>
        <v>601</v>
      </c>
      <c r="D128" s="51">
        <f>Scoring!B127</f>
        <v>35</v>
      </c>
      <c r="E128" s="52" t="s">
        <v>87</v>
      </c>
      <c r="F128" s="52" t="s">
        <v>251</v>
      </c>
      <c r="H128" s="53">
        <v>1</v>
      </c>
      <c r="I128" s="53">
        <v>1</v>
      </c>
      <c r="M128" s="53">
        <v>1</v>
      </c>
      <c r="O128" s="53">
        <v>1</v>
      </c>
      <c r="Q128" s="53">
        <v>1</v>
      </c>
      <c r="R128" s="53">
        <v>1</v>
      </c>
      <c r="S128" s="53">
        <v>1</v>
      </c>
      <c r="V128" s="53">
        <v>1</v>
      </c>
      <c r="W128" s="53">
        <v>1</v>
      </c>
      <c r="Y128" s="53">
        <v>1</v>
      </c>
      <c r="Z128" s="53">
        <v>1</v>
      </c>
      <c r="AA128" s="53">
        <v>1</v>
      </c>
      <c r="AB128" s="53">
        <v>1</v>
      </c>
      <c r="AE128" s="53">
        <v>1</v>
      </c>
      <c r="AG128" s="53">
        <v>1</v>
      </c>
      <c r="AI128" s="53">
        <v>1</v>
      </c>
      <c r="AL128" s="53">
        <v>1</v>
      </c>
      <c r="AR128" s="53">
        <v>1</v>
      </c>
      <c r="AS128" s="59">
        <f>TRANSPOSE(_xlfn.MODE.MULT(G128:AR133))</f>
        <v>1</v>
      </c>
      <c r="AT128" s="56">
        <f>MIN($G128:$AR133)</f>
        <v>1</v>
      </c>
      <c r="AU128" s="56">
        <f>MAX($G128:$AR133)</f>
        <v>6</v>
      </c>
    </row>
    <row r="129" spans="1:47">
      <c r="A129" s="21">
        <f>Scoring!A128</f>
        <v>1</v>
      </c>
      <c r="B129" s="21">
        <f>Scoring!L128</f>
        <v>600</v>
      </c>
      <c r="C129" s="21">
        <f>Scoring!C128</f>
        <v>602</v>
      </c>
      <c r="D129" s="21">
        <f>Scoring!B128</f>
        <v>35</v>
      </c>
      <c r="E129" s="30"/>
      <c r="F129" s="30" t="s">
        <v>50</v>
      </c>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v>2</v>
      </c>
      <c r="AG129" s="29"/>
      <c r="AH129" s="29"/>
      <c r="AI129" s="29"/>
      <c r="AJ129" s="29"/>
      <c r="AK129" s="29"/>
      <c r="AL129" s="29"/>
      <c r="AM129" s="29"/>
      <c r="AN129" s="29"/>
      <c r="AO129" s="29"/>
      <c r="AP129" s="29"/>
      <c r="AQ129" s="29"/>
      <c r="AR129" s="29"/>
      <c r="AS129" s="57"/>
    </row>
    <row r="130" spans="1:47">
      <c r="A130" s="21">
        <f>Scoring!A129</f>
        <v>1</v>
      </c>
      <c r="B130" s="21">
        <f>Scoring!L129</f>
        <v>600</v>
      </c>
      <c r="C130" s="21">
        <f>Scoring!C129</f>
        <v>603</v>
      </c>
      <c r="D130" s="21">
        <f>Scoring!B129</f>
        <v>35</v>
      </c>
      <c r="E130" s="30"/>
      <c r="F130" s="30" t="s">
        <v>51</v>
      </c>
      <c r="G130" s="29"/>
      <c r="H130" s="29"/>
      <c r="I130" s="29"/>
      <c r="J130" s="29">
        <v>3</v>
      </c>
      <c r="K130" s="29">
        <v>3</v>
      </c>
      <c r="L130" s="29">
        <v>3</v>
      </c>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57"/>
    </row>
    <row r="131" spans="1:47">
      <c r="A131" s="21">
        <f>Scoring!A130</f>
        <v>1</v>
      </c>
      <c r="B131" s="21">
        <f>Scoring!L130</f>
        <v>600</v>
      </c>
      <c r="C131" s="21">
        <f>Scoring!C130</f>
        <v>604</v>
      </c>
      <c r="D131" s="21">
        <f>Scoring!B130</f>
        <v>35</v>
      </c>
      <c r="E131" s="30"/>
      <c r="F131" s="30" t="s">
        <v>52</v>
      </c>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v>4</v>
      </c>
      <c r="AE131" s="29"/>
      <c r="AF131" s="29"/>
      <c r="AG131" s="29"/>
      <c r="AH131" s="29"/>
      <c r="AI131" s="29"/>
      <c r="AJ131" s="29"/>
      <c r="AK131" s="29"/>
      <c r="AL131" s="29"/>
      <c r="AM131" s="29"/>
      <c r="AN131" s="29"/>
      <c r="AO131" s="29"/>
      <c r="AP131" s="29"/>
      <c r="AQ131" s="29"/>
      <c r="AR131" s="29"/>
      <c r="AS131" s="57"/>
    </row>
    <row r="132" spans="1:47">
      <c r="A132" s="21">
        <f>Scoring!A131</f>
        <v>1</v>
      </c>
      <c r="B132" s="21">
        <f>Scoring!L131</f>
        <v>600</v>
      </c>
      <c r="C132" s="21">
        <f>Scoring!C131</f>
        <v>605</v>
      </c>
      <c r="D132" s="21">
        <f>Scoring!B131</f>
        <v>35</v>
      </c>
      <c r="E132" s="30"/>
      <c r="F132" s="30" t="s">
        <v>53</v>
      </c>
      <c r="G132" s="29"/>
      <c r="H132" s="29"/>
      <c r="I132" s="29"/>
      <c r="J132" s="29"/>
      <c r="K132" s="29"/>
      <c r="L132" s="29"/>
      <c r="M132" s="29"/>
      <c r="N132" s="29"/>
      <c r="O132" s="29"/>
      <c r="P132" s="29"/>
      <c r="Q132" s="29"/>
      <c r="R132" s="29"/>
      <c r="S132" s="29"/>
      <c r="T132" s="29">
        <v>5</v>
      </c>
      <c r="U132" s="29"/>
      <c r="V132" s="29"/>
      <c r="W132" s="29"/>
      <c r="X132" s="29">
        <v>5</v>
      </c>
      <c r="Y132" s="29"/>
      <c r="Z132" s="29"/>
      <c r="AA132" s="29"/>
      <c r="AB132" s="29"/>
      <c r="AC132" s="29"/>
      <c r="AD132" s="29"/>
      <c r="AE132" s="29"/>
      <c r="AF132" s="29"/>
      <c r="AG132" s="29"/>
      <c r="AH132" s="29"/>
      <c r="AI132" s="29"/>
      <c r="AJ132" s="29"/>
      <c r="AK132" s="29"/>
      <c r="AL132" s="29"/>
      <c r="AM132" s="29"/>
      <c r="AN132" s="29"/>
      <c r="AO132" s="29">
        <v>5</v>
      </c>
      <c r="AP132" s="29"/>
      <c r="AQ132" s="29"/>
      <c r="AR132" s="29"/>
      <c r="AS132" s="57"/>
    </row>
    <row r="133" spans="1:47" ht="15.75" thickBot="1">
      <c r="A133" s="21">
        <f>Scoring!A132</f>
        <v>1</v>
      </c>
      <c r="B133" s="21">
        <f>Scoring!L132</f>
        <v>600</v>
      </c>
      <c r="C133" s="21">
        <f>Scoring!C132</f>
        <v>606</v>
      </c>
      <c r="D133" s="21">
        <f>Scoring!B132</f>
        <v>35</v>
      </c>
      <c r="E133" s="30"/>
      <c r="F133" s="30" t="s">
        <v>54</v>
      </c>
      <c r="G133" s="29"/>
      <c r="H133" s="29"/>
      <c r="I133" s="29"/>
      <c r="J133" s="29"/>
      <c r="K133" s="29"/>
      <c r="L133" s="29"/>
      <c r="M133" s="29"/>
      <c r="N133" s="29">
        <v>6</v>
      </c>
      <c r="O133" s="29"/>
      <c r="P133" s="29"/>
      <c r="Q133" s="29"/>
      <c r="R133" s="29"/>
      <c r="S133" s="29"/>
      <c r="T133" s="29"/>
      <c r="U133" s="29">
        <v>6</v>
      </c>
      <c r="V133" s="29"/>
      <c r="W133" s="29"/>
      <c r="X133" s="29"/>
      <c r="Y133" s="29"/>
      <c r="Z133" s="29"/>
      <c r="AA133" s="29"/>
      <c r="AB133" s="29"/>
      <c r="AC133" s="29">
        <v>6</v>
      </c>
      <c r="AD133" s="29"/>
      <c r="AE133" s="29"/>
      <c r="AF133" s="29"/>
      <c r="AG133" s="29"/>
      <c r="AH133" s="29"/>
      <c r="AI133" s="29"/>
      <c r="AJ133" s="29">
        <v>6</v>
      </c>
      <c r="AK133" s="29">
        <v>6</v>
      </c>
      <c r="AL133" s="29"/>
      <c r="AM133" s="29"/>
      <c r="AN133" s="29">
        <v>6</v>
      </c>
      <c r="AO133" s="29"/>
      <c r="AP133" s="29">
        <v>6</v>
      </c>
      <c r="AQ133" s="29">
        <v>6</v>
      </c>
      <c r="AR133" s="29"/>
      <c r="AS133" s="58"/>
    </row>
    <row r="134" spans="1:47">
      <c r="A134" s="21">
        <f>Scoring!A133</f>
        <v>0</v>
      </c>
      <c r="B134" s="21">
        <f>Scoring!L133</f>
        <v>600</v>
      </c>
      <c r="C134" s="21">
        <f>Scoring!C133</f>
        <v>611</v>
      </c>
      <c r="D134" s="21">
        <f>Scoring!B133</f>
        <v>36</v>
      </c>
      <c r="E134" s="30" t="s">
        <v>88</v>
      </c>
      <c r="F134" s="30" t="s">
        <v>89</v>
      </c>
      <c r="G134" s="29"/>
      <c r="H134" s="29"/>
      <c r="I134" s="29"/>
      <c r="J134" s="29"/>
      <c r="K134" s="29">
        <v>1</v>
      </c>
      <c r="L134" s="29"/>
      <c r="M134" s="29"/>
      <c r="N134" s="29">
        <v>1</v>
      </c>
      <c r="O134" s="29"/>
      <c r="P134" s="29"/>
      <c r="Q134" s="29"/>
      <c r="R134" s="29"/>
      <c r="S134" s="29"/>
      <c r="T134" s="29">
        <v>1</v>
      </c>
      <c r="U134" s="29"/>
      <c r="V134" s="29"/>
      <c r="W134" s="29"/>
      <c r="X134" s="29"/>
      <c r="Y134" s="29"/>
      <c r="Z134" s="29"/>
      <c r="AA134" s="29"/>
      <c r="AB134" s="29"/>
      <c r="AC134" s="29"/>
      <c r="AD134" s="29"/>
      <c r="AE134" s="29"/>
      <c r="AF134" s="29"/>
      <c r="AG134" s="29"/>
      <c r="AH134" s="29"/>
      <c r="AI134" s="29"/>
      <c r="AJ134" s="29">
        <v>1</v>
      </c>
      <c r="AK134" s="29"/>
      <c r="AL134" s="29"/>
      <c r="AM134" s="29"/>
      <c r="AN134" s="29">
        <v>1</v>
      </c>
      <c r="AO134" s="29">
        <v>1</v>
      </c>
      <c r="AP134" s="29"/>
      <c r="AQ134" s="29"/>
      <c r="AR134" s="29"/>
    </row>
    <row r="135" spans="1:47">
      <c r="A135" s="21">
        <f>Scoring!A134</f>
        <v>0</v>
      </c>
      <c r="B135" s="21">
        <f>Scoring!L134</f>
        <v>600</v>
      </c>
      <c r="C135" s="21">
        <f>Scoring!C134</f>
        <v>612</v>
      </c>
      <c r="D135" s="21">
        <f>Scoring!B134</f>
        <v>36</v>
      </c>
      <c r="E135" s="30"/>
      <c r="F135" s="30" t="s">
        <v>90</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v>2</v>
      </c>
      <c r="AD135" s="29"/>
      <c r="AE135" s="29"/>
      <c r="AF135" s="29">
        <v>2</v>
      </c>
      <c r="AG135" s="29"/>
      <c r="AH135" s="29"/>
      <c r="AI135" s="29"/>
      <c r="AJ135" s="29"/>
      <c r="AK135" s="29">
        <v>2</v>
      </c>
      <c r="AL135" s="29"/>
      <c r="AM135" s="29"/>
      <c r="AN135" s="29"/>
      <c r="AO135" s="29"/>
      <c r="AP135" s="29">
        <v>2</v>
      </c>
      <c r="AQ135" s="29"/>
      <c r="AR135" s="29"/>
    </row>
    <row r="136" spans="1:47">
      <c r="A136" s="21">
        <f>Scoring!A135</f>
        <v>0</v>
      </c>
      <c r="B136" s="21">
        <f>Scoring!L135</f>
        <v>600</v>
      </c>
      <c r="C136" s="21">
        <f>Scoring!C135</f>
        <v>613</v>
      </c>
      <c r="D136" s="21">
        <f>Scoring!B135</f>
        <v>36</v>
      </c>
      <c r="E136" s="30"/>
      <c r="F136" s="30" t="s">
        <v>91</v>
      </c>
      <c r="G136" s="29"/>
      <c r="H136" s="29"/>
      <c r="I136" s="29"/>
      <c r="J136" s="29"/>
      <c r="K136" s="29"/>
      <c r="L136" s="29"/>
      <c r="M136" s="29"/>
      <c r="N136" s="29"/>
      <c r="O136" s="29"/>
      <c r="P136" s="29"/>
      <c r="Q136" s="29"/>
      <c r="R136" s="29"/>
      <c r="S136" s="29"/>
      <c r="T136" s="29"/>
      <c r="U136" s="29"/>
      <c r="V136" s="29"/>
      <c r="W136" s="29"/>
      <c r="X136" s="29">
        <v>3</v>
      </c>
      <c r="Y136" s="29"/>
      <c r="Z136" s="29"/>
      <c r="AA136" s="29"/>
      <c r="AB136" s="29"/>
      <c r="AC136" s="29"/>
      <c r="AD136" s="29"/>
      <c r="AE136" s="29"/>
      <c r="AF136" s="29"/>
      <c r="AG136" s="29"/>
      <c r="AH136" s="29"/>
      <c r="AI136" s="29"/>
      <c r="AJ136" s="29"/>
      <c r="AK136" s="29"/>
      <c r="AL136" s="29"/>
      <c r="AM136" s="29"/>
      <c r="AN136" s="29"/>
      <c r="AO136" s="29"/>
      <c r="AP136" s="29"/>
      <c r="AQ136" s="29"/>
      <c r="AR136" s="29"/>
    </row>
    <row r="137" spans="1:47">
      <c r="A137" s="21">
        <f>Scoring!A136</f>
        <v>0</v>
      </c>
      <c r="B137" s="21">
        <f>Scoring!L136</f>
        <v>600</v>
      </c>
      <c r="C137" s="21">
        <f>Scoring!C136</f>
        <v>614</v>
      </c>
      <c r="D137" s="21">
        <f>Scoring!B136</f>
        <v>36</v>
      </c>
      <c r="E137" s="30"/>
      <c r="F137" s="30" t="s">
        <v>92</v>
      </c>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row>
    <row r="138" spans="1:47">
      <c r="A138" s="21">
        <f>Scoring!A137</f>
        <v>0</v>
      </c>
      <c r="B138" s="21">
        <f>Scoring!L137</f>
        <v>600</v>
      </c>
      <c r="C138" s="21">
        <f>Scoring!C137</f>
        <v>615</v>
      </c>
      <c r="D138" s="21">
        <f>Scoring!B137</f>
        <v>36</v>
      </c>
      <c r="E138" s="30"/>
      <c r="F138" s="30" t="s">
        <v>93</v>
      </c>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row>
    <row r="139" spans="1:47">
      <c r="A139" s="21">
        <f>Scoring!A138</f>
        <v>0</v>
      </c>
      <c r="B139" s="21">
        <f>Scoring!L138</f>
        <v>600</v>
      </c>
      <c r="C139" s="21">
        <f>Scoring!C138</f>
        <v>616</v>
      </c>
      <c r="D139" s="21">
        <f>Scoring!B138</f>
        <v>36</v>
      </c>
      <c r="E139" s="30"/>
      <c r="F139" s="30" t="s">
        <v>94</v>
      </c>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v>6</v>
      </c>
      <c r="AE139" s="29"/>
      <c r="AF139" s="29"/>
      <c r="AG139" s="29"/>
      <c r="AH139" s="29"/>
      <c r="AI139" s="29"/>
      <c r="AJ139" s="29"/>
      <c r="AK139" s="29"/>
      <c r="AL139" s="29"/>
      <c r="AM139" s="29"/>
      <c r="AN139" s="29"/>
      <c r="AO139" s="29"/>
      <c r="AP139" s="29"/>
      <c r="AQ139" s="29"/>
      <c r="AR139" s="29"/>
    </row>
    <row r="140" spans="1:47" ht="15.75" thickBot="1">
      <c r="A140" s="21">
        <f>Scoring!A139</f>
        <v>0</v>
      </c>
      <c r="B140" s="21">
        <f>Scoring!L139</f>
        <v>600</v>
      </c>
      <c r="C140" s="21">
        <f>Scoring!C139</f>
        <v>617</v>
      </c>
      <c r="D140" s="21">
        <f>Scoring!B139</f>
        <v>36</v>
      </c>
      <c r="E140" s="30"/>
      <c r="F140" s="30" t="s">
        <v>237</v>
      </c>
      <c r="G140" s="29"/>
      <c r="H140" s="29"/>
      <c r="I140" s="29"/>
      <c r="J140" s="29" t="s">
        <v>302</v>
      </c>
      <c r="K140" s="29"/>
      <c r="L140" s="29" t="s">
        <v>309</v>
      </c>
      <c r="M140" s="29"/>
      <c r="N140" s="29"/>
      <c r="O140" s="29"/>
      <c r="P140" s="29"/>
      <c r="Q140" s="29"/>
      <c r="R140" s="29"/>
      <c r="S140" s="29"/>
      <c r="T140" s="29"/>
      <c r="U140" s="29" t="s">
        <v>360</v>
      </c>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t="s">
        <v>593</v>
      </c>
      <c r="AR140" s="29"/>
    </row>
    <row r="141" spans="1:47" s="53" customFormat="1">
      <c r="A141" s="51">
        <f>Scoring!A140</f>
        <v>1</v>
      </c>
      <c r="B141" s="51">
        <f>Scoring!L140</f>
        <v>700</v>
      </c>
      <c r="C141" s="51">
        <f>Scoring!C140</f>
        <v>701</v>
      </c>
      <c r="D141" s="51">
        <f>Scoring!B140</f>
        <v>37</v>
      </c>
      <c r="E141" s="52" t="s">
        <v>215</v>
      </c>
      <c r="F141" s="52" t="s">
        <v>49</v>
      </c>
      <c r="H141" s="53">
        <v>1</v>
      </c>
      <c r="I141" s="53">
        <v>1</v>
      </c>
      <c r="K141" s="53">
        <v>1</v>
      </c>
      <c r="L141" s="53">
        <v>1</v>
      </c>
      <c r="M141" s="53">
        <v>1</v>
      </c>
      <c r="N141" s="53">
        <v>1</v>
      </c>
      <c r="O141" s="53">
        <v>1</v>
      </c>
      <c r="Q141" s="53">
        <v>1</v>
      </c>
      <c r="R141" s="53">
        <v>1</v>
      </c>
      <c r="S141" s="53">
        <v>1</v>
      </c>
      <c r="V141" s="53">
        <v>1</v>
      </c>
      <c r="W141" s="53">
        <v>1</v>
      </c>
      <c r="AD141" s="53">
        <v>1</v>
      </c>
      <c r="AE141" s="53">
        <v>1</v>
      </c>
      <c r="AG141" s="53">
        <v>1</v>
      </c>
      <c r="AS141" s="59">
        <f>TRANSPOSE(_xlfn.MODE.MULT(G141:AR146))</f>
        <v>1</v>
      </c>
      <c r="AT141" s="56">
        <f>MIN($G141:$AR146)</f>
        <v>1</v>
      </c>
      <c r="AU141" s="56">
        <f>MAX($G141:$AR146)</f>
        <v>6</v>
      </c>
    </row>
    <row r="142" spans="1:47">
      <c r="A142" s="21">
        <f>Scoring!A141</f>
        <v>1</v>
      </c>
      <c r="B142" s="21">
        <f>Scoring!L141</f>
        <v>700</v>
      </c>
      <c r="C142" s="21">
        <f>Scoring!C141</f>
        <v>702</v>
      </c>
      <c r="D142" s="21">
        <f>Scoring!B141</f>
        <v>37</v>
      </c>
      <c r="E142" s="30"/>
      <c r="F142" s="30" t="s">
        <v>50</v>
      </c>
      <c r="G142" s="29"/>
      <c r="H142" s="29"/>
      <c r="I142" s="29"/>
      <c r="J142" s="29">
        <v>2</v>
      </c>
      <c r="K142" s="29"/>
      <c r="L142" s="29"/>
      <c r="M142" s="29"/>
      <c r="N142" s="29"/>
      <c r="O142" s="29"/>
      <c r="P142" s="29"/>
      <c r="Q142" s="29"/>
      <c r="R142" s="29"/>
      <c r="S142" s="29"/>
      <c r="T142" s="29"/>
      <c r="U142" s="29"/>
      <c r="V142" s="29"/>
      <c r="W142" s="29"/>
      <c r="X142" s="29"/>
      <c r="Y142" s="29"/>
      <c r="Z142" s="29"/>
      <c r="AA142" s="29">
        <v>2</v>
      </c>
      <c r="AB142" s="29"/>
      <c r="AC142" s="29"/>
      <c r="AD142" s="29"/>
      <c r="AE142" s="29"/>
      <c r="AF142" s="29">
        <v>2</v>
      </c>
      <c r="AG142" s="29"/>
      <c r="AH142" s="29"/>
      <c r="AI142" s="29">
        <v>2</v>
      </c>
      <c r="AJ142" s="29">
        <v>2</v>
      </c>
      <c r="AK142" s="29"/>
      <c r="AL142" s="29"/>
      <c r="AM142" s="29"/>
      <c r="AN142" s="29"/>
      <c r="AO142" s="29"/>
      <c r="AP142" s="29"/>
      <c r="AQ142" s="29"/>
      <c r="AR142" s="29"/>
      <c r="AS142" s="57"/>
    </row>
    <row r="143" spans="1:47">
      <c r="A143" s="21">
        <f>Scoring!A142</f>
        <v>1</v>
      </c>
      <c r="B143" s="21">
        <f>Scoring!L142</f>
        <v>700</v>
      </c>
      <c r="C143" s="21">
        <f>Scoring!C142</f>
        <v>703</v>
      </c>
      <c r="D143" s="21">
        <f>Scoring!B142</f>
        <v>37</v>
      </c>
      <c r="E143" s="30"/>
      <c r="F143" s="30" t="s">
        <v>51</v>
      </c>
      <c r="G143" s="29"/>
      <c r="H143" s="29"/>
      <c r="I143" s="29"/>
      <c r="J143" s="29"/>
      <c r="K143" s="29"/>
      <c r="L143" s="29"/>
      <c r="M143" s="29"/>
      <c r="N143" s="29"/>
      <c r="O143" s="29"/>
      <c r="P143" s="29"/>
      <c r="Q143" s="29"/>
      <c r="R143" s="29"/>
      <c r="S143" s="29"/>
      <c r="T143" s="29">
        <v>3</v>
      </c>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57"/>
    </row>
    <row r="144" spans="1:47">
      <c r="A144" s="21">
        <f>Scoring!A143</f>
        <v>1</v>
      </c>
      <c r="B144" s="21">
        <f>Scoring!L143</f>
        <v>700</v>
      </c>
      <c r="C144" s="21">
        <f>Scoring!C143</f>
        <v>704</v>
      </c>
      <c r="D144" s="21">
        <f>Scoring!B143</f>
        <v>37</v>
      </c>
      <c r="E144" s="30"/>
      <c r="F144" s="30" t="s">
        <v>52</v>
      </c>
      <c r="G144" s="29"/>
      <c r="H144" s="29"/>
      <c r="I144" s="29"/>
      <c r="J144" s="29"/>
      <c r="K144" s="29"/>
      <c r="L144" s="29"/>
      <c r="M144" s="29"/>
      <c r="N144" s="29"/>
      <c r="O144" s="29"/>
      <c r="P144" s="29"/>
      <c r="Q144" s="29"/>
      <c r="R144" s="29"/>
      <c r="S144" s="29"/>
      <c r="T144" s="29"/>
      <c r="U144" s="29"/>
      <c r="V144" s="29"/>
      <c r="W144" s="29"/>
      <c r="X144" s="29">
        <v>4</v>
      </c>
      <c r="Y144" s="29"/>
      <c r="Z144" s="29"/>
      <c r="AA144" s="29"/>
      <c r="AB144" s="29"/>
      <c r="AC144" s="29"/>
      <c r="AD144" s="29"/>
      <c r="AE144" s="29"/>
      <c r="AF144" s="29"/>
      <c r="AG144" s="29"/>
      <c r="AH144" s="29"/>
      <c r="AI144" s="29"/>
      <c r="AJ144" s="29"/>
      <c r="AK144" s="29"/>
      <c r="AL144" s="29">
        <v>4</v>
      </c>
      <c r="AM144" s="29"/>
      <c r="AN144" s="29"/>
      <c r="AO144" s="29"/>
      <c r="AP144" s="29"/>
      <c r="AQ144" s="29"/>
      <c r="AR144" s="29"/>
      <c r="AS144" s="57"/>
    </row>
    <row r="145" spans="1:48">
      <c r="A145" s="21">
        <f>Scoring!A144</f>
        <v>1</v>
      </c>
      <c r="B145" s="21">
        <f>Scoring!L144</f>
        <v>700</v>
      </c>
      <c r="C145" s="21">
        <f>Scoring!C144</f>
        <v>705</v>
      </c>
      <c r="D145" s="21">
        <f>Scoring!B144</f>
        <v>37</v>
      </c>
      <c r="E145" s="30"/>
      <c r="F145" s="30" t="s">
        <v>53</v>
      </c>
      <c r="G145" s="29"/>
      <c r="H145" s="29"/>
      <c r="I145" s="29"/>
      <c r="J145" s="29"/>
      <c r="K145" s="29"/>
      <c r="L145" s="29"/>
      <c r="M145" s="29"/>
      <c r="N145" s="29"/>
      <c r="O145" s="29"/>
      <c r="P145" s="29"/>
      <c r="Q145" s="29"/>
      <c r="R145" s="29"/>
      <c r="S145" s="29"/>
      <c r="T145" s="29"/>
      <c r="U145" s="29"/>
      <c r="V145" s="29"/>
      <c r="W145" s="29"/>
      <c r="X145" s="29"/>
      <c r="Y145" s="29">
        <v>5</v>
      </c>
      <c r="Z145" s="29">
        <v>5</v>
      </c>
      <c r="AA145" s="29"/>
      <c r="AB145" s="29">
        <v>5</v>
      </c>
      <c r="AC145" s="29"/>
      <c r="AD145" s="29"/>
      <c r="AE145" s="29"/>
      <c r="AF145" s="29"/>
      <c r="AG145" s="29"/>
      <c r="AH145" s="29"/>
      <c r="AI145" s="29"/>
      <c r="AJ145" s="29"/>
      <c r="AK145" s="29"/>
      <c r="AL145" s="29"/>
      <c r="AM145" s="29"/>
      <c r="AN145" s="29"/>
      <c r="AO145" s="29">
        <v>5</v>
      </c>
      <c r="AP145" s="29"/>
      <c r="AQ145" s="29"/>
      <c r="AR145" s="29"/>
      <c r="AS145" s="57"/>
    </row>
    <row r="146" spans="1:48" ht="15.75" thickBot="1">
      <c r="A146" s="21">
        <f>Scoring!A145</f>
        <v>1</v>
      </c>
      <c r="B146" s="21">
        <f>Scoring!L145</f>
        <v>700</v>
      </c>
      <c r="C146" s="21">
        <f>Scoring!C145</f>
        <v>706</v>
      </c>
      <c r="D146" s="21">
        <f>Scoring!B145</f>
        <v>37</v>
      </c>
      <c r="E146" s="30"/>
      <c r="F146" s="30" t="s">
        <v>54</v>
      </c>
      <c r="G146" s="29"/>
      <c r="H146" s="29"/>
      <c r="I146" s="29"/>
      <c r="J146" s="29"/>
      <c r="K146" s="29"/>
      <c r="L146" s="29"/>
      <c r="M146" s="29"/>
      <c r="N146" s="29"/>
      <c r="O146" s="29"/>
      <c r="P146" s="29"/>
      <c r="Q146" s="29"/>
      <c r="R146" s="29"/>
      <c r="S146" s="29"/>
      <c r="T146" s="29"/>
      <c r="U146" s="29">
        <v>6</v>
      </c>
      <c r="V146" s="29"/>
      <c r="W146" s="29"/>
      <c r="X146" s="29"/>
      <c r="Y146" s="29"/>
      <c r="Z146" s="29"/>
      <c r="AA146" s="29"/>
      <c r="AB146" s="29"/>
      <c r="AC146" s="29">
        <v>6</v>
      </c>
      <c r="AD146" s="29"/>
      <c r="AE146" s="29"/>
      <c r="AF146" s="29"/>
      <c r="AG146" s="29"/>
      <c r="AH146" s="29"/>
      <c r="AI146" s="29"/>
      <c r="AJ146" s="29"/>
      <c r="AK146" s="29">
        <v>6</v>
      </c>
      <c r="AL146" s="29"/>
      <c r="AM146" s="29"/>
      <c r="AN146" s="29">
        <v>6</v>
      </c>
      <c r="AO146" s="29"/>
      <c r="AP146" s="29">
        <v>6</v>
      </c>
      <c r="AQ146" s="29">
        <v>6</v>
      </c>
      <c r="AR146" s="29">
        <v>6</v>
      </c>
      <c r="AS146" s="58"/>
    </row>
    <row r="147" spans="1:48">
      <c r="A147" s="21">
        <f>Scoring!A146</f>
        <v>0</v>
      </c>
      <c r="B147" s="21">
        <f>Scoring!L146</f>
        <v>700</v>
      </c>
      <c r="C147" s="21">
        <f>Scoring!C146</f>
        <v>711</v>
      </c>
      <c r="D147" s="21">
        <f>Scoring!B146</f>
        <v>38</v>
      </c>
      <c r="E147" s="30" t="s">
        <v>216</v>
      </c>
      <c r="F147" s="30" t="s">
        <v>252</v>
      </c>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row>
    <row r="148" spans="1:48">
      <c r="A148" s="21">
        <f>Scoring!A147</f>
        <v>0</v>
      </c>
      <c r="B148" s="21">
        <f>Scoring!L147</f>
        <v>700</v>
      </c>
      <c r="C148" s="21">
        <f>Scoring!C147</f>
        <v>712</v>
      </c>
      <c r="D148" s="21">
        <f>Scoring!B147</f>
        <v>38</v>
      </c>
      <c r="E148" s="30"/>
      <c r="F148" s="30" t="s">
        <v>253</v>
      </c>
      <c r="G148" s="29"/>
      <c r="H148" s="29"/>
      <c r="I148" s="29"/>
      <c r="J148" s="29"/>
      <c r="K148" s="29"/>
      <c r="L148" s="29"/>
      <c r="M148" s="29"/>
      <c r="N148" s="29"/>
      <c r="O148" s="29"/>
      <c r="P148" s="29"/>
      <c r="Q148" s="29"/>
      <c r="R148" s="29"/>
      <c r="S148" s="29"/>
      <c r="T148" s="29"/>
      <c r="U148" s="29"/>
      <c r="V148" s="29"/>
      <c r="W148" s="29"/>
      <c r="X148" s="29">
        <v>2</v>
      </c>
      <c r="Y148" s="29"/>
      <c r="Z148" s="29"/>
      <c r="AA148" s="29"/>
      <c r="AB148" s="29"/>
      <c r="AC148" s="29"/>
      <c r="AD148" s="29"/>
      <c r="AE148" s="29"/>
      <c r="AF148" s="29"/>
      <c r="AG148" s="29"/>
      <c r="AH148" s="29"/>
      <c r="AI148" s="29"/>
      <c r="AJ148" s="29"/>
      <c r="AK148" s="29">
        <v>2</v>
      </c>
      <c r="AL148" s="29"/>
      <c r="AM148" s="29"/>
      <c r="AN148" s="29"/>
      <c r="AO148" s="29">
        <v>2</v>
      </c>
      <c r="AP148" s="29"/>
      <c r="AQ148" s="29"/>
      <c r="AR148" s="29"/>
    </row>
    <row r="149" spans="1:48">
      <c r="A149" s="21">
        <f>Scoring!A148</f>
        <v>0</v>
      </c>
      <c r="B149" s="21">
        <f>Scoring!L148</f>
        <v>700</v>
      </c>
      <c r="C149" s="21">
        <f>Scoring!C148</f>
        <v>713</v>
      </c>
      <c r="D149" s="21">
        <f>Scoring!B148</f>
        <v>38</v>
      </c>
      <c r="E149" s="30"/>
      <c r="F149" s="30" t="s">
        <v>100</v>
      </c>
      <c r="G149" s="29"/>
      <c r="H149" s="29"/>
      <c r="I149" s="29"/>
      <c r="J149" s="29"/>
      <c r="K149" s="29"/>
      <c r="L149" s="29"/>
      <c r="M149" s="29"/>
      <c r="N149" s="29"/>
      <c r="O149" s="29"/>
      <c r="P149" s="29"/>
      <c r="Q149" s="29"/>
      <c r="R149" s="29"/>
      <c r="S149" s="29"/>
      <c r="T149" s="29"/>
      <c r="U149" s="29">
        <v>3</v>
      </c>
      <c r="V149" s="29"/>
      <c r="W149" s="29"/>
      <c r="X149" s="29"/>
      <c r="Y149" s="29"/>
      <c r="Z149" s="29"/>
      <c r="AA149" s="29"/>
      <c r="AB149" s="29"/>
      <c r="AC149" s="29"/>
      <c r="AD149" s="29"/>
      <c r="AE149" s="29"/>
      <c r="AF149" s="29">
        <v>3</v>
      </c>
      <c r="AG149" s="29"/>
      <c r="AH149" s="29"/>
      <c r="AI149" s="29"/>
      <c r="AJ149" s="29">
        <v>3</v>
      </c>
      <c r="AK149" s="29"/>
      <c r="AL149" s="29"/>
      <c r="AM149" s="29"/>
      <c r="AN149" s="29"/>
      <c r="AO149" s="29"/>
      <c r="AP149" s="29"/>
      <c r="AQ149" s="29"/>
      <c r="AR149" s="29">
        <v>3</v>
      </c>
    </row>
    <row r="150" spans="1:48">
      <c r="A150" s="21">
        <f>Scoring!A149</f>
        <v>0</v>
      </c>
      <c r="B150" s="21">
        <f>Scoring!L149</f>
        <v>700</v>
      </c>
      <c r="C150" s="21">
        <f>Scoring!C149</f>
        <v>714</v>
      </c>
      <c r="D150" s="21">
        <f>Scoring!B149</f>
        <v>38</v>
      </c>
      <c r="E150" s="30"/>
      <c r="F150" s="30" t="s">
        <v>254</v>
      </c>
      <c r="G150" s="29"/>
      <c r="H150" s="29"/>
      <c r="I150" s="29"/>
      <c r="J150" s="29">
        <v>4</v>
      </c>
      <c r="K150" s="29"/>
      <c r="L150" s="29"/>
      <c r="M150" s="29"/>
      <c r="N150" s="29"/>
      <c r="O150" s="29"/>
      <c r="P150" s="29"/>
      <c r="Q150" s="29"/>
      <c r="R150" s="29"/>
      <c r="S150" s="29"/>
      <c r="T150" s="29">
        <v>4</v>
      </c>
      <c r="U150" s="29"/>
      <c r="V150" s="29"/>
      <c r="W150" s="29"/>
      <c r="X150" s="29"/>
      <c r="Y150" s="29">
        <v>4</v>
      </c>
      <c r="Z150" s="29">
        <v>4</v>
      </c>
      <c r="AA150" s="29">
        <v>4</v>
      </c>
      <c r="AB150" s="29">
        <v>4</v>
      </c>
      <c r="AC150" s="29"/>
      <c r="AD150" s="29"/>
      <c r="AE150" s="29"/>
      <c r="AF150" s="29"/>
      <c r="AG150" s="29"/>
      <c r="AH150" s="29"/>
      <c r="AI150" s="29"/>
      <c r="AJ150" s="29"/>
      <c r="AK150" s="29"/>
      <c r="AL150" s="29"/>
      <c r="AM150" s="29"/>
      <c r="AN150" s="29">
        <v>4</v>
      </c>
      <c r="AO150" s="29"/>
      <c r="AP150" s="29">
        <v>4</v>
      </c>
      <c r="AQ150" s="29">
        <v>4</v>
      </c>
      <c r="AR150" s="29"/>
    </row>
    <row r="151" spans="1:48" ht="15.75" thickBot="1">
      <c r="A151" s="21">
        <f>Scoring!A150</f>
        <v>0</v>
      </c>
      <c r="B151" s="21">
        <f>Scoring!L150</f>
        <v>700</v>
      </c>
      <c r="C151" s="21">
        <f>Scoring!C150</f>
        <v>715</v>
      </c>
      <c r="D151" s="21">
        <f>Scoring!B150</f>
        <v>38</v>
      </c>
      <c r="E151" s="30"/>
      <c r="F151" s="30" t="s">
        <v>237</v>
      </c>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t="s">
        <v>465</v>
      </c>
      <c r="AD151" s="29"/>
      <c r="AE151" s="29"/>
      <c r="AF151" s="29"/>
      <c r="AG151" s="29"/>
      <c r="AH151" s="29"/>
      <c r="AI151" s="29" t="s">
        <v>517</v>
      </c>
      <c r="AJ151" s="29"/>
      <c r="AK151" s="29"/>
      <c r="AL151" s="29" t="s">
        <v>517</v>
      </c>
      <c r="AM151" s="29"/>
      <c r="AN151" s="29"/>
      <c r="AO151" s="29"/>
      <c r="AP151" s="29"/>
      <c r="AQ151" s="29"/>
      <c r="AR151" s="29"/>
    </row>
    <row r="152" spans="1:48" s="53" customFormat="1">
      <c r="A152" s="51">
        <f>Scoring!A151</f>
        <v>1</v>
      </c>
      <c r="B152" s="51">
        <f>Scoring!L151</f>
        <v>700</v>
      </c>
      <c r="C152" s="51">
        <f>Scoring!C151</f>
        <v>721</v>
      </c>
      <c r="D152" s="51">
        <f>Scoring!B151</f>
        <v>39</v>
      </c>
      <c r="E152" s="52" t="s">
        <v>103</v>
      </c>
      <c r="F152" s="52" t="s">
        <v>104</v>
      </c>
      <c r="H152" s="53">
        <v>1</v>
      </c>
      <c r="N152" s="53">
        <v>1</v>
      </c>
      <c r="Q152" s="53">
        <v>1</v>
      </c>
      <c r="R152" s="53">
        <v>1</v>
      </c>
      <c r="S152" s="53">
        <v>1</v>
      </c>
      <c r="T152" s="53">
        <v>1</v>
      </c>
      <c r="U152" s="53">
        <v>1</v>
      </c>
      <c r="V152" s="53">
        <v>1</v>
      </c>
      <c r="W152" s="53">
        <v>1</v>
      </c>
      <c r="Y152" s="53">
        <v>1</v>
      </c>
      <c r="Z152" s="53">
        <v>1</v>
      </c>
      <c r="AA152" s="53">
        <v>1</v>
      </c>
      <c r="AE152" s="53">
        <v>1</v>
      </c>
      <c r="AF152" s="53">
        <v>1</v>
      </c>
      <c r="AS152" s="59">
        <f>TRANSPOSE(_xlfn.MODE.MULT(G152:AR154))</f>
        <v>3</v>
      </c>
      <c r="AT152" s="56">
        <f>MIN($G152:$AR154)</f>
        <v>1</v>
      </c>
      <c r="AU152" s="56">
        <f>MAX($G152:$AR154)</f>
        <v>3</v>
      </c>
    </row>
    <row r="153" spans="1:48">
      <c r="A153" s="21">
        <f>Scoring!A152</f>
        <v>1</v>
      </c>
      <c r="B153" s="21">
        <f>Scoring!L152</f>
        <v>700</v>
      </c>
      <c r="C153" s="21">
        <f>Scoring!C152</f>
        <v>722</v>
      </c>
      <c r="D153" s="21">
        <f>Scoring!B152</f>
        <v>39</v>
      </c>
      <c r="E153" s="30"/>
      <c r="F153" s="30" t="s">
        <v>105</v>
      </c>
      <c r="G153" s="29"/>
      <c r="H153" s="29"/>
      <c r="I153" s="29"/>
      <c r="J153" s="29"/>
      <c r="K153" s="29"/>
      <c r="L153" s="29"/>
      <c r="M153" s="29">
        <v>2</v>
      </c>
      <c r="N153" s="29"/>
      <c r="O153" s="29">
        <v>2</v>
      </c>
      <c r="P153" s="29"/>
      <c r="Q153" s="29"/>
      <c r="R153" s="29"/>
      <c r="S153" s="29"/>
      <c r="T153" s="29"/>
      <c r="U153" s="29"/>
      <c r="V153" s="29"/>
      <c r="W153" s="29"/>
      <c r="X153" s="29"/>
      <c r="Y153" s="29"/>
      <c r="Z153" s="29"/>
      <c r="AA153" s="29"/>
      <c r="AB153" s="29"/>
      <c r="AC153" s="29">
        <v>2</v>
      </c>
      <c r="AD153" s="29"/>
      <c r="AE153" s="29"/>
      <c r="AF153" s="29"/>
      <c r="AG153" s="29"/>
      <c r="AH153" s="29"/>
      <c r="AI153" s="29"/>
      <c r="AJ153" s="29">
        <v>2</v>
      </c>
      <c r="AK153" s="29"/>
      <c r="AL153" s="29"/>
      <c r="AM153" s="29"/>
      <c r="AN153" s="29"/>
      <c r="AO153" s="29"/>
      <c r="AP153" s="29"/>
      <c r="AQ153" s="29">
        <v>2</v>
      </c>
      <c r="AR153" s="29"/>
      <c r="AS153" s="57"/>
    </row>
    <row r="154" spans="1:48" ht="15.75" thickBot="1">
      <c r="A154" s="21">
        <f>Scoring!A153</f>
        <v>1</v>
      </c>
      <c r="B154" s="21">
        <f>Scoring!L153</f>
        <v>700</v>
      </c>
      <c r="C154" s="21">
        <f>Scoring!C153</f>
        <v>723</v>
      </c>
      <c r="D154" s="21">
        <f>Scoring!B153</f>
        <v>39</v>
      </c>
      <c r="E154" s="30"/>
      <c r="F154" s="30" t="s">
        <v>106</v>
      </c>
      <c r="G154" s="29"/>
      <c r="H154" s="29"/>
      <c r="I154" s="29">
        <v>3</v>
      </c>
      <c r="J154" s="29">
        <v>3</v>
      </c>
      <c r="K154" s="29">
        <v>3</v>
      </c>
      <c r="L154" s="29">
        <v>3</v>
      </c>
      <c r="M154" s="29"/>
      <c r="N154" s="29"/>
      <c r="O154" s="29"/>
      <c r="P154" s="29"/>
      <c r="Q154" s="29"/>
      <c r="R154" s="29"/>
      <c r="S154" s="29"/>
      <c r="T154" s="29"/>
      <c r="U154" s="29"/>
      <c r="V154" s="29"/>
      <c r="W154" s="29"/>
      <c r="X154" s="29">
        <v>3</v>
      </c>
      <c r="Y154" s="29"/>
      <c r="Z154" s="29"/>
      <c r="AA154" s="29"/>
      <c r="AB154" s="29">
        <v>3</v>
      </c>
      <c r="AC154" s="29"/>
      <c r="AD154" s="29">
        <v>3</v>
      </c>
      <c r="AE154" s="29"/>
      <c r="AF154" s="29"/>
      <c r="AG154" s="29">
        <v>3</v>
      </c>
      <c r="AH154" s="29"/>
      <c r="AI154" s="29">
        <v>3</v>
      </c>
      <c r="AJ154" s="29"/>
      <c r="AK154" s="29">
        <v>3</v>
      </c>
      <c r="AL154" s="29">
        <v>3</v>
      </c>
      <c r="AM154" s="29"/>
      <c r="AN154" s="29">
        <v>3</v>
      </c>
      <c r="AO154" s="29">
        <v>3</v>
      </c>
      <c r="AP154" s="29">
        <v>3</v>
      </c>
      <c r="AQ154" s="29"/>
      <c r="AR154" s="29">
        <v>3</v>
      </c>
      <c r="AS154" s="57"/>
    </row>
    <row r="155" spans="1:48" s="53" customFormat="1">
      <c r="A155" s="51">
        <f>Scoring!A154</f>
        <v>1</v>
      </c>
      <c r="B155" s="51">
        <f>Scoring!L154</f>
        <v>700</v>
      </c>
      <c r="C155" s="51">
        <f>Scoring!C154</f>
        <v>731</v>
      </c>
      <c r="D155" s="51">
        <f>Scoring!B154</f>
        <v>40</v>
      </c>
      <c r="E155" s="52" t="s">
        <v>107</v>
      </c>
      <c r="F155" s="52" t="s">
        <v>255</v>
      </c>
      <c r="H155" s="53">
        <v>1</v>
      </c>
      <c r="Q155" s="53">
        <v>1</v>
      </c>
      <c r="W155" s="53">
        <v>1</v>
      </c>
      <c r="AE155" s="53">
        <v>1</v>
      </c>
      <c r="AF155" s="53">
        <v>1</v>
      </c>
      <c r="AS155" s="59">
        <f>TRANSPOSE(_xlfn.MODE.MULT(G155:AR160))</f>
        <v>6</v>
      </c>
      <c r="AT155" s="56">
        <f>MIN($G155:$AR160)</f>
        <v>1</v>
      </c>
      <c r="AU155" s="56">
        <f>MAX($G155:$AR160)</f>
        <v>6</v>
      </c>
      <c r="AV155" s="29">
        <f>COUNTIFS(G155:AR155,1)</f>
        <v>5</v>
      </c>
    </row>
    <row r="156" spans="1:48">
      <c r="A156" s="21">
        <f>Scoring!A155</f>
        <v>1</v>
      </c>
      <c r="B156" s="21">
        <f>Scoring!L155</f>
        <v>700</v>
      </c>
      <c r="C156" s="21">
        <f>Scoring!C155</f>
        <v>732</v>
      </c>
      <c r="D156" s="21">
        <f>Scoring!B155</f>
        <v>40</v>
      </c>
      <c r="E156" s="30"/>
      <c r="F156" s="30" t="s">
        <v>256</v>
      </c>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57"/>
      <c r="AV156" s="29">
        <f>COUNTIFS(G156:AR156,2)</f>
        <v>0</v>
      </c>
    </row>
    <row r="157" spans="1:48">
      <c r="A157" s="21">
        <f>Scoring!A156</f>
        <v>1</v>
      </c>
      <c r="B157" s="21">
        <f>Scoring!L156</f>
        <v>700</v>
      </c>
      <c r="C157" s="21">
        <f>Scoring!C156</f>
        <v>733</v>
      </c>
      <c r="D157" s="21">
        <f>Scoring!B156</f>
        <v>40</v>
      </c>
      <c r="E157" s="30"/>
      <c r="F157" s="30" t="s">
        <v>257</v>
      </c>
      <c r="G157" s="29"/>
      <c r="H157" s="29"/>
      <c r="I157" s="29"/>
      <c r="J157" s="29"/>
      <c r="K157" s="29"/>
      <c r="L157" s="29"/>
      <c r="M157" s="29"/>
      <c r="N157" s="29"/>
      <c r="O157" s="29"/>
      <c r="P157" s="29"/>
      <c r="Q157" s="29"/>
      <c r="R157" s="29"/>
      <c r="S157" s="29"/>
      <c r="T157" s="29"/>
      <c r="U157" s="29">
        <v>3</v>
      </c>
      <c r="V157" s="29"/>
      <c r="W157" s="29"/>
      <c r="X157" s="29"/>
      <c r="Y157" s="29"/>
      <c r="Z157" s="29"/>
      <c r="AA157" s="29"/>
      <c r="AB157" s="29"/>
      <c r="AC157" s="29">
        <v>3</v>
      </c>
      <c r="AD157" s="29">
        <v>3</v>
      </c>
      <c r="AE157" s="29"/>
      <c r="AF157" s="29"/>
      <c r="AG157" s="29"/>
      <c r="AH157" s="29"/>
      <c r="AI157" s="29"/>
      <c r="AJ157" s="29"/>
      <c r="AK157" s="29"/>
      <c r="AL157" s="29"/>
      <c r="AM157" s="29"/>
      <c r="AN157" s="29"/>
      <c r="AO157" s="29"/>
      <c r="AP157" s="29"/>
      <c r="AQ157" s="29"/>
      <c r="AR157" s="29"/>
      <c r="AS157" s="57"/>
      <c r="AV157" s="29">
        <f>COUNTIFS(G157:AR157,3)</f>
        <v>3</v>
      </c>
    </row>
    <row r="158" spans="1:48">
      <c r="A158" s="21">
        <f>Scoring!A157</f>
        <v>1</v>
      </c>
      <c r="B158" s="21">
        <f>Scoring!L157</f>
        <v>700</v>
      </c>
      <c r="C158" s="21">
        <f>Scoring!C157</f>
        <v>734</v>
      </c>
      <c r="D158" s="21">
        <f>Scoring!B157</f>
        <v>40</v>
      </c>
      <c r="E158" s="30"/>
      <c r="F158" s="30" t="s">
        <v>258</v>
      </c>
      <c r="G158" s="29"/>
      <c r="H158" s="29"/>
      <c r="I158" s="29"/>
      <c r="J158" s="29"/>
      <c r="K158" s="29">
        <v>4</v>
      </c>
      <c r="L158" s="29"/>
      <c r="M158" s="29"/>
      <c r="N158" s="29"/>
      <c r="O158" s="29"/>
      <c r="P158" s="29"/>
      <c r="Q158" s="29"/>
      <c r="R158" s="29"/>
      <c r="S158" s="29"/>
      <c r="T158" s="29"/>
      <c r="U158" s="29"/>
      <c r="V158" s="29">
        <v>4</v>
      </c>
      <c r="W158" s="29"/>
      <c r="X158" s="29">
        <v>4</v>
      </c>
      <c r="Y158" s="29"/>
      <c r="Z158" s="29"/>
      <c r="AA158" s="29"/>
      <c r="AB158" s="29"/>
      <c r="AC158" s="29"/>
      <c r="AD158" s="29"/>
      <c r="AE158" s="29"/>
      <c r="AF158" s="29"/>
      <c r="AG158" s="29"/>
      <c r="AH158" s="29"/>
      <c r="AI158" s="29"/>
      <c r="AJ158" s="29"/>
      <c r="AK158" s="29"/>
      <c r="AL158" s="29"/>
      <c r="AM158" s="29"/>
      <c r="AN158" s="29"/>
      <c r="AO158" s="29"/>
      <c r="AP158" s="29"/>
      <c r="AQ158" s="29"/>
      <c r="AR158" s="29"/>
      <c r="AS158" s="57"/>
      <c r="AV158" s="29">
        <f>COUNTIFS(G158:AR158,4)</f>
        <v>3</v>
      </c>
    </row>
    <row r="159" spans="1:48">
      <c r="A159" s="21">
        <f>Scoring!A158</f>
        <v>1</v>
      </c>
      <c r="B159" s="21">
        <f>Scoring!L158</f>
        <v>700</v>
      </c>
      <c r="C159" s="21">
        <f>Scoring!C158</f>
        <v>735</v>
      </c>
      <c r="D159" s="21">
        <f>Scoring!B158</f>
        <v>40</v>
      </c>
      <c r="E159" s="30"/>
      <c r="F159" s="30" t="s">
        <v>259</v>
      </c>
      <c r="G159" s="29"/>
      <c r="H159" s="29"/>
      <c r="I159" s="29"/>
      <c r="J159" s="29"/>
      <c r="K159" s="29"/>
      <c r="L159" s="29">
        <v>5</v>
      </c>
      <c r="M159" s="29">
        <v>5</v>
      </c>
      <c r="N159" s="29">
        <v>5</v>
      </c>
      <c r="O159" s="29">
        <v>5</v>
      </c>
      <c r="P159" s="29"/>
      <c r="Q159" s="29"/>
      <c r="R159" s="29">
        <v>5</v>
      </c>
      <c r="S159" s="29">
        <v>5</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v>5</v>
      </c>
      <c r="AR159" s="29"/>
      <c r="AS159" s="57"/>
      <c r="AV159" s="29">
        <f>COUNTIFS(G159:AR159,5)</f>
        <v>7</v>
      </c>
    </row>
    <row r="160" spans="1:48" ht="15.75" thickBot="1">
      <c r="A160" s="21">
        <f>Scoring!A159</f>
        <v>1</v>
      </c>
      <c r="B160" s="21">
        <f>Scoring!L159</f>
        <v>700</v>
      </c>
      <c r="C160" s="21">
        <f>Scoring!C159</f>
        <v>736</v>
      </c>
      <c r="D160" s="21">
        <f>Scoring!B159</f>
        <v>40</v>
      </c>
      <c r="E160" s="30"/>
      <c r="F160" s="30" t="s">
        <v>113</v>
      </c>
      <c r="G160" s="29"/>
      <c r="H160" s="29"/>
      <c r="I160" s="29">
        <v>6</v>
      </c>
      <c r="J160" s="29">
        <v>6</v>
      </c>
      <c r="K160" s="29"/>
      <c r="L160" s="29"/>
      <c r="M160" s="29"/>
      <c r="N160" s="29"/>
      <c r="O160" s="29"/>
      <c r="P160" s="29"/>
      <c r="Q160" s="29"/>
      <c r="R160" s="29"/>
      <c r="S160" s="29"/>
      <c r="T160" s="29">
        <v>6</v>
      </c>
      <c r="U160" s="29"/>
      <c r="V160" s="29"/>
      <c r="W160" s="29"/>
      <c r="X160" s="29"/>
      <c r="Y160" s="29">
        <v>6</v>
      </c>
      <c r="Z160" s="29">
        <v>6</v>
      </c>
      <c r="AA160" s="29">
        <v>6</v>
      </c>
      <c r="AB160" s="29">
        <v>6</v>
      </c>
      <c r="AC160" s="29"/>
      <c r="AD160" s="29"/>
      <c r="AE160" s="29"/>
      <c r="AF160" s="29"/>
      <c r="AG160" s="29">
        <v>6</v>
      </c>
      <c r="AH160" s="29"/>
      <c r="AI160" s="29">
        <v>6</v>
      </c>
      <c r="AJ160" s="29">
        <v>6</v>
      </c>
      <c r="AK160" s="29">
        <v>6</v>
      </c>
      <c r="AL160" s="29">
        <v>6</v>
      </c>
      <c r="AM160" s="29"/>
      <c r="AN160" s="29">
        <v>6</v>
      </c>
      <c r="AO160" s="29">
        <v>6</v>
      </c>
      <c r="AP160" s="29">
        <v>6</v>
      </c>
      <c r="AQ160" s="29"/>
      <c r="AR160" s="29">
        <v>6</v>
      </c>
      <c r="AS160" s="58"/>
      <c r="AV160" s="29">
        <f>COUNTIFS(G160:AR160,6)</f>
        <v>16</v>
      </c>
    </row>
    <row r="161" spans="1:47">
      <c r="A161" s="21">
        <f>Scoring!A160</f>
        <v>0</v>
      </c>
      <c r="B161" s="21">
        <f>Scoring!L160</f>
        <v>700</v>
      </c>
      <c r="C161" s="21">
        <f>Scoring!C160</f>
        <v>741</v>
      </c>
      <c r="D161" s="21">
        <f>Scoring!B160</f>
        <v>41</v>
      </c>
      <c r="E161" s="30" t="s">
        <v>217</v>
      </c>
      <c r="F161" s="30" t="s">
        <v>115</v>
      </c>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row>
    <row r="162" spans="1:47">
      <c r="A162" s="21">
        <f>Scoring!A161</f>
        <v>0</v>
      </c>
      <c r="B162" s="21">
        <f>Scoring!L161</f>
        <v>700</v>
      </c>
      <c r="C162" s="21">
        <f>Scoring!C161</f>
        <v>742</v>
      </c>
      <c r="D162" s="21">
        <f>Scoring!B161</f>
        <v>41</v>
      </c>
      <c r="E162" s="30"/>
      <c r="F162" s="30" t="s">
        <v>116</v>
      </c>
      <c r="G162" s="29"/>
      <c r="H162" s="29"/>
      <c r="I162" s="29"/>
      <c r="J162" s="29"/>
      <c r="K162" s="29"/>
      <c r="L162" s="29"/>
      <c r="M162" s="29"/>
      <c r="N162" s="29">
        <v>2</v>
      </c>
      <c r="O162" s="29"/>
      <c r="P162" s="29"/>
      <c r="Q162" s="29"/>
      <c r="R162" s="29"/>
      <c r="S162" s="29"/>
      <c r="T162" s="29"/>
      <c r="U162" s="29">
        <v>2</v>
      </c>
      <c r="V162" s="29"/>
      <c r="W162" s="29"/>
      <c r="X162" s="29"/>
      <c r="Y162" s="29"/>
      <c r="Z162" s="29"/>
      <c r="AA162" s="29"/>
      <c r="AB162" s="29">
        <v>2</v>
      </c>
      <c r="AC162" s="29">
        <v>2</v>
      </c>
      <c r="AD162" s="29"/>
      <c r="AE162" s="29"/>
      <c r="AF162" s="29"/>
      <c r="AG162" s="29">
        <v>2</v>
      </c>
      <c r="AH162" s="29"/>
      <c r="AI162" s="29">
        <v>2</v>
      </c>
      <c r="AJ162" s="29"/>
      <c r="AK162" s="29"/>
      <c r="AL162" s="29">
        <v>2</v>
      </c>
      <c r="AM162" s="29"/>
      <c r="AN162" s="29"/>
      <c r="AO162" s="29"/>
      <c r="AP162" s="29">
        <v>2</v>
      </c>
      <c r="AQ162" s="29"/>
      <c r="AR162" s="29"/>
    </row>
    <row r="163" spans="1:47">
      <c r="A163" s="21">
        <f>Scoring!A162</f>
        <v>0</v>
      </c>
      <c r="B163" s="21">
        <f>Scoring!L162</f>
        <v>700</v>
      </c>
      <c r="C163" s="21">
        <f>Scoring!C162</f>
        <v>743</v>
      </c>
      <c r="D163" s="21">
        <f>Scoring!B162</f>
        <v>41</v>
      </c>
      <c r="E163" s="30"/>
      <c r="F163" s="30" t="s">
        <v>117</v>
      </c>
      <c r="G163" s="29"/>
      <c r="H163" s="29">
        <v>3</v>
      </c>
      <c r="I163" s="29">
        <v>3</v>
      </c>
      <c r="J163" s="29">
        <v>3</v>
      </c>
      <c r="K163" s="29">
        <v>3</v>
      </c>
      <c r="L163" s="29">
        <v>3</v>
      </c>
      <c r="M163" s="29">
        <v>3</v>
      </c>
      <c r="N163" s="29"/>
      <c r="O163" s="29">
        <v>3</v>
      </c>
      <c r="P163" s="29"/>
      <c r="Q163" s="29">
        <v>3</v>
      </c>
      <c r="R163" s="29">
        <v>3</v>
      </c>
      <c r="S163" s="29">
        <v>3</v>
      </c>
      <c r="T163" s="29">
        <v>3</v>
      </c>
      <c r="U163" s="29"/>
      <c r="V163" s="29">
        <v>3</v>
      </c>
      <c r="W163" s="29"/>
      <c r="X163" s="29"/>
      <c r="Y163" s="29">
        <v>3</v>
      </c>
      <c r="Z163" s="29">
        <v>3</v>
      </c>
      <c r="AA163" s="29">
        <v>3</v>
      </c>
      <c r="AB163" s="29"/>
      <c r="AC163" s="29"/>
      <c r="AD163" s="29"/>
      <c r="AE163" s="29"/>
      <c r="AF163" s="29">
        <v>3</v>
      </c>
      <c r="AG163" s="29"/>
      <c r="AH163" s="29"/>
      <c r="AI163" s="29"/>
      <c r="AJ163" s="29">
        <v>3</v>
      </c>
      <c r="AK163" s="29">
        <v>3</v>
      </c>
      <c r="AL163" s="29"/>
      <c r="AM163" s="29"/>
      <c r="AN163" s="29"/>
      <c r="AO163" s="29"/>
      <c r="AP163" s="29"/>
      <c r="AQ163" s="29">
        <v>3</v>
      </c>
      <c r="AR163" s="29">
        <v>3</v>
      </c>
    </row>
    <row r="164" spans="1:47">
      <c r="A164" s="21">
        <f>Scoring!A163</f>
        <v>0</v>
      </c>
      <c r="B164" s="21">
        <f>Scoring!L163</f>
        <v>700</v>
      </c>
      <c r="C164" s="21">
        <f>Scoring!C163</f>
        <v>744</v>
      </c>
      <c r="D164" s="21">
        <f>Scoring!B163</f>
        <v>41</v>
      </c>
      <c r="E164" s="30"/>
      <c r="F164" s="30" t="s">
        <v>118</v>
      </c>
      <c r="G164" s="29"/>
      <c r="H164" s="29"/>
      <c r="I164" s="29"/>
      <c r="J164" s="29"/>
      <c r="K164" s="29"/>
      <c r="L164" s="29"/>
      <c r="M164" s="29"/>
      <c r="N164" s="29"/>
      <c r="O164" s="29"/>
      <c r="P164" s="29"/>
      <c r="Q164" s="29"/>
      <c r="R164" s="29"/>
      <c r="S164" s="29"/>
      <c r="T164" s="29"/>
      <c r="U164" s="29"/>
      <c r="V164" s="29"/>
      <c r="W164" s="29">
        <v>4</v>
      </c>
      <c r="X164" s="29">
        <v>4</v>
      </c>
      <c r="Y164" s="29"/>
      <c r="Z164" s="29"/>
      <c r="AA164" s="29"/>
      <c r="AB164" s="29"/>
      <c r="AC164" s="29"/>
      <c r="AD164" s="29">
        <v>4</v>
      </c>
      <c r="AE164" s="29"/>
      <c r="AF164" s="29"/>
      <c r="AG164" s="29"/>
      <c r="AH164" s="29"/>
      <c r="AI164" s="29"/>
      <c r="AJ164" s="29"/>
      <c r="AK164" s="29"/>
      <c r="AL164" s="29"/>
      <c r="AM164" s="29"/>
      <c r="AN164" s="29"/>
      <c r="AO164" s="29">
        <v>4</v>
      </c>
      <c r="AP164" s="29"/>
      <c r="AQ164" s="29"/>
      <c r="AR164" s="29"/>
    </row>
    <row r="165" spans="1:47">
      <c r="A165" s="21">
        <f>Scoring!A164</f>
        <v>0</v>
      </c>
      <c r="B165" s="21">
        <f>Scoring!L164</f>
        <v>700</v>
      </c>
      <c r="C165" s="21">
        <f>Scoring!C164</f>
        <v>745</v>
      </c>
      <c r="D165" s="21">
        <f>Scoring!B164</f>
        <v>41</v>
      </c>
      <c r="E165" s="30"/>
      <c r="F165" s="30" t="s">
        <v>119</v>
      </c>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row>
    <row r="166" spans="1:47">
      <c r="A166" s="21">
        <f>Scoring!A165</f>
        <v>0</v>
      </c>
      <c r="B166" s="21">
        <f>Scoring!L165</f>
        <v>700</v>
      </c>
      <c r="C166" s="21">
        <f>Scoring!C165</f>
        <v>746</v>
      </c>
      <c r="D166" s="21">
        <f>Scoring!B165</f>
        <v>41</v>
      </c>
      <c r="E166" s="30"/>
      <c r="F166" s="30" t="s">
        <v>120</v>
      </c>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row>
    <row r="167" spans="1:47" ht="15.75" thickBot="1">
      <c r="A167" s="21">
        <f>Scoring!A166</f>
        <v>0</v>
      </c>
      <c r="B167" s="21">
        <f>Scoring!L166</f>
        <v>700</v>
      </c>
      <c r="C167" s="21">
        <f>Scoring!C166</f>
        <v>747</v>
      </c>
      <c r="D167" s="21">
        <f>Scoring!B166</f>
        <v>41</v>
      </c>
      <c r="E167" s="30"/>
      <c r="F167" s="30" t="s">
        <v>237</v>
      </c>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t="s">
        <v>479</v>
      </c>
      <c r="AF167" s="29"/>
      <c r="AG167" s="29"/>
      <c r="AH167" s="29"/>
      <c r="AI167" s="29"/>
      <c r="AJ167" s="29"/>
      <c r="AK167" s="29"/>
      <c r="AL167" s="29"/>
      <c r="AM167" s="29"/>
      <c r="AN167" s="29" t="s">
        <v>553</v>
      </c>
      <c r="AO167" s="29"/>
      <c r="AP167" s="29"/>
      <c r="AQ167" s="29"/>
      <c r="AR167" s="29"/>
    </row>
    <row r="168" spans="1:47" s="53" customFormat="1">
      <c r="A168" s="51">
        <f>Scoring!A167</f>
        <v>1</v>
      </c>
      <c r="B168" s="51">
        <f>Scoring!L167</f>
        <v>700</v>
      </c>
      <c r="C168" s="51">
        <f>Scoring!C167</f>
        <v>751</v>
      </c>
      <c r="D168" s="51">
        <f>Scoring!B167</f>
        <v>42</v>
      </c>
      <c r="E168" s="52" t="s">
        <v>122</v>
      </c>
      <c r="F168" s="52" t="s">
        <v>260</v>
      </c>
      <c r="H168" s="53">
        <v>1</v>
      </c>
      <c r="Q168" s="53">
        <v>1</v>
      </c>
      <c r="AE168" s="53">
        <v>1</v>
      </c>
      <c r="AF168" s="53">
        <v>1</v>
      </c>
      <c r="AS168" s="59">
        <f>TRANSPOSE(_xlfn.MODE.MULT(G168:AR173))</f>
        <v>5</v>
      </c>
      <c r="AT168" s="56">
        <f>MIN($G168:$AR173)</f>
        <v>1</v>
      </c>
      <c r="AU168" s="56">
        <f>MAX($G168:$AR173)</f>
        <v>6</v>
      </c>
    </row>
    <row r="169" spans="1:47">
      <c r="A169" s="21">
        <f>Scoring!A168</f>
        <v>1</v>
      </c>
      <c r="B169" s="21">
        <f>Scoring!L168</f>
        <v>700</v>
      </c>
      <c r="C169" s="21">
        <f>Scoring!C168</f>
        <v>752</v>
      </c>
      <c r="D169" s="21">
        <f>Scoring!B168</f>
        <v>42</v>
      </c>
      <c r="E169" s="30"/>
      <c r="F169" s="30" t="s">
        <v>261</v>
      </c>
      <c r="G169" s="29"/>
      <c r="H169" s="29"/>
      <c r="I169" s="29"/>
      <c r="J169" s="29"/>
      <c r="K169" s="29"/>
      <c r="L169" s="29"/>
      <c r="M169" s="29"/>
      <c r="N169" s="29"/>
      <c r="O169" s="29"/>
      <c r="P169" s="29"/>
      <c r="Q169" s="29"/>
      <c r="R169" s="29"/>
      <c r="S169" s="29"/>
      <c r="T169" s="29"/>
      <c r="U169" s="29"/>
      <c r="V169" s="29"/>
      <c r="W169" s="29"/>
      <c r="X169" s="29"/>
      <c r="Y169" s="29"/>
      <c r="Z169" s="29"/>
      <c r="AA169" s="29">
        <v>2</v>
      </c>
      <c r="AB169" s="29"/>
      <c r="AC169" s="29"/>
      <c r="AD169" s="29"/>
      <c r="AE169" s="29"/>
      <c r="AF169" s="29"/>
      <c r="AG169" s="29"/>
      <c r="AH169" s="29"/>
      <c r="AI169" s="29"/>
      <c r="AJ169" s="29"/>
      <c r="AK169" s="29"/>
      <c r="AL169" s="29"/>
      <c r="AM169" s="29"/>
      <c r="AN169" s="29"/>
      <c r="AO169" s="29"/>
      <c r="AP169" s="29"/>
      <c r="AQ169" s="29"/>
      <c r="AR169" s="29"/>
      <c r="AS169" s="57"/>
    </row>
    <row r="170" spans="1:47">
      <c r="A170" s="21">
        <f>Scoring!A169</f>
        <v>1</v>
      </c>
      <c r="B170" s="21">
        <f>Scoring!L169</f>
        <v>700</v>
      </c>
      <c r="C170" s="21">
        <f>Scoring!C169</f>
        <v>753</v>
      </c>
      <c r="D170" s="21">
        <f>Scoring!B169</f>
        <v>42</v>
      </c>
      <c r="E170" s="30"/>
      <c r="F170" s="30" t="s">
        <v>262</v>
      </c>
      <c r="G170" s="29"/>
      <c r="H170" s="29"/>
      <c r="I170" s="29"/>
      <c r="J170" s="29"/>
      <c r="K170" s="29"/>
      <c r="L170" s="29"/>
      <c r="M170" s="29"/>
      <c r="N170" s="29"/>
      <c r="O170" s="29"/>
      <c r="P170" s="29"/>
      <c r="Q170" s="29"/>
      <c r="R170" s="29"/>
      <c r="S170" s="29"/>
      <c r="T170" s="29"/>
      <c r="U170" s="29">
        <v>3</v>
      </c>
      <c r="V170" s="29">
        <v>3</v>
      </c>
      <c r="W170" s="29">
        <v>3</v>
      </c>
      <c r="X170" s="29"/>
      <c r="Y170" s="29"/>
      <c r="Z170" s="29"/>
      <c r="AA170" s="29"/>
      <c r="AB170" s="29"/>
      <c r="AC170" s="29">
        <v>3</v>
      </c>
      <c r="AD170" s="29"/>
      <c r="AE170" s="29"/>
      <c r="AF170" s="29"/>
      <c r="AG170" s="29">
        <v>3</v>
      </c>
      <c r="AH170" s="29"/>
      <c r="AI170" s="29"/>
      <c r="AJ170" s="29"/>
      <c r="AK170" s="29"/>
      <c r="AL170" s="29"/>
      <c r="AM170" s="29"/>
      <c r="AN170" s="29"/>
      <c r="AO170" s="29"/>
      <c r="AP170" s="29"/>
      <c r="AQ170" s="29"/>
      <c r="AR170" s="29"/>
      <c r="AS170" s="57"/>
    </row>
    <row r="171" spans="1:47">
      <c r="A171" s="21">
        <f>Scoring!A170</f>
        <v>1</v>
      </c>
      <c r="B171" s="21">
        <f>Scoring!L170</f>
        <v>700</v>
      </c>
      <c r="C171" s="21">
        <f>Scoring!C170</f>
        <v>754</v>
      </c>
      <c r="D171" s="21">
        <f>Scoring!B170</f>
        <v>42</v>
      </c>
      <c r="E171" s="30"/>
      <c r="F171" s="30" t="s">
        <v>263</v>
      </c>
      <c r="G171" s="29"/>
      <c r="H171" s="29"/>
      <c r="I171" s="29"/>
      <c r="J171" s="29"/>
      <c r="K171" s="29"/>
      <c r="L171" s="29"/>
      <c r="M171" s="29"/>
      <c r="N171" s="29"/>
      <c r="O171" s="29"/>
      <c r="P171" s="29"/>
      <c r="Q171" s="29"/>
      <c r="R171" s="29"/>
      <c r="S171" s="29"/>
      <c r="T171" s="29"/>
      <c r="U171" s="29"/>
      <c r="V171" s="29"/>
      <c r="W171" s="29"/>
      <c r="X171" s="29">
        <v>4</v>
      </c>
      <c r="Y171" s="29"/>
      <c r="Z171" s="29"/>
      <c r="AA171" s="29"/>
      <c r="AB171" s="29"/>
      <c r="AC171" s="29"/>
      <c r="AD171" s="29">
        <v>4</v>
      </c>
      <c r="AE171" s="29"/>
      <c r="AF171" s="29"/>
      <c r="AG171" s="29"/>
      <c r="AH171" s="29"/>
      <c r="AI171" s="29"/>
      <c r="AJ171" s="29">
        <v>4</v>
      </c>
      <c r="AK171" s="29"/>
      <c r="AL171" s="29"/>
      <c r="AM171" s="29"/>
      <c r="AN171" s="29"/>
      <c r="AO171" s="29"/>
      <c r="AP171" s="29"/>
      <c r="AQ171" s="29"/>
      <c r="AR171" s="29"/>
      <c r="AS171" s="57"/>
    </row>
    <row r="172" spans="1:47">
      <c r="A172" s="21">
        <f>Scoring!A171</f>
        <v>1</v>
      </c>
      <c r="B172" s="21">
        <f>Scoring!L171</f>
        <v>700</v>
      </c>
      <c r="C172" s="21">
        <f>Scoring!C171</f>
        <v>755</v>
      </c>
      <c r="D172" s="21">
        <f>Scoring!B171</f>
        <v>42</v>
      </c>
      <c r="E172" s="30"/>
      <c r="F172" s="30" t="s">
        <v>264</v>
      </c>
      <c r="G172" s="29"/>
      <c r="H172" s="29"/>
      <c r="I172" s="29"/>
      <c r="J172" s="29">
        <v>5</v>
      </c>
      <c r="K172" s="29">
        <v>5</v>
      </c>
      <c r="L172" s="29">
        <v>5</v>
      </c>
      <c r="M172" s="29">
        <v>5</v>
      </c>
      <c r="N172" s="29">
        <v>5</v>
      </c>
      <c r="O172" s="29">
        <v>5</v>
      </c>
      <c r="P172" s="29"/>
      <c r="Q172" s="29"/>
      <c r="R172" s="29">
        <v>5</v>
      </c>
      <c r="S172" s="29">
        <v>5</v>
      </c>
      <c r="T172" s="29">
        <v>5</v>
      </c>
      <c r="U172" s="29"/>
      <c r="V172" s="29"/>
      <c r="W172" s="29"/>
      <c r="X172" s="29"/>
      <c r="Y172" s="29"/>
      <c r="Z172" s="29"/>
      <c r="AA172" s="29"/>
      <c r="AB172" s="29"/>
      <c r="AC172" s="29"/>
      <c r="AD172" s="29"/>
      <c r="AE172" s="29"/>
      <c r="AF172" s="29"/>
      <c r="AG172" s="29"/>
      <c r="AH172" s="29"/>
      <c r="AI172" s="29">
        <v>5</v>
      </c>
      <c r="AJ172" s="29"/>
      <c r="AK172" s="29">
        <v>5</v>
      </c>
      <c r="AL172" s="29"/>
      <c r="AM172" s="29"/>
      <c r="AN172" s="29"/>
      <c r="AO172" s="29">
        <v>5</v>
      </c>
      <c r="AP172" s="29"/>
      <c r="AQ172" s="29"/>
      <c r="AR172" s="29"/>
      <c r="AS172" s="57"/>
    </row>
    <row r="173" spans="1:47" ht="15.75" thickBot="1">
      <c r="A173" s="21">
        <f>Scoring!A172</f>
        <v>1</v>
      </c>
      <c r="B173" s="21">
        <f>Scoring!L172</f>
        <v>700</v>
      </c>
      <c r="C173" s="21">
        <f>Scoring!C172</f>
        <v>756</v>
      </c>
      <c r="D173" s="21">
        <f>Scoring!B172</f>
        <v>42</v>
      </c>
      <c r="E173" s="30"/>
      <c r="F173" s="30" t="s">
        <v>128</v>
      </c>
      <c r="G173" s="29"/>
      <c r="H173" s="29"/>
      <c r="I173" s="29">
        <v>6</v>
      </c>
      <c r="J173" s="29"/>
      <c r="K173" s="29"/>
      <c r="L173" s="29"/>
      <c r="M173" s="29"/>
      <c r="N173" s="29"/>
      <c r="O173" s="29"/>
      <c r="P173" s="29"/>
      <c r="Q173" s="29"/>
      <c r="R173" s="29"/>
      <c r="S173" s="29"/>
      <c r="T173" s="29"/>
      <c r="U173" s="29"/>
      <c r="V173" s="29"/>
      <c r="W173" s="29"/>
      <c r="X173" s="29"/>
      <c r="Y173" s="29">
        <v>6</v>
      </c>
      <c r="Z173" s="29">
        <v>6</v>
      </c>
      <c r="AA173" s="29"/>
      <c r="AB173" s="29">
        <v>6</v>
      </c>
      <c r="AC173" s="29"/>
      <c r="AD173" s="29"/>
      <c r="AE173" s="29"/>
      <c r="AF173" s="29"/>
      <c r="AG173" s="29"/>
      <c r="AH173" s="29"/>
      <c r="AI173" s="29"/>
      <c r="AJ173" s="29"/>
      <c r="AK173" s="29"/>
      <c r="AL173" s="29">
        <v>6</v>
      </c>
      <c r="AM173" s="29"/>
      <c r="AN173" s="29">
        <v>6</v>
      </c>
      <c r="AO173" s="29"/>
      <c r="AP173" s="29">
        <v>6</v>
      </c>
      <c r="AQ173" s="29">
        <v>6</v>
      </c>
      <c r="AR173" s="29">
        <v>6</v>
      </c>
      <c r="AS173" s="58"/>
    </row>
    <row r="174" spans="1:47">
      <c r="A174" s="21">
        <f>Scoring!A173</f>
        <v>0</v>
      </c>
      <c r="B174" s="21">
        <f>Scoring!L173</f>
        <v>800</v>
      </c>
      <c r="C174" s="21">
        <f>Scoring!C173</f>
        <v>801</v>
      </c>
      <c r="D174" s="21">
        <f>Scoring!B173</f>
        <v>43</v>
      </c>
      <c r="E174" s="30" t="s">
        <v>130</v>
      </c>
      <c r="F174" s="30" t="s">
        <v>131</v>
      </c>
      <c r="G174" s="29"/>
      <c r="H174" s="29"/>
      <c r="I174" s="29"/>
      <c r="J174" s="29"/>
      <c r="K174" s="29">
        <v>1</v>
      </c>
      <c r="L174" s="29"/>
      <c r="M174" s="29"/>
      <c r="N174" s="29"/>
      <c r="O174" s="29"/>
      <c r="P174" s="29"/>
      <c r="Q174" s="29">
        <v>1</v>
      </c>
      <c r="R174" s="29"/>
      <c r="S174" s="29"/>
      <c r="T174" s="29"/>
      <c r="U174" s="29"/>
      <c r="V174" s="29"/>
      <c r="W174" s="29">
        <v>1</v>
      </c>
      <c r="X174" s="29"/>
      <c r="Y174" s="29"/>
      <c r="Z174" s="29"/>
      <c r="AA174" s="29"/>
      <c r="AB174" s="29"/>
      <c r="AC174" s="29"/>
      <c r="AD174" s="29">
        <v>1</v>
      </c>
      <c r="AE174" s="29"/>
      <c r="AF174" s="29"/>
      <c r="AG174" s="29"/>
      <c r="AH174" s="29"/>
      <c r="AI174" s="29"/>
      <c r="AJ174" s="29"/>
      <c r="AK174" s="29"/>
      <c r="AL174" s="29"/>
      <c r="AM174" s="29"/>
      <c r="AN174" s="29"/>
      <c r="AO174" s="29"/>
      <c r="AP174" s="29"/>
      <c r="AQ174" s="29"/>
      <c r="AR174" s="29"/>
    </row>
    <row r="175" spans="1:47">
      <c r="A175" s="21">
        <f>Scoring!A174</f>
        <v>0</v>
      </c>
      <c r="B175" s="21">
        <f>Scoring!L174</f>
        <v>800</v>
      </c>
      <c r="C175" s="21">
        <f>Scoring!C174</f>
        <v>802</v>
      </c>
      <c r="D175" s="21">
        <f>Scoring!B174</f>
        <v>43</v>
      </c>
      <c r="E175" s="30"/>
      <c r="F175" s="30" t="s">
        <v>265</v>
      </c>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v>2</v>
      </c>
      <c r="AR175" s="29"/>
    </row>
    <row r="176" spans="1:47" ht="15.75" thickBot="1">
      <c r="A176" s="21">
        <f>Scoring!A175</f>
        <v>0</v>
      </c>
      <c r="B176" s="21">
        <f>Scoring!L175</f>
        <v>800</v>
      </c>
      <c r="C176" s="21">
        <f>Scoring!C175</f>
        <v>803</v>
      </c>
      <c r="D176" s="21">
        <f>Scoring!B175</f>
        <v>43</v>
      </c>
      <c r="E176" s="30"/>
      <c r="F176" s="30" t="s">
        <v>132</v>
      </c>
      <c r="G176" s="29"/>
      <c r="H176" s="29">
        <v>3</v>
      </c>
      <c r="I176" s="29">
        <v>3</v>
      </c>
      <c r="J176" s="29">
        <v>3</v>
      </c>
      <c r="K176" s="29"/>
      <c r="L176" s="29">
        <v>3</v>
      </c>
      <c r="M176" s="29">
        <v>3</v>
      </c>
      <c r="N176" s="29">
        <v>3</v>
      </c>
      <c r="O176" s="29">
        <v>3</v>
      </c>
      <c r="P176" s="29"/>
      <c r="Q176" s="29"/>
      <c r="R176" s="29">
        <v>3</v>
      </c>
      <c r="S176" s="29">
        <v>3</v>
      </c>
      <c r="T176" s="29">
        <v>3</v>
      </c>
      <c r="U176" s="29">
        <v>3</v>
      </c>
      <c r="V176" s="29">
        <v>3</v>
      </c>
      <c r="W176" s="29"/>
      <c r="X176" s="29">
        <v>3</v>
      </c>
      <c r="Y176" s="29">
        <v>3</v>
      </c>
      <c r="Z176" s="29">
        <v>3</v>
      </c>
      <c r="AA176" s="29">
        <v>3</v>
      </c>
      <c r="AB176" s="29">
        <v>3</v>
      </c>
      <c r="AC176" s="29">
        <v>3</v>
      </c>
      <c r="AD176" s="29"/>
      <c r="AE176" s="29">
        <v>3</v>
      </c>
      <c r="AF176" s="29">
        <v>3</v>
      </c>
      <c r="AG176" s="29">
        <v>3</v>
      </c>
      <c r="AH176" s="29"/>
      <c r="AI176" s="29">
        <v>3</v>
      </c>
      <c r="AJ176" s="29">
        <v>3</v>
      </c>
      <c r="AK176" s="29">
        <v>3</v>
      </c>
      <c r="AL176" s="29">
        <v>3</v>
      </c>
      <c r="AM176" s="29"/>
      <c r="AN176" s="29">
        <v>3</v>
      </c>
      <c r="AO176" s="29">
        <v>3</v>
      </c>
      <c r="AP176" s="29">
        <v>3</v>
      </c>
      <c r="AQ176" s="29"/>
      <c r="AR176" s="29">
        <v>3</v>
      </c>
    </row>
    <row r="177" spans="1:48" s="53" customFormat="1">
      <c r="A177" s="51">
        <f>Scoring!A176</f>
        <v>1</v>
      </c>
      <c r="B177" s="51">
        <f>Scoring!L176</f>
        <v>800</v>
      </c>
      <c r="C177" s="51">
        <f>Scoring!C176</f>
        <v>811</v>
      </c>
      <c r="D177" s="51">
        <f>Scoring!B176</f>
        <v>44</v>
      </c>
      <c r="E177" s="52" t="s">
        <v>134</v>
      </c>
      <c r="F177" s="52" t="s">
        <v>135</v>
      </c>
      <c r="H177" s="53">
        <v>1</v>
      </c>
      <c r="U177" s="53">
        <v>1</v>
      </c>
      <c r="V177" s="53">
        <v>1</v>
      </c>
      <c r="Z177" s="53">
        <v>1</v>
      </c>
      <c r="AA177" s="53">
        <v>1</v>
      </c>
      <c r="AS177" s="59">
        <f>TRANSPOSE(_xlfn.MODE.MULT(G177:AR183))</f>
        <v>6</v>
      </c>
      <c r="AT177" s="56">
        <f>MIN($G177:$AR183)</f>
        <v>1</v>
      </c>
      <c r="AU177" s="56">
        <f>MAX($G177:$AR182)</f>
        <v>6</v>
      </c>
      <c r="AV177" s="29">
        <f>COUNTIFS(G177:AR177,1)</f>
        <v>5</v>
      </c>
    </row>
    <row r="178" spans="1:48">
      <c r="A178" s="21">
        <f>Scoring!A177</f>
        <v>1</v>
      </c>
      <c r="B178" s="21">
        <f>Scoring!L177</f>
        <v>800</v>
      </c>
      <c r="C178" s="21">
        <f>Scoring!C177</f>
        <v>812</v>
      </c>
      <c r="D178" s="21">
        <f>Scoring!B177</f>
        <v>44</v>
      </c>
      <c r="E178" s="30"/>
      <c r="F178" s="30" t="s">
        <v>65</v>
      </c>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v>2</v>
      </c>
      <c r="AF178" s="29"/>
      <c r="AG178" s="29"/>
      <c r="AH178" s="29"/>
      <c r="AI178" s="29"/>
      <c r="AJ178" s="29"/>
      <c r="AK178" s="29"/>
      <c r="AL178" s="29"/>
      <c r="AM178" s="29"/>
      <c r="AN178" s="29"/>
      <c r="AO178" s="29"/>
      <c r="AP178" s="29"/>
      <c r="AQ178" s="29"/>
      <c r="AR178" s="29"/>
      <c r="AS178" s="57"/>
      <c r="AV178" s="29">
        <f>COUNTIFS(G178:AR178,2)</f>
        <v>1</v>
      </c>
    </row>
    <row r="179" spans="1:48">
      <c r="A179" s="21">
        <f>Scoring!A178</f>
        <v>1</v>
      </c>
      <c r="B179" s="21">
        <f>Scoring!L178</f>
        <v>800</v>
      </c>
      <c r="C179" s="21">
        <f>Scoring!C178</f>
        <v>813</v>
      </c>
      <c r="D179" s="21">
        <f>Scoring!B178</f>
        <v>44</v>
      </c>
      <c r="E179" s="30"/>
      <c r="F179" s="30" t="s">
        <v>66</v>
      </c>
      <c r="G179" s="29"/>
      <c r="H179" s="29"/>
      <c r="I179" s="29"/>
      <c r="J179" s="29"/>
      <c r="K179" s="29"/>
      <c r="L179" s="29"/>
      <c r="M179" s="29"/>
      <c r="N179" s="29"/>
      <c r="O179" s="29"/>
      <c r="P179" s="29"/>
      <c r="Q179" s="29"/>
      <c r="R179" s="29"/>
      <c r="S179" s="29"/>
      <c r="T179" s="29">
        <v>3</v>
      </c>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57"/>
      <c r="AV179" s="29">
        <f>COUNTIFS(G179:AR179,3)</f>
        <v>1</v>
      </c>
    </row>
    <row r="180" spans="1:48">
      <c r="A180" s="21">
        <f>Scoring!A179</f>
        <v>1</v>
      </c>
      <c r="B180" s="21">
        <f>Scoring!L179</f>
        <v>800</v>
      </c>
      <c r="C180" s="21">
        <f>Scoring!C179</f>
        <v>814</v>
      </c>
      <c r="D180" s="21">
        <f>Scoring!B179</f>
        <v>44</v>
      </c>
      <c r="E180" s="30"/>
      <c r="F180" s="30" t="s">
        <v>247</v>
      </c>
      <c r="G180" s="29"/>
      <c r="H180" s="29"/>
      <c r="I180" s="29">
        <v>4</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57"/>
      <c r="AV180" s="29">
        <f>COUNTIFS(G180:AR180,4)</f>
        <v>1</v>
      </c>
    </row>
    <row r="181" spans="1:48">
      <c r="A181" s="21">
        <f>Scoring!A180</f>
        <v>1</v>
      </c>
      <c r="B181" s="21">
        <f>Scoring!L180</f>
        <v>800</v>
      </c>
      <c r="C181" s="21">
        <f>Scoring!C180</f>
        <v>815</v>
      </c>
      <c r="D181" s="21">
        <f>Scoring!B180</f>
        <v>44</v>
      </c>
      <c r="E181" s="30"/>
      <c r="F181" s="30" t="s">
        <v>68</v>
      </c>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57"/>
      <c r="AV181" s="29">
        <f>COUNTIFS(G181:AR181,5)</f>
        <v>0</v>
      </c>
    </row>
    <row r="182" spans="1:48">
      <c r="A182" s="21">
        <f>Scoring!A181</f>
        <v>1</v>
      </c>
      <c r="B182" s="21">
        <f>Scoring!L181</f>
        <v>800</v>
      </c>
      <c r="C182" s="21">
        <f>Scoring!C181</f>
        <v>816</v>
      </c>
      <c r="D182" s="21">
        <f>Scoring!B181</f>
        <v>44</v>
      </c>
      <c r="E182" s="30"/>
      <c r="F182" s="30" t="s">
        <v>84</v>
      </c>
      <c r="G182" s="29"/>
      <c r="H182" s="29"/>
      <c r="I182" s="29"/>
      <c r="J182" s="29">
        <v>6</v>
      </c>
      <c r="K182" s="29"/>
      <c r="L182" s="29">
        <v>6</v>
      </c>
      <c r="M182" s="29">
        <v>6</v>
      </c>
      <c r="N182" s="29">
        <v>6</v>
      </c>
      <c r="O182" s="29">
        <v>6</v>
      </c>
      <c r="P182" s="29"/>
      <c r="Q182" s="29"/>
      <c r="R182" s="29">
        <v>6</v>
      </c>
      <c r="S182" s="29">
        <v>6</v>
      </c>
      <c r="T182" s="29"/>
      <c r="U182" s="29"/>
      <c r="V182" s="29"/>
      <c r="W182" s="29"/>
      <c r="X182" s="29">
        <v>6</v>
      </c>
      <c r="Y182" s="29">
        <v>6</v>
      </c>
      <c r="Z182" s="29"/>
      <c r="AA182" s="29"/>
      <c r="AB182" s="29">
        <v>6</v>
      </c>
      <c r="AC182" s="29">
        <v>6</v>
      </c>
      <c r="AD182" s="29"/>
      <c r="AE182" s="29"/>
      <c r="AF182" s="29"/>
      <c r="AG182" s="29">
        <v>6</v>
      </c>
      <c r="AH182" s="29"/>
      <c r="AI182" s="29">
        <v>6</v>
      </c>
      <c r="AJ182" s="29"/>
      <c r="AK182" s="29">
        <v>6</v>
      </c>
      <c r="AL182" s="29">
        <v>6</v>
      </c>
      <c r="AM182" s="29"/>
      <c r="AN182" s="29">
        <v>6</v>
      </c>
      <c r="AO182" s="29">
        <v>6</v>
      </c>
      <c r="AP182" s="29">
        <v>6</v>
      </c>
      <c r="AQ182" s="29"/>
      <c r="AR182" s="29">
        <v>6</v>
      </c>
      <c r="AS182" s="57"/>
      <c r="AV182" s="29">
        <f>COUNTIFS(G182:AR182,6)</f>
        <v>19</v>
      </c>
    </row>
    <row r="183" spans="1:48" ht="15.75" thickBot="1">
      <c r="A183" s="21">
        <f>Scoring!A182</f>
        <v>1</v>
      </c>
      <c r="B183" s="21">
        <f>Scoring!L182</f>
        <v>800</v>
      </c>
      <c r="C183" s="21">
        <f>Scoring!C182</f>
        <v>817</v>
      </c>
      <c r="D183" s="21">
        <f>Scoring!B182</f>
        <v>44</v>
      </c>
      <c r="E183" s="30"/>
      <c r="F183" s="30" t="s">
        <v>136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v>7</v>
      </c>
      <c r="AG183" s="29"/>
      <c r="AH183" s="29"/>
      <c r="AI183" s="29"/>
      <c r="AJ183" s="29"/>
      <c r="AK183" s="29"/>
      <c r="AL183" s="29"/>
      <c r="AM183" s="29"/>
      <c r="AN183" s="29"/>
      <c r="AO183" s="29"/>
      <c r="AP183" s="29"/>
      <c r="AQ183" s="29"/>
      <c r="AR183" s="29"/>
      <c r="AS183" s="57"/>
    </row>
    <row r="184" spans="1:48" s="53" customFormat="1">
      <c r="A184" s="51">
        <f>Scoring!A184</f>
        <v>1</v>
      </c>
      <c r="B184" s="51">
        <f>Scoring!L184</f>
        <v>800</v>
      </c>
      <c r="C184" s="51">
        <f>Scoring!C184</f>
        <v>821</v>
      </c>
      <c r="D184" s="51">
        <f>Scoring!B184</f>
        <v>45</v>
      </c>
      <c r="E184" s="52" t="s">
        <v>218</v>
      </c>
      <c r="F184" s="52" t="s">
        <v>4</v>
      </c>
      <c r="I184" s="53">
        <v>1</v>
      </c>
      <c r="J184" s="53">
        <v>1</v>
      </c>
      <c r="L184" s="53">
        <v>1</v>
      </c>
      <c r="M184" s="53">
        <v>1</v>
      </c>
      <c r="N184" s="53">
        <v>1</v>
      </c>
      <c r="O184" s="53">
        <v>1</v>
      </c>
      <c r="R184" s="53">
        <v>1</v>
      </c>
      <c r="S184" s="53">
        <v>1</v>
      </c>
      <c r="Y184" s="53">
        <v>1</v>
      </c>
      <c r="AB184" s="53">
        <v>1</v>
      </c>
      <c r="AC184" s="53">
        <v>1</v>
      </c>
      <c r="AE184" s="53">
        <v>1</v>
      </c>
      <c r="AG184" s="53">
        <v>1</v>
      </c>
      <c r="AI184" s="53">
        <v>1</v>
      </c>
      <c r="AK184" s="53">
        <v>1</v>
      </c>
      <c r="AL184" s="53">
        <v>1</v>
      </c>
      <c r="AO184" s="53">
        <v>1</v>
      </c>
      <c r="AP184" s="53">
        <v>1</v>
      </c>
      <c r="AR184" s="53">
        <v>1</v>
      </c>
      <c r="AS184" s="59">
        <f>TRANSPOSE(_xlfn.MODE.MULT(G184:AR185))</f>
        <v>1</v>
      </c>
      <c r="AT184" s="56">
        <f>MIN($G184:$AR185)</f>
        <v>1</v>
      </c>
      <c r="AU184" s="56">
        <f>MAX($G184:$AR185)</f>
        <v>1</v>
      </c>
    </row>
    <row r="185" spans="1:48" ht="15.75" thickBot="1">
      <c r="A185" s="21">
        <f>Scoring!A185</f>
        <v>1</v>
      </c>
      <c r="B185" s="21">
        <f>Scoring!L185</f>
        <v>800</v>
      </c>
      <c r="C185" s="21">
        <f>Scoring!C185</f>
        <v>822</v>
      </c>
      <c r="D185" s="21">
        <f>Scoring!B185</f>
        <v>45</v>
      </c>
      <c r="E185" s="30"/>
      <c r="F185" s="30" t="s">
        <v>266</v>
      </c>
      <c r="G185" s="29"/>
      <c r="H185" s="29" t="s">
        <v>288</v>
      </c>
      <c r="I185" s="29"/>
      <c r="J185" s="29"/>
      <c r="K185" s="29"/>
      <c r="L185" s="29"/>
      <c r="M185" s="29"/>
      <c r="N185" s="29"/>
      <c r="O185" s="29"/>
      <c r="P185" s="29"/>
      <c r="Q185" s="29"/>
      <c r="R185" s="29"/>
      <c r="S185" s="29"/>
      <c r="T185" s="29" t="s">
        <v>350</v>
      </c>
      <c r="U185" s="29" t="s">
        <v>361</v>
      </c>
      <c r="V185" s="29" t="s">
        <v>379</v>
      </c>
      <c r="W185" s="29"/>
      <c r="X185" s="29" t="s">
        <v>398</v>
      </c>
      <c r="Y185" s="29"/>
      <c r="Z185" s="29" t="s">
        <v>434</v>
      </c>
      <c r="AA185" s="29" t="s">
        <v>439</v>
      </c>
      <c r="AB185" s="29"/>
      <c r="AC185" s="29"/>
      <c r="AD185" s="29"/>
      <c r="AE185" s="29"/>
      <c r="AF185" s="29" t="s">
        <v>492</v>
      </c>
      <c r="AG185" s="29"/>
      <c r="AH185" s="29"/>
      <c r="AI185" s="29"/>
      <c r="AJ185" s="29"/>
      <c r="AK185" s="29"/>
      <c r="AL185" s="29"/>
      <c r="AM185" s="29"/>
      <c r="AN185" s="29" t="s">
        <v>554</v>
      </c>
      <c r="AO185" s="29"/>
      <c r="AP185" s="29"/>
      <c r="AQ185" s="29"/>
      <c r="AR185" s="29"/>
      <c r="AS185" s="57"/>
    </row>
    <row r="186" spans="1:48" s="53" customFormat="1">
      <c r="A186" s="51">
        <f>Scoring!A186</f>
        <v>1</v>
      </c>
      <c r="B186" s="51">
        <f>Scoring!L186</f>
        <v>800</v>
      </c>
      <c r="C186" s="51">
        <f>Scoring!C186</f>
        <v>831</v>
      </c>
      <c r="D186" s="51">
        <f>Scoring!B186</f>
        <v>46</v>
      </c>
      <c r="E186" s="52" t="s">
        <v>139</v>
      </c>
      <c r="F186" s="52" t="s">
        <v>140</v>
      </c>
      <c r="Q186" s="53">
        <v>1</v>
      </c>
      <c r="W186" s="53">
        <v>1</v>
      </c>
      <c r="AS186" s="59">
        <f>TRANSPOSE(_xlfn.MODE.MULT(G186:AR191))</f>
        <v>1</v>
      </c>
      <c r="AT186" s="56">
        <f>MIN($G186:$AR191)</f>
        <v>1</v>
      </c>
      <c r="AU186" s="56">
        <f>MAX($G186:$AR191)</f>
        <v>4</v>
      </c>
    </row>
    <row r="187" spans="1:48">
      <c r="A187" s="21">
        <f>Scoring!A187</f>
        <v>1</v>
      </c>
      <c r="B187" s="21">
        <f>Scoring!L187</f>
        <v>800</v>
      </c>
      <c r="C187" s="21">
        <f>Scoring!C187</f>
        <v>832</v>
      </c>
      <c r="D187" s="21">
        <f>Scoring!B187</f>
        <v>46</v>
      </c>
      <c r="E187" s="30"/>
      <c r="F187" s="30" t="s">
        <v>141</v>
      </c>
      <c r="G187" s="29"/>
      <c r="H187" s="29"/>
      <c r="I187" s="29"/>
      <c r="J187" s="29"/>
      <c r="K187" s="29">
        <v>2</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57"/>
    </row>
    <row r="188" spans="1:48">
      <c r="A188" s="21">
        <f>Scoring!A188</f>
        <v>1</v>
      </c>
      <c r="B188" s="21">
        <f>Scoring!L188</f>
        <v>800</v>
      </c>
      <c r="C188" s="21">
        <f>Scoring!C188</f>
        <v>833</v>
      </c>
      <c r="D188" s="21">
        <f>Scoring!B188</f>
        <v>46</v>
      </c>
      <c r="E188" s="30"/>
      <c r="F188" s="30" t="s">
        <v>142</v>
      </c>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57"/>
    </row>
    <row r="189" spans="1:48">
      <c r="A189" s="21">
        <f>Scoring!A189</f>
        <v>1</v>
      </c>
      <c r="B189" s="21">
        <f>Scoring!L189</f>
        <v>800</v>
      </c>
      <c r="C189" s="21">
        <f>Scoring!C189</f>
        <v>834</v>
      </c>
      <c r="D189" s="21">
        <f>Scoring!B189</f>
        <v>46</v>
      </c>
      <c r="E189" s="30"/>
      <c r="F189" s="30" t="s">
        <v>143</v>
      </c>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v>4</v>
      </c>
      <c r="AR189" s="29"/>
      <c r="AS189" s="57"/>
    </row>
    <row r="190" spans="1:48">
      <c r="A190" s="21">
        <f>Scoring!A190</f>
        <v>1</v>
      </c>
      <c r="B190" s="21">
        <f>Scoring!L190</f>
        <v>800</v>
      </c>
      <c r="C190" s="21">
        <f>Scoring!C190</f>
        <v>835</v>
      </c>
      <c r="D190" s="21">
        <f>Scoring!B190</f>
        <v>46</v>
      </c>
      <c r="E190" s="30"/>
      <c r="F190" s="30" t="s">
        <v>144</v>
      </c>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57"/>
    </row>
    <row r="191" spans="1:48">
      <c r="A191" s="21">
        <f>Scoring!A191</f>
        <v>1</v>
      </c>
      <c r="B191" s="21">
        <f>Scoring!L191</f>
        <v>800</v>
      </c>
      <c r="C191" s="21">
        <f>Scoring!C191</f>
        <v>836</v>
      </c>
      <c r="D191" s="21">
        <f>Scoring!B191</f>
        <v>46</v>
      </c>
      <c r="E191" s="30"/>
      <c r="F191" s="30" t="s">
        <v>267</v>
      </c>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57"/>
    </row>
    <row r="192" spans="1:48" ht="15.75" thickBot="1">
      <c r="A192" s="21">
        <f>Scoring!A192</f>
        <v>1</v>
      </c>
      <c r="B192" s="21">
        <f>Scoring!L192</f>
        <v>800</v>
      </c>
      <c r="C192" s="21">
        <f>Scoring!C192</f>
        <v>837</v>
      </c>
      <c r="D192" s="21">
        <f>Scoring!B192</f>
        <v>46</v>
      </c>
      <c r="E192" s="30"/>
      <c r="F192" s="30" t="s">
        <v>268</v>
      </c>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t="s">
        <v>594</v>
      </c>
      <c r="AR192" s="29"/>
      <c r="AS192" s="57"/>
    </row>
    <row r="193" spans="1:48" s="53" customFormat="1">
      <c r="A193" s="51">
        <f>Scoring!A193</f>
        <v>1</v>
      </c>
      <c r="B193" s="51">
        <f>Scoring!L193</f>
        <v>900</v>
      </c>
      <c r="C193" s="51">
        <f>Scoring!C193</f>
        <v>901</v>
      </c>
      <c r="D193" s="51">
        <f>Scoring!B193</f>
        <v>47</v>
      </c>
      <c r="E193" s="52" t="s">
        <v>148</v>
      </c>
      <c r="F193" s="52" t="s">
        <v>149</v>
      </c>
      <c r="H193" s="53">
        <v>1</v>
      </c>
      <c r="J193" s="53">
        <v>1</v>
      </c>
      <c r="K193" s="53">
        <v>1</v>
      </c>
      <c r="L193" s="53">
        <v>1</v>
      </c>
      <c r="O193" s="53">
        <v>1</v>
      </c>
      <c r="Q193" s="53">
        <v>1</v>
      </c>
      <c r="R193" s="53">
        <v>1</v>
      </c>
      <c r="S193" s="53">
        <v>1</v>
      </c>
      <c r="U193" s="53">
        <v>1</v>
      </c>
      <c r="V193" s="53">
        <v>1</v>
      </c>
      <c r="W193" s="53">
        <v>1</v>
      </c>
      <c r="Z193" s="53">
        <v>1</v>
      </c>
      <c r="AN193" s="53">
        <v>1</v>
      </c>
      <c r="AS193" s="59">
        <f>TRANSPOSE(_xlfn.MODE.MULT(G193:AR198))</f>
        <v>1</v>
      </c>
      <c r="AT193" s="56">
        <f>MIN($G193:$AR198)</f>
        <v>1</v>
      </c>
      <c r="AU193" s="56">
        <f>MAX($G193:$AR198)</f>
        <v>5</v>
      </c>
      <c r="AV193" s="29">
        <f>COUNTIFS(G193:AR193,1)</f>
        <v>13</v>
      </c>
    </row>
    <row r="194" spans="1:48">
      <c r="A194" s="21">
        <f>Scoring!A194</f>
        <v>1</v>
      </c>
      <c r="B194" s="21">
        <f>Scoring!L194</f>
        <v>900</v>
      </c>
      <c r="C194" s="21">
        <f>Scoring!C194</f>
        <v>902</v>
      </c>
      <c r="D194" s="21">
        <f>Scoring!B194</f>
        <v>47</v>
      </c>
      <c r="E194" s="30"/>
      <c r="F194" s="30" t="s">
        <v>65</v>
      </c>
      <c r="G194" s="29"/>
      <c r="H194" s="29"/>
      <c r="I194" s="29"/>
      <c r="J194" s="29"/>
      <c r="K194" s="29"/>
      <c r="L194" s="29"/>
      <c r="M194" s="29"/>
      <c r="N194" s="29"/>
      <c r="O194" s="29"/>
      <c r="P194" s="29"/>
      <c r="Q194" s="29"/>
      <c r="R194" s="29"/>
      <c r="S194" s="29"/>
      <c r="T194" s="29"/>
      <c r="U194" s="29"/>
      <c r="V194" s="29"/>
      <c r="W194" s="29"/>
      <c r="X194" s="29">
        <v>2</v>
      </c>
      <c r="Y194" s="29"/>
      <c r="Z194" s="29"/>
      <c r="AA194" s="29">
        <v>2</v>
      </c>
      <c r="AB194" s="29"/>
      <c r="AC194" s="29"/>
      <c r="AD194" s="29"/>
      <c r="AE194" s="29"/>
      <c r="AF194" s="29">
        <v>2</v>
      </c>
      <c r="AG194" s="29"/>
      <c r="AH194" s="29"/>
      <c r="AI194" s="29"/>
      <c r="AJ194" s="29"/>
      <c r="AK194" s="29"/>
      <c r="AL194" s="29"/>
      <c r="AM194" s="29"/>
      <c r="AN194" s="29"/>
      <c r="AO194" s="29"/>
      <c r="AP194" s="29"/>
      <c r="AQ194" s="29"/>
      <c r="AR194" s="29"/>
      <c r="AS194" s="57"/>
      <c r="AV194" s="29">
        <f>COUNTIFS(G194:AR194,2)</f>
        <v>3</v>
      </c>
    </row>
    <row r="195" spans="1:48">
      <c r="A195" s="21">
        <f>Scoring!A195</f>
        <v>1</v>
      </c>
      <c r="B195" s="21">
        <f>Scoring!L195</f>
        <v>900</v>
      </c>
      <c r="C195" s="21">
        <f>Scoring!C195</f>
        <v>903</v>
      </c>
      <c r="D195" s="21">
        <f>Scoring!B195</f>
        <v>47</v>
      </c>
      <c r="E195" s="30"/>
      <c r="F195" s="30" t="s">
        <v>66</v>
      </c>
      <c r="G195" s="29"/>
      <c r="H195" s="29"/>
      <c r="I195" s="29"/>
      <c r="J195" s="29"/>
      <c r="K195" s="29"/>
      <c r="L195" s="29"/>
      <c r="M195" s="29"/>
      <c r="N195" s="29"/>
      <c r="O195" s="29"/>
      <c r="P195" s="29"/>
      <c r="Q195" s="29"/>
      <c r="R195" s="29"/>
      <c r="S195" s="29"/>
      <c r="T195" s="29">
        <v>3</v>
      </c>
      <c r="U195" s="29"/>
      <c r="V195" s="29"/>
      <c r="W195" s="29"/>
      <c r="X195" s="29"/>
      <c r="Y195" s="29"/>
      <c r="Z195" s="29"/>
      <c r="AA195" s="29"/>
      <c r="AB195" s="29"/>
      <c r="AC195" s="29"/>
      <c r="AD195" s="29"/>
      <c r="AE195" s="29">
        <v>3</v>
      </c>
      <c r="AF195" s="29"/>
      <c r="AG195" s="29"/>
      <c r="AH195" s="29"/>
      <c r="AI195" s="29"/>
      <c r="AJ195" s="29"/>
      <c r="AK195" s="29"/>
      <c r="AL195" s="29"/>
      <c r="AM195" s="29"/>
      <c r="AN195" s="29"/>
      <c r="AO195" s="29"/>
      <c r="AP195" s="29"/>
      <c r="AQ195" s="29">
        <v>3</v>
      </c>
      <c r="AR195" s="29"/>
      <c r="AS195" s="57"/>
      <c r="AV195" s="29">
        <f>COUNTIFS(G195:AR195,3)</f>
        <v>3</v>
      </c>
    </row>
    <row r="196" spans="1:48">
      <c r="A196" s="21">
        <f>Scoring!A196</f>
        <v>1</v>
      </c>
      <c r="B196" s="21">
        <f>Scoring!L196</f>
        <v>900</v>
      </c>
      <c r="C196" s="21">
        <f>Scoring!C196</f>
        <v>904</v>
      </c>
      <c r="D196" s="21">
        <f>Scoring!B196</f>
        <v>47</v>
      </c>
      <c r="E196" s="30"/>
      <c r="F196" s="30" t="s">
        <v>247</v>
      </c>
      <c r="G196" s="29"/>
      <c r="H196" s="29"/>
      <c r="I196" s="29"/>
      <c r="J196" s="29"/>
      <c r="K196" s="29"/>
      <c r="L196" s="29"/>
      <c r="M196" s="29">
        <v>4</v>
      </c>
      <c r="N196" s="29"/>
      <c r="O196" s="29"/>
      <c r="P196" s="29"/>
      <c r="Q196" s="29"/>
      <c r="R196" s="29"/>
      <c r="S196" s="29"/>
      <c r="T196" s="29"/>
      <c r="U196" s="29"/>
      <c r="V196" s="29"/>
      <c r="W196" s="29"/>
      <c r="X196" s="29"/>
      <c r="Y196" s="29"/>
      <c r="Z196" s="29"/>
      <c r="AA196" s="29"/>
      <c r="AB196" s="29"/>
      <c r="AC196" s="29">
        <v>4</v>
      </c>
      <c r="AD196" s="29"/>
      <c r="AE196" s="29"/>
      <c r="AF196" s="29"/>
      <c r="AG196" s="29"/>
      <c r="AH196" s="29"/>
      <c r="AI196" s="29"/>
      <c r="AJ196" s="29"/>
      <c r="AK196" s="29"/>
      <c r="AL196" s="29"/>
      <c r="AM196" s="29"/>
      <c r="AN196" s="29"/>
      <c r="AO196" s="29"/>
      <c r="AP196" s="29"/>
      <c r="AQ196" s="29"/>
      <c r="AR196" s="29"/>
      <c r="AS196" s="57"/>
      <c r="AV196" s="29">
        <f>COUNTIFS(G196:AR196,4)</f>
        <v>2</v>
      </c>
    </row>
    <row r="197" spans="1:48">
      <c r="A197" s="21">
        <f>Scoring!A197</f>
        <v>1</v>
      </c>
      <c r="B197" s="21">
        <f>Scoring!L197</f>
        <v>900</v>
      </c>
      <c r="C197" s="21">
        <f>Scoring!C197</f>
        <v>905</v>
      </c>
      <c r="D197" s="21">
        <f>Scoring!B197</f>
        <v>47</v>
      </c>
      <c r="E197" s="30"/>
      <c r="F197" s="30" t="s">
        <v>68</v>
      </c>
      <c r="G197" s="29"/>
      <c r="H197" s="29"/>
      <c r="I197" s="29"/>
      <c r="J197" s="29"/>
      <c r="K197" s="29"/>
      <c r="L197" s="29"/>
      <c r="M197" s="29"/>
      <c r="N197" s="29"/>
      <c r="O197" s="29"/>
      <c r="P197" s="29"/>
      <c r="Q197" s="29"/>
      <c r="R197" s="29"/>
      <c r="S197" s="29"/>
      <c r="T197" s="29"/>
      <c r="U197" s="29"/>
      <c r="V197" s="29"/>
      <c r="W197" s="29"/>
      <c r="X197" s="29"/>
      <c r="Y197" s="29">
        <v>5</v>
      </c>
      <c r="Z197" s="29"/>
      <c r="AA197" s="29"/>
      <c r="AB197" s="29"/>
      <c r="AC197" s="29"/>
      <c r="AD197" s="29"/>
      <c r="AE197" s="29"/>
      <c r="AF197" s="29"/>
      <c r="AG197" s="29"/>
      <c r="AH197" s="29"/>
      <c r="AI197" s="29"/>
      <c r="AJ197" s="29"/>
      <c r="AK197" s="29">
        <v>5</v>
      </c>
      <c r="AL197" s="29"/>
      <c r="AM197" s="29"/>
      <c r="AN197" s="29"/>
      <c r="AO197" s="29">
        <v>5</v>
      </c>
      <c r="AP197" s="29"/>
      <c r="AQ197" s="29"/>
      <c r="AR197" s="29">
        <v>5</v>
      </c>
      <c r="AS197" s="57"/>
      <c r="AV197" s="29">
        <f>COUNTIFS(G197:AR197,5)</f>
        <v>4</v>
      </c>
    </row>
    <row r="198" spans="1:48" ht="15.75" thickBot="1">
      <c r="A198" s="21">
        <f>Scoring!A198</f>
        <v>1</v>
      </c>
      <c r="B198" s="21">
        <f>Scoring!L198</f>
        <v>900</v>
      </c>
      <c r="C198" s="21">
        <f>Scoring!C198</f>
        <v>906</v>
      </c>
      <c r="D198" s="21">
        <f>Scoring!B198</f>
        <v>47</v>
      </c>
      <c r="E198" s="30"/>
      <c r="F198" s="30" t="s">
        <v>269</v>
      </c>
      <c r="G198" s="29"/>
      <c r="H198" s="29"/>
      <c r="I198" s="29" t="s">
        <v>293</v>
      </c>
      <c r="J198" s="29"/>
      <c r="K198" s="29"/>
      <c r="L198" s="29"/>
      <c r="M198" s="29"/>
      <c r="N198" s="29" t="s">
        <v>322</v>
      </c>
      <c r="O198" s="29"/>
      <c r="P198" s="29"/>
      <c r="Q198" s="29"/>
      <c r="R198" s="29"/>
      <c r="S198" s="29"/>
      <c r="T198" s="29"/>
      <c r="U198" s="29"/>
      <c r="V198" s="29"/>
      <c r="W198" s="29"/>
      <c r="X198" s="29"/>
      <c r="Y198" s="29"/>
      <c r="Z198" s="29"/>
      <c r="AA198" s="29"/>
      <c r="AB198" s="29" t="s">
        <v>449</v>
      </c>
      <c r="AC198" s="29"/>
      <c r="AD198" s="29"/>
      <c r="AE198" s="29"/>
      <c r="AF198" s="29"/>
      <c r="AG198" s="29" t="s">
        <v>504</v>
      </c>
      <c r="AH198" s="29"/>
      <c r="AI198" s="29" t="s">
        <v>504</v>
      </c>
      <c r="AJ198" s="29"/>
      <c r="AK198" s="29"/>
      <c r="AL198" s="29" t="s">
        <v>532</v>
      </c>
      <c r="AM198" s="29"/>
      <c r="AN198" s="29"/>
      <c r="AO198" s="29"/>
      <c r="AP198" s="29" t="s">
        <v>580</v>
      </c>
      <c r="AQ198" s="29"/>
      <c r="AR198" s="29"/>
      <c r="AS198" s="57"/>
      <c r="AV198" s="29">
        <f>COUNTIFS(G198:AR198,6)</f>
        <v>0</v>
      </c>
    </row>
    <row r="199" spans="1:48" s="53" customFormat="1">
      <c r="A199" s="51">
        <f>Scoring!A199</f>
        <v>1</v>
      </c>
      <c r="B199" s="51">
        <f>Scoring!L199</f>
        <v>900</v>
      </c>
      <c r="C199" s="51">
        <f>Scoring!C199</f>
        <v>911</v>
      </c>
      <c r="D199" s="51">
        <f>Scoring!B199</f>
        <v>48</v>
      </c>
      <c r="E199" s="52" t="s">
        <v>151</v>
      </c>
      <c r="F199" s="52" t="s">
        <v>152</v>
      </c>
      <c r="AG199" s="53">
        <v>1</v>
      </c>
      <c r="AS199" s="59">
        <f>TRANSPOSE(_xlfn.MODE.MULT(G199:AR205))</f>
        <v>2</v>
      </c>
      <c r="AT199" s="56">
        <f>MIN($G199:$AR205)</f>
        <v>1</v>
      </c>
      <c r="AU199" s="56">
        <f>MAX($G199:$AR204)</f>
        <v>6</v>
      </c>
    </row>
    <row r="200" spans="1:48">
      <c r="A200" s="21">
        <f>Scoring!A200</f>
        <v>1</v>
      </c>
      <c r="B200" s="21">
        <f>Scoring!L200</f>
        <v>900</v>
      </c>
      <c r="C200" s="21">
        <f>Scoring!C200</f>
        <v>912</v>
      </c>
      <c r="D200" s="21">
        <f>Scoring!B200</f>
        <v>48</v>
      </c>
      <c r="E200" s="30"/>
      <c r="F200" s="30" t="s">
        <v>153</v>
      </c>
      <c r="G200" s="29"/>
      <c r="H200" s="29"/>
      <c r="I200" s="29"/>
      <c r="J200" s="29"/>
      <c r="K200" s="29"/>
      <c r="L200" s="29"/>
      <c r="M200" s="29">
        <v>2</v>
      </c>
      <c r="N200" s="29"/>
      <c r="O200" s="29"/>
      <c r="P200" s="29"/>
      <c r="Q200" s="29"/>
      <c r="R200" s="29"/>
      <c r="S200" s="29"/>
      <c r="T200" s="29">
        <v>2</v>
      </c>
      <c r="U200" s="29"/>
      <c r="V200" s="29"/>
      <c r="W200" s="29"/>
      <c r="X200" s="29">
        <v>2</v>
      </c>
      <c r="Y200" s="29">
        <v>2</v>
      </c>
      <c r="Z200" s="29"/>
      <c r="AA200" s="29">
        <v>2</v>
      </c>
      <c r="AB200" s="29"/>
      <c r="AC200" s="29"/>
      <c r="AD200" s="29"/>
      <c r="AE200" s="29">
        <v>2</v>
      </c>
      <c r="AF200" s="29"/>
      <c r="AG200" s="29"/>
      <c r="AH200" s="29"/>
      <c r="AI200" s="29"/>
      <c r="AJ200" s="29"/>
      <c r="AK200" s="29">
        <v>2</v>
      </c>
      <c r="AL200" s="29"/>
      <c r="AM200" s="29"/>
      <c r="AN200" s="29"/>
      <c r="AO200" s="29"/>
      <c r="AP200" s="29"/>
      <c r="AQ200" s="29"/>
      <c r="AR200" s="29">
        <v>2</v>
      </c>
      <c r="AS200" s="57"/>
    </row>
    <row r="201" spans="1:48">
      <c r="A201" s="21">
        <f>Scoring!A201</f>
        <v>1</v>
      </c>
      <c r="B201" s="21">
        <f>Scoring!L201</f>
        <v>900</v>
      </c>
      <c r="C201" s="21">
        <f>Scoring!C201</f>
        <v>913</v>
      </c>
      <c r="D201" s="21">
        <f>Scoring!B201</f>
        <v>48</v>
      </c>
      <c r="E201" s="30"/>
      <c r="F201" s="30" t="s">
        <v>154</v>
      </c>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57"/>
    </row>
    <row r="202" spans="1:48">
      <c r="A202" s="21">
        <f>Scoring!A202</f>
        <v>1</v>
      </c>
      <c r="B202" s="21">
        <f>Scoring!L202</f>
        <v>900</v>
      </c>
      <c r="C202" s="21">
        <f>Scoring!C202</f>
        <v>914</v>
      </c>
      <c r="D202" s="21">
        <f>Scoring!B202</f>
        <v>48</v>
      </c>
      <c r="E202" s="30"/>
      <c r="F202" s="30" t="s">
        <v>155</v>
      </c>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57"/>
    </row>
    <row r="203" spans="1:48">
      <c r="A203" s="21">
        <f>Scoring!A203</f>
        <v>1</v>
      </c>
      <c r="B203" s="21">
        <f>Scoring!L203</f>
        <v>900</v>
      </c>
      <c r="C203" s="21">
        <f>Scoring!C203</f>
        <v>915</v>
      </c>
      <c r="D203" s="21">
        <f>Scoring!B203</f>
        <v>48</v>
      </c>
      <c r="E203" s="30"/>
      <c r="F203" s="30" t="s">
        <v>156</v>
      </c>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v>5</v>
      </c>
      <c r="AD203" s="29"/>
      <c r="AE203" s="29"/>
      <c r="AF203" s="29"/>
      <c r="AG203" s="29"/>
      <c r="AH203" s="29"/>
      <c r="AI203" s="29"/>
      <c r="AJ203" s="29"/>
      <c r="AK203" s="29"/>
      <c r="AL203" s="29"/>
      <c r="AM203" s="29"/>
      <c r="AN203" s="29"/>
      <c r="AO203" s="29">
        <v>5</v>
      </c>
      <c r="AP203" s="29"/>
      <c r="AQ203" s="29"/>
      <c r="AR203" s="29"/>
      <c r="AS203" s="57"/>
    </row>
    <row r="204" spans="1:48">
      <c r="A204" s="21">
        <f>Scoring!A204</f>
        <v>1</v>
      </c>
      <c r="B204" s="21">
        <f>Scoring!L204</f>
        <v>900</v>
      </c>
      <c r="C204" s="21">
        <f>Scoring!C204</f>
        <v>916</v>
      </c>
      <c r="D204" s="21">
        <f>Scoring!B204</f>
        <v>48</v>
      </c>
      <c r="E204" s="30"/>
      <c r="F204" s="30" t="s">
        <v>270</v>
      </c>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v>6</v>
      </c>
      <c r="AM204" s="29"/>
      <c r="AN204" s="29"/>
      <c r="AO204" s="29"/>
      <c r="AP204" s="29"/>
      <c r="AQ204" s="29"/>
      <c r="AR204" s="29"/>
      <c r="AS204" s="57"/>
    </row>
    <row r="205" spans="1:48" ht="15.75" thickBot="1">
      <c r="A205" s="21">
        <f>Scoring!A205</f>
        <v>1</v>
      </c>
      <c r="B205" s="21">
        <f>Scoring!L205</f>
        <v>900</v>
      </c>
      <c r="C205" s="21">
        <f>Scoring!C205</f>
        <v>917</v>
      </c>
      <c r="D205" s="21">
        <f>Scoring!B205</f>
        <v>48</v>
      </c>
      <c r="E205" s="30"/>
      <c r="F205" s="30" t="s">
        <v>158</v>
      </c>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v>7</v>
      </c>
      <c r="AG205" s="29"/>
      <c r="AH205" s="29"/>
      <c r="AI205" s="29"/>
      <c r="AJ205" s="29"/>
      <c r="AK205" s="29"/>
      <c r="AL205" s="29"/>
      <c r="AM205" s="29"/>
      <c r="AN205" s="29"/>
      <c r="AO205" s="29"/>
      <c r="AP205" s="29"/>
      <c r="AQ205" s="29">
        <v>7</v>
      </c>
      <c r="AR205" s="29"/>
      <c r="AS205" s="57"/>
    </row>
    <row r="206" spans="1:48" s="53" customFormat="1">
      <c r="A206" s="51">
        <f>Scoring!A206</f>
        <v>1</v>
      </c>
      <c r="B206" s="51">
        <f>Scoring!L206</f>
        <v>900</v>
      </c>
      <c r="C206" s="51">
        <f>Scoring!C206</f>
        <v>921</v>
      </c>
      <c r="D206" s="51">
        <f>Scoring!B206</f>
        <v>49</v>
      </c>
      <c r="E206" s="52" t="s">
        <v>159</v>
      </c>
      <c r="F206" s="52" t="s">
        <v>160</v>
      </c>
      <c r="H206" s="53">
        <v>1</v>
      </c>
      <c r="I206" s="53">
        <v>1</v>
      </c>
      <c r="K206" s="53">
        <v>1</v>
      </c>
      <c r="L206" s="53">
        <v>1</v>
      </c>
      <c r="O206" s="53">
        <v>1</v>
      </c>
      <c r="Q206" s="53">
        <v>1</v>
      </c>
      <c r="R206" s="53">
        <v>1</v>
      </c>
      <c r="S206" s="53">
        <v>1</v>
      </c>
      <c r="V206" s="53">
        <v>1</v>
      </c>
      <c r="W206" s="53">
        <v>1</v>
      </c>
      <c r="Y206" s="53">
        <v>1</v>
      </c>
      <c r="AA206" s="53">
        <v>1</v>
      </c>
      <c r="AF206" s="53">
        <v>1</v>
      </c>
      <c r="AI206" s="53">
        <v>1</v>
      </c>
      <c r="AL206" s="53">
        <v>1</v>
      </c>
      <c r="AS206" s="59">
        <f>TRANSPOSE(_xlfn.MODE.MULT(G206:AR211))</f>
        <v>1</v>
      </c>
      <c r="AT206" s="56">
        <f>MIN($G206:$AR211)</f>
        <v>1</v>
      </c>
      <c r="AU206" s="56">
        <f>MAX($G206:$AR211)</f>
        <v>6</v>
      </c>
    </row>
    <row r="207" spans="1:48">
      <c r="A207" s="21">
        <f>Scoring!A207</f>
        <v>1</v>
      </c>
      <c r="B207" s="21">
        <f>Scoring!L207</f>
        <v>900</v>
      </c>
      <c r="C207" s="21">
        <f>Scoring!C207</f>
        <v>922</v>
      </c>
      <c r="D207" s="21">
        <f>Scoring!B207</f>
        <v>49</v>
      </c>
      <c r="E207" s="30"/>
      <c r="F207" s="30" t="s">
        <v>50</v>
      </c>
      <c r="G207" s="29"/>
      <c r="H207" s="29"/>
      <c r="I207" s="29"/>
      <c r="J207" s="29">
        <v>2</v>
      </c>
      <c r="K207" s="29"/>
      <c r="L207" s="29"/>
      <c r="M207" s="29"/>
      <c r="N207" s="29"/>
      <c r="O207" s="29"/>
      <c r="P207" s="29"/>
      <c r="Q207" s="29"/>
      <c r="R207" s="29"/>
      <c r="S207" s="29"/>
      <c r="T207" s="29"/>
      <c r="U207" s="29">
        <v>2</v>
      </c>
      <c r="V207" s="29"/>
      <c r="W207" s="29"/>
      <c r="X207" s="29"/>
      <c r="Y207" s="29"/>
      <c r="Z207" s="29"/>
      <c r="AA207" s="29"/>
      <c r="AB207" s="29"/>
      <c r="AC207" s="29">
        <v>2</v>
      </c>
      <c r="AD207" s="29"/>
      <c r="AE207" s="29">
        <v>2</v>
      </c>
      <c r="AF207" s="29"/>
      <c r="AG207" s="29">
        <v>2</v>
      </c>
      <c r="AH207" s="29"/>
      <c r="AI207" s="29"/>
      <c r="AJ207" s="29"/>
      <c r="AK207" s="29"/>
      <c r="AL207" s="29"/>
      <c r="AM207" s="29"/>
      <c r="AN207" s="29"/>
      <c r="AO207" s="29"/>
      <c r="AP207" s="29"/>
      <c r="AQ207" s="29"/>
      <c r="AR207" s="29"/>
      <c r="AS207" s="57"/>
    </row>
    <row r="208" spans="1:48">
      <c r="A208" s="21">
        <f>Scoring!A208</f>
        <v>1</v>
      </c>
      <c r="B208" s="21">
        <f>Scoring!L208</f>
        <v>900</v>
      </c>
      <c r="C208" s="21">
        <f>Scoring!C208</f>
        <v>923</v>
      </c>
      <c r="D208" s="21">
        <f>Scoring!B208</f>
        <v>49</v>
      </c>
      <c r="E208" s="30"/>
      <c r="F208" s="30" t="s">
        <v>51</v>
      </c>
      <c r="G208" s="29"/>
      <c r="H208" s="29"/>
      <c r="I208" s="29"/>
      <c r="J208" s="29"/>
      <c r="K208" s="29"/>
      <c r="L208" s="29"/>
      <c r="M208" s="29"/>
      <c r="N208" s="29"/>
      <c r="O208" s="29"/>
      <c r="P208" s="29"/>
      <c r="Q208" s="29"/>
      <c r="R208" s="29"/>
      <c r="S208" s="29"/>
      <c r="T208" s="29">
        <v>3</v>
      </c>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57"/>
    </row>
    <row r="209" spans="1:47">
      <c r="A209" s="21">
        <f>Scoring!A209</f>
        <v>1</v>
      </c>
      <c r="B209" s="21">
        <f>Scoring!L209</f>
        <v>900</v>
      </c>
      <c r="C209" s="21">
        <f>Scoring!C209</f>
        <v>924</v>
      </c>
      <c r="D209" s="21">
        <f>Scoring!B209</f>
        <v>49</v>
      </c>
      <c r="E209" s="30"/>
      <c r="F209" s="30" t="s">
        <v>52</v>
      </c>
      <c r="G209" s="29"/>
      <c r="H209" s="29"/>
      <c r="I209" s="29"/>
      <c r="J209" s="29"/>
      <c r="K209" s="29"/>
      <c r="L209" s="29"/>
      <c r="M209" s="29"/>
      <c r="N209" s="29"/>
      <c r="O209" s="29"/>
      <c r="P209" s="29"/>
      <c r="Q209" s="29"/>
      <c r="R209" s="29"/>
      <c r="S209" s="29"/>
      <c r="T209" s="29"/>
      <c r="U209" s="29"/>
      <c r="V209" s="29"/>
      <c r="W209" s="29"/>
      <c r="X209" s="29">
        <v>4</v>
      </c>
      <c r="Y209" s="29"/>
      <c r="Z209" s="29"/>
      <c r="AA209" s="29"/>
      <c r="AB209" s="29"/>
      <c r="AC209" s="29"/>
      <c r="AD209" s="29"/>
      <c r="AE209" s="29"/>
      <c r="AF209" s="29"/>
      <c r="AG209" s="29"/>
      <c r="AH209" s="29"/>
      <c r="AI209" s="29"/>
      <c r="AJ209" s="29"/>
      <c r="AK209" s="29"/>
      <c r="AL209" s="29"/>
      <c r="AM209" s="29"/>
      <c r="AN209" s="29"/>
      <c r="AO209" s="29"/>
      <c r="AP209" s="29"/>
      <c r="AQ209" s="29"/>
      <c r="AR209" s="29"/>
      <c r="AS209" s="57"/>
    </row>
    <row r="210" spans="1:47">
      <c r="A210" s="21">
        <f>Scoring!A210</f>
        <v>1</v>
      </c>
      <c r="B210" s="21">
        <f>Scoring!L210</f>
        <v>900</v>
      </c>
      <c r="C210" s="21">
        <f>Scoring!C210</f>
        <v>925</v>
      </c>
      <c r="D210" s="21">
        <f>Scoring!B210</f>
        <v>49</v>
      </c>
      <c r="E210" s="30"/>
      <c r="F210" s="30" t="s">
        <v>53</v>
      </c>
      <c r="G210" s="29"/>
      <c r="H210" s="29"/>
      <c r="I210" s="29"/>
      <c r="J210" s="29"/>
      <c r="K210" s="29"/>
      <c r="L210" s="29"/>
      <c r="M210" s="29"/>
      <c r="N210" s="29"/>
      <c r="O210" s="29"/>
      <c r="P210" s="29"/>
      <c r="Q210" s="29"/>
      <c r="R210" s="29"/>
      <c r="S210" s="29"/>
      <c r="T210" s="29"/>
      <c r="U210" s="29"/>
      <c r="V210" s="29"/>
      <c r="W210" s="29"/>
      <c r="X210" s="29"/>
      <c r="Y210" s="29"/>
      <c r="Z210" s="29">
        <v>5</v>
      </c>
      <c r="AA210" s="29"/>
      <c r="AB210" s="29">
        <v>5</v>
      </c>
      <c r="AC210" s="29"/>
      <c r="AD210" s="29"/>
      <c r="AE210" s="29"/>
      <c r="AF210" s="29"/>
      <c r="AG210" s="29"/>
      <c r="AH210" s="29"/>
      <c r="AI210" s="29"/>
      <c r="AJ210" s="29"/>
      <c r="AK210" s="29"/>
      <c r="AL210" s="29"/>
      <c r="AM210" s="29"/>
      <c r="AN210" s="29"/>
      <c r="AO210" s="29">
        <v>5</v>
      </c>
      <c r="AP210" s="29">
        <v>5</v>
      </c>
      <c r="AQ210" s="29">
        <v>5</v>
      </c>
      <c r="AR210" s="29"/>
      <c r="AS210" s="57"/>
    </row>
    <row r="211" spans="1:47" ht="15.75" thickBot="1">
      <c r="A211" s="21">
        <f>Scoring!A211</f>
        <v>1</v>
      </c>
      <c r="B211" s="21">
        <f>Scoring!L211</f>
        <v>900</v>
      </c>
      <c r="C211" s="21">
        <f>Scoring!C211</f>
        <v>926</v>
      </c>
      <c r="D211" s="21">
        <f>Scoring!B211</f>
        <v>49</v>
      </c>
      <c r="E211" s="30"/>
      <c r="F211" s="30" t="s">
        <v>54</v>
      </c>
      <c r="G211" s="29"/>
      <c r="H211" s="29"/>
      <c r="I211" s="29"/>
      <c r="J211" s="29"/>
      <c r="K211" s="29"/>
      <c r="L211" s="29"/>
      <c r="M211" s="29">
        <v>6</v>
      </c>
      <c r="N211" s="29">
        <v>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v>6</v>
      </c>
      <c r="AL211" s="29"/>
      <c r="AM211" s="29"/>
      <c r="AN211" s="29">
        <v>6</v>
      </c>
      <c r="AO211" s="29"/>
      <c r="AP211" s="29"/>
      <c r="AQ211" s="29"/>
      <c r="AR211" s="29">
        <v>6</v>
      </c>
      <c r="AS211" s="57"/>
    </row>
    <row r="212" spans="1:47" s="53" customFormat="1">
      <c r="A212" s="51">
        <f>Scoring!A212</f>
        <v>1</v>
      </c>
      <c r="B212" s="51">
        <f>Scoring!L212</f>
        <v>900</v>
      </c>
      <c r="C212" s="51">
        <f>Scoring!C212</f>
        <v>931</v>
      </c>
      <c r="D212" s="51">
        <f>Scoring!B212</f>
        <v>50</v>
      </c>
      <c r="E212" s="52" t="s">
        <v>161</v>
      </c>
      <c r="F212" s="52" t="s">
        <v>162</v>
      </c>
      <c r="H212" s="53">
        <v>1</v>
      </c>
      <c r="J212" s="53">
        <v>1</v>
      </c>
      <c r="K212" s="53">
        <v>1</v>
      </c>
      <c r="L212" s="53">
        <v>1</v>
      </c>
      <c r="O212" s="53">
        <v>1</v>
      </c>
      <c r="Q212" s="53">
        <v>1</v>
      </c>
      <c r="R212" s="53">
        <v>1</v>
      </c>
      <c r="S212" s="53">
        <v>1</v>
      </c>
      <c r="V212" s="53">
        <v>1</v>
      </c>
      <c r="W212" s="53">
        <v>1</v>
      </c>
      <c r="AF212" s="53">
        <v>1</v>
      </c>
      <c r="AS212" s="59">
        <f>TRANSPOSE(_xlfn.MODE.MULT(G212:AR217))</f>
        <v>1</v>
      </c>
      <c r="AT212" s="56">
        <f>MIN($G212:$AR217)</f>
        <v>1</v>
      </c>
      <c r="AU212" s="56">
        <f>MAX($G212:$AR217)</f>
        <v>6</v>
      </c>
    </row>
    <row r="213" spans="1:47">
      <c r="A213" s="21">
        <f>Scoring!A213</f>
        <v>1</v>
      </c>
      <c r="B213" s="21">
        <f>Scoring!L213</f>
        <v>900</v>
      </c>
      <c r="C213" s="21">
        <f>Scoring!C213</f>
        <v>932</v>
      </c>
      <c r="D213" s="21">
        <f>Scoring!B213</f>
        <v>50</v>
      </c>
      <c r="E213" s="30"/>
      <c r="F213" s="30" t="s">
        <v>271</v>
      </c>
      <c r="G213" s="29"/>
      <c r="H213" s="29"/>
      <c r="I213" s="29"/>
      <c r="J213" s="29"/>
      <c r="K213" s="29"/>
      <c r="L213" s="29"/>
      <c r="M213" s="29">
        <v>2</v>
      </c>
      <c r="N213" s="29"/>
      <c r="O213" s="29"/>
      <c r="P213" s="29"/>
      <c r="Q213" s="29"/>
      <c r="R213" s="29"/>
      <c r="S213" s="29"/>
      <c r="T213" s="29"/>
      <c r="U213" s="29"/>
      <c r="V213" s="29"/>
      <c r="W213" s="29"/>
      <c r="X213" s="29"/>
      <c r="Y213" s="29">
        <v>2</v>
      </c>
      <c r="Z213" s="29">
        <v>2</v>
      </c>
      <c r="AA213" s="29">
        <v>2</v>
      </c>
      <c r="AB213" s="29"/>
      <c r="AC213" s="29"/>
      <c r="AD213" s="29"/>
      <c r="AE213" s="29">
        <v>2</v>
      </c>
      <c r="AF213" s="29"/>
      <c r="AG213" s="29"/>
      <c r="AH213" s="29"/>
      <c r="AI213" s="29"/>
      <c r="AJ213" s="29"/>
      <c r="AK213" s="29"/>
      <c r="AL213" s="29"/>
      <c r="AM213" s="29"/>
      <c r="AN213" s="29">
        <v>2</v>
      </c>
      <c r="AO213" s="29"/>
      <c r="AP213" s="29"/>
      <c r="AQ213" s="29"/>
      <c r="AR213" s="29"/>
      <c r="AS213" s="57"/>
    </row>
    <row r="214" spans="1:47">
      <c r="A214" s="21">
        <f>Scoring!A214</f>
        <v>1</v>
      </c>
      <c r="B214" s="21">
        <f>Scoring!L214</f>
        <v>900</v>
      </c>
      <c r="C214" s="21">
        <f>Scoring!C214</f>
        <v>933</v>
      </c>
      <c r="D214" s="21">
        <f>Scoring!B214</f>
        <v>50</v>
      </c>
      <c r="E214" s="30"/>
      <c r="F214" s="30" t="s">
        <v>272</v>
      </c>
      <c r="G214" s="29"/>
      <c r="H214" s="29"/>
      <c r="I214" s="29">
        <v>3</v>
      </c>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57"/>
    </row>
    <row r="215" spans="1:47">
      <c r="A215" s="21">
        <f>Scoring!A215</f>
        <v>1</v>
      </c>
      <c r="B215" s="21">
        <f>Scoring!L215</f>
        <v>900</v>
      </c>
      <c r="C215" s="21">
        <f>Scoring!C215</f>
        <v>934</v>
      </c>
      <c r="D215" s="21">
        <f>Scoring!B215</f>
        <v>50</v>
      </c>
      <c r="E215" s="30"/>
      <c r="F215" s="30" t="s">
        <v>273</v>
      </c>
      <c r="G215" s="29"/>
      <c r="H215" s="29"/>
      <c r="I215" s="29"/>
      <c r="J215" s="29"/>
      <c r="K215" s="29"/>
      <c r="L215" s="29"/>
      <c r="M215" s="29"/>
      <c r="N215" s="29"/>
      <c r="O215" s="29"/>
      <c r="P215" s="29"/>
      <c r="Q215" s="29"/>
      <c r="R215" s="29"/>
      <c r="S215" s="29"/>
      <c r="T215" s="29">
        <v>4</v>
      </c>
      <c r="U215" s="29"/>
      <c r="V215" s="29"/>
      <c r="W215" s="29"/>
      <c r="X215" s="29">
        <v>4</v>
      </c>
      <c r="Y215" s="29"/>
      <c r="Z215" s="29"/>
      <c r="AA215" s="29"/>
      <c r="AB215" s="29">
        <v>4</v>
      </c>
      <c r="AC215" s="29"/>
      <c r="AD215" s="29"/>
      <c r="AE215" s="29"/>
      <c r="AF215" s="29"/>
      <c r="AG215" s="29">
        <v>4</v>
      </c>
      <c r="AH215" s="29"/>
      <c r="AI215" s="29">
        <v>4</v>
      </c>
      <c r="AJ215" s="29"/>
      <c r="AK215" s="29"/>
      <c r="AL215" s="29">
        <v>4</v>
      </c>
      <c r="AM215" s="29"/>
      <c r="AN215" s="29"/>
      <c r="AO215" s="29">
        <v>4</v>
      </c>
      <c r="AP215" s="29"/>
      <c r="AQ215" s="29"/>
      <c r="AR215" s="29"/>
      <c r="AS215" s="57"/>
    </row>
    <row r="216" spans="1:47">
      <c r="A216" s="21">
        <f>Scoring!A216</f>
        <v>1</v>
      </c>
      <c r="B216" s="21">
        <f>Scoring!L216</f>
        <v>900</v>
      </c>
      <c r="C216" s="21">
        <f>Scoring!C216</f>
        <v>935</v>
      </c>
      <c r="D216" s="21">
        <f>Scoring!B216</f>
        <v>50</v>
      </c>
      <c r="E216" s="30"/>
      <c r="F216" s="30" t="s">
        <v>274</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v>5</v>
      </c>
      <c r="AQ216" s="29">
        <v>5</v>
      </c>
      <c r="AR216" s="29">
        <v>5</v>
      </c>
      <c r="AS216" s="57"/>
    </row>
    <row r="217" spans="1:47">
      <c r="A217" s="21">
        <f>Scoring!A217</f>
        <v>1</v>
      </c>
      <c r="B217" s="21">
        <f>Scoring!L217</f>
        <v>900</v>
      </c>
      <c r="C217" s="21">
        <f>Scoring!C217</f>
        <v>936</v>
      </c>
      <c r="D217" s="21">
        <f>Scoring!B217</f>
        <v>50</v>
      </c>
      <c r="E217" s="30"/>
      <c r="F217" s="30" t="s">
        <v>275</v>
      </c>
      <c r="G217" s="29"/>
      <c r="H217" s="29"/>
      <c r="I217" s="29"/>
      <c r="J217" s="29"/>
      <c r="K217" s="29"/>
      <c r="L217" s="29"/>
      <c r="M217" s="29"/>
      <c r="N217" s="29">
        <v>6</v>
      </c>
      <c r="O217" s="29"/>
      <c r="P217" s="29"/>
      <c r="Q217" s="29"/>
      <c r="R217" s="29"/>
      <c r="S217" s="29"/>
      <c r="T217" s="29"/>
      <c r="U217" s="29">
        <v>6</v>
      </c>
      <c r="V217" s="29"/>
      <c r="W217" s="29"/>
      <c r="X217" s="29"/>
      <c r="Y217" s="29"/>
      <c r="Z217" s="29"/>
      <c r="AA217" s="29"/>
      <c r="AB217" s="29"/>
      <c r="AC217" s="29">
        <v>6</v>
      </c>
      <c r="AD217" s="29"/>
      <c r="AE217" s="29"/>
      <c r="AF217" s="29"/>
      <c r="AG217" s="29"/>
      <c r="AH217" s="29"/>
      <c r="AI217" s="29"/>
      <c r="AJ217" s="29"/>
      <c r="AK217" s="29">
        <v>6</v>
      </c>
      <c r="AL217" s="29"/>
      <c r="AM217" s="29"/>
      <c r="AN217" s="29"/>
      <c r="AO217" s="29"/>
      <c r="AP217" s="29"/>
      <c r="AQ217" s="29"/>
      <c r="AR217" s="29"/>
      <c r="AS217" s="57"/>
    </row>
    <row r="218" spans="1:47" ht="15.75" thickBot="1">
      <c r="A218" s="21">
        <f>Scoring!A218</f>
        <v>1</v>
      </c>
      <c r="B218" s="21">
        <f>Scoring!L218</f>
        <v>900</v>
      </c>
      <c r="C218" s="21">
        <f>Scoring!C218</f>
        <v>937</v>
      </c>
      <c r="D218" s="21">
        <f>Scoring!B218</f>
        <v>50</v>
      </c>
      <c r="E218" s="30"/>
      <c r="F218" s="30" t="s">
        <v>276</v>
      </c>
      <c r="G218" s="29"/>
      <c r="H218" s="29"/>
      <c r="I218" s="29"/>
      <c r="J218" s="29"/>
      <c r="K218" s="29"/>
      <c r="L218" s="29"/>
      <c r="M218" s="29"/>
      <c r="N218" s="29"/>
      <c r="O218" s="29"/>
      <c r="P218" s="29"/>
      <c r="Q218" s="29"/>
      <c r="R218" s="29"/>
      <c r="S218" s="29"/>
      <c r="T218" s="29"/>
      <c r="U218" s="29" t="s">
        <v>362</v>
      </c>
      <c r="V218" s="29"/>
      <c r="W218" s="29"/>
      <c r="X218" s="29"/>
      <c r="Y218" s="29" t="s">
        <v>413</v>
      </c>
      <c r="Z218" s="29"/>
      <c r="AA218" s="29"/>
      <c r="AB218" s="29" t="s">
        <v>450</v>
      </c>
      <c r="AC218" s="29" t="s">
        <v>466</v>
      </c>
      <c r="AD218" s="29"/>
      <c r="AE218" s="29"/>
      <c r="AF218" s="29"/>
      <c r="AG218" s="29" t="s">
        <v>505</v>
      </c>
      <c r="AH218" s="29"/>
      <c r="AI218" s="29" t="s">
        <v>505</v>
      </c>
      <c r="AJ218" s="29"/>
      <c r="AK218" s="29"/>
      <c r="AL218" s="29" t="s">
        <v>505</v>
      </c>
      <c r="AM218" s="29"/>
      <c r="AN218" s="29"/>
      <c r="AO218" s="29" t="s">
        <v>565</v>
      </c>
      <c r="AP218" s="29"/>
      <c r="AQ218" s="29"/>
      <c r="AR218" s="29"/>
      <c r="AS218" s="57"/>
    </row>
    <row r="219" spans="1:47" s="53" customFormat="1">
      <c r="A219" s="51">
        <f>Scoring!A219</f>
        <v>1</v>
      </c>
      <c r="B219" s="51">
        <f>Scoring!L219</f>
        <v>900</v>
      </c>
      <c r="C219" s="51">
        <f>Scoring!C219</f>
        <v>941</v>
      </c>
      <c r="D219" s="51">
        <f>Scoring!B219</f>
        <v>51</v>
      </c>
      <c r="E219" s="52" t="s">
        <v>169</v>
      </c>
      <c r="F219" s="52" t="s">
        <v>162</v>
      </c>
      <c r="H219" s="53">
        <v>1</v>
      </c>
      <c r="J219" s="53">
        <v>1</v>
      </c>
      <c r="K219" s="53">
        <v>1</v>
      </c>
      <c r="L219" s="53">
        <v>1</v>
      </c>
      <c r="O219" s="53">
        <v>1</v>
      </c>
      <c r="Q219" s="53">
        <v>1</v>
      </c>
      <c r="R219" s="53">
        <v>1</v>
      </c>
      <c r="S219" s="53">
        <v>1</v>
      </c>
      <c r="V219" s="53">
        <v>1</v>
      </c>
      <c r="W219" s="53">
        <v>1</v>
      </c>
      <c r="AF219" s="53">
        <v>1</v>
      </c>
      <c r="AK219" s="53">
        <v>1</v>
      </c>
      <c r="AR219" s="53">
        <v>1</v>
      </c>
      <c r="AS219" s="59">
        <f>TRANSPOSE(_xlfn.MODE.MULT(G219:AR224))</f>
        <v>1</v>
      </c>
      <c r="AT219" s="56">
        <f>MIN($G219:$AR224)</f>
        <v>1</v>
      </c>
      <c r="AU219" s="56">
        <f>MAX($G219:$AR224)</f>
        <v>6</v>
      </c>
    </row>
    <row r="220" spans="1:47">
      <c r="A220" s="21">
        <f>Scoring!A220</f>
        <v>1</v>
      </c>
      <c r="B220" s="21">
        <f>Scoring!L220</f>
        <v>900</v>
      </c>
      <c r="C220" s="21">
        <f>Scoring!C220</f>
        <v>942</v>
      </c>
      <c r="D220" s="21">
        <f>Scoring!B220</f>
        <v>51</v>
      </c>
      <c r="E220" s="30"/>
      <c r="F220" s="30" t="s">
        <v>271</v>
      </c>
      <c r="G220" s="29"/>
      <c r="H220" s="29"/>
      <c r="I220" s="29"/>
      <c r="J220" s="29"/>
      <c r="K220" s="29"/>
      <c r="L220" s="29"/>
      <c r="M220" s="29">
        <v>2</v>
      </c>
      <c r="N220" s="29"/>
      <c r="O220" s="29"/>
      <c r="P220" s="29"/>
      <c r="Q220" s="29"/>
      <c r="R220" s="29"/>
      <c r="S220" s="29"/>
      <c r="T220" s="29"/>
      <c r="U220" s="29"/>
      <c r="V220" s="29"/>
      <c r="W220" s="29"/>
      <c r="X220" s="29">
        <v>2</v>
      </c>
      <c r="Y220" s="29">
        <v>2</v>
      </c>
      <c r="Z220" s="29">
        <v>2</v>
      </c>
      <c r="AA220" s="29">
        <v>2</v>
      </c>
      <c r="AB220" s="29"/>
      <c r="AC220" s="29"/>
      <c r="AD220" s="29"/>
      <c r="AE220" s="29">
        <v>2</v>
      </c>
      <c r="AF220" s="29"/>
      <c r="AG220" s="29">
        <v>2</v>
      </c>
      <c r="AH220" s="29"/>
      <c r="AI220" s="29">
        <v>2</v>
      </c>
      <c r="AJ220" s="29"/>
      <c r="AK220" s="29"/>
      <c r="AL220" s="29">
        <v>2</v>
      </c>
      <c r="AM220" s="29"/>
      <c r="AN220" s="29">
        <v>2</v>
      </c>
      <c r="AO220" s="29"/>
      <c r="AP220" s="29"/>
      <c r="AQ220" s="29"/>
      <c r="AR220" s="29"/>
      <c r="AS220" s="57"/>
    </row>
    <row r="221" spans="1:47">
      <c r="A221" s="21">
        <f>Scoring!A221</f>
        <v>1</v>
      </c>
      <c r="B221" s="21">
        <f>Scoring!L221</f>
        <v>900</v>
      </c>
      <c r="C221" s="21">
        <f>Scoring!C221</f>
        <v>943</v>
      </c>
      <c r="D221" s="21">
        <f>Scoring!B221</f>
        <v>51</v>
      </c>
      <c r="E221" s="30"/>
      <c r="F221" s="30" t="s">
        <v>272</v>
      </c>
      <c r="G221" s="29"/>
      <c r="H221" s="29"/>
      <c r="I221" s="29">
        <v>3</v>
      </c>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57"/>
    </row>
    <row r="222" spans="1:47">
      <c r="A222" s="21">
        <f>Scoring!A222</f>
        <v>1</v>
      </c>
      <c r="B222" s="21">
        <f>Scoring!L222</f>
        <v>900</v>
      </c>
      <c r="C222" s="21">
        <f>Scoring!C222</f>
        <v>944</v>
      </c>
      <c r="D222" s="21">
        <f>Scoring!B222</f>
        <v>51</v>
      </c>
      <c r="E222" s="30"/>
      <c r="F222" s="30" t="s">
        <v>273</v>
      </c>
      <c r="G222" s="29"/>
      <c r="H222" s="29"/>
      <c r="I222" s="29"/>
      <c r="J222" s="29"/>
      <c r="K222" s="29"/>
      <c r="L222" s="29"/>
      <c r="M222" s="29"/>
      <c r="N222" s="29">
        <v>4</v>
      </c>
      <c r="O222" s="29"/>
      <c r="P222" s="29"/>
      <c r="Q222" s="29"/>
      <c r="R222" s="29"/>
      <c r="S222" s="29"/>
      <c r="T222" s="29">
        <v>4</v>
      </c>
      <c r="U222" s="29"/>
      <c r="V222" s="29"/>
      <c r="W222" s="29"/>
      <c r="X222" s="29"/>
      <c r="Y222" s="29"/>
      <c r="Z222" s="29"/>
      <c r="AA222" s="29"/>
      <c r="AB222" s="29">
        <v>4</v>
      </c>
      <c r="AC222" s="29"/>
      <c r="AD222" s="29"/>
      <c r="AE222" s="29"/>
      <c r="AF222" s="29"/>
      <c r="AG222" s="29"/>
      <c r="AH222" s="29"/>
      <c r="AI222" s="29"/>
      <c r="AJ222" s="29"/>
      <c r="AK222" s="29"/>
      <c r="AL222" s="29"/>
      <c r="AM222" s="29"/>
      <c r="AN222" s="29"/>
      <c r="AO222" s="29"/>
      <c r="AP222" s="29"/>
      <c r="AQ222" s="29"/>
      <c r="AR222" s="29"/>
      <c r="AS222" s="57"/>
    </row>
    <row r="223" spans="1:47">
      <c r="A223" s="21">
        <f>Scoring!A223</f>
        <v>1</v>
      </c>
      <c r="B223" s="21">
        <f>Scoring!L223</f>
        <v>900</v>
      </c>
      <c r="C223" s="21">
        <f>Scoring!C223</f>
        <v>945</v>
      </c>
      <c r="D223" s="21">
        <f>Scoring!B223</f>
        <v>51</v>
      </c>
      <c r="E223" s="30"/>
      <c r="F223" s="30" t="s">
        <v>274</v>
      </c>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v>5</v>
      </c>
      <c r="AP223" s="29">
        <v>5</v>
      </c>
      <c r="AQ223" s="29">
        <v>5</v>
      </c>
      <c r="AR223" s="29"/>
      <c r="AS223" s="57"/>
    </row>
    <row r="224" spans="1:47">
      <c r="A224" s="21">
        <f>Scoring!A224</f>
        <v>1</v>
      </c>
      <c r="B224" s="21">
        <f>Scoring!L224</f>
        <v>900</v>
      </c>
      <c r="C224" s="21">
        <f>Scoring!C224</f>
        <v>946</v>
      </c>
      <c r="D224" s="21">
        <f>Scoring!B224</f>
        <v>51</v>
      </c>
      <c r="E224" s="30"/>
      <c r="F224" s="30" t="s">
        <v>275</v>
      </c>
      <c r="G224" s="29"/>
      <c r="H224" s="29"/>
      <c r="I224" s="29"/>
      <c r="J224" s="29"/>
      <c r="K224" s="29"/>
      <c r="L224" s="29"/>
      <c r="M224" s="29"/>
      <c r="N224" s="29"/>
      <c r="O224" s="29"/>
      <c r="P224" s="29"/>
      <c r="Q224" s="29"/>
      <c r="R224" s="29"/>
      <c r="S224" s="29"/>
      <c r="T224" s="29"/>
      <c r="U224" s="29">
        <v>6</v>
      </c>
      <c r="V224" s="29"/>
      <c r="W224" s="29"/>
      <c r="X224" s="29"/>
      <c r="Y224" s="29"/>
      <c r="Z224" s="29"/>
      <c r="AA224" s="29"/>
      <c r="AB224" s="29"/>
      <c r="AC224" s="29">
        <v>6</v>
      </c>
      <c r="AD224" s="29"/>
      <c r="AE224" s="29"/>
      <c r="AF224" s="29"/>
      <c r="AG224" s="29"/>
      <c r="AH224" s="29"/>
      <c r="AI224" s="29"/>
      <c r="AJ224" s="29"/>
      <c r="AK224" s="29"/>
      <c r="AL224" s="29"/>
      <c r="AM224" s="29"/>
      <c r="AN224" s="29"/>
      <c r="AO224" s="29"/>
      <c r="AP224" s="29"/>
      <c r="AQ224" s="29"/>
      <c r="AR224" s="29"/>
      <c r="AS224" s="57"/>
    </row>
    <row r="225" spans="1:47">
      <c r="A225" s="21">
        <f>Scoring!A225</f>
        <v>1</v>
      </c>
      <c r="B225" s="21">
        <f>Scoring!L225</f>
        <v>900</v>
      </c>
      <c r="C225" s="21">
        <f>Scoring!C225</f>
        <v>947</v>
      </c>
      <c r="D225" s="21">
        <f>Scoring!B225</f>
        <v>51</v>
      </c>
      <c r="E225" s="30"/>
      <c r="F225" s="30" t="s">
        <v>168</v>
      </c>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57"/>
    </row>
    <row r="226" spans="1:47" ht="15.75" thickBot="1">
      <c r="A226" s="21">
        <f>Scoring!A226</f>
        <v>1</v>
      </c>
      <c r="B226" s="21">
        <f>Scoring!L226</f>
        <v>900</v>
      </c>
      <c r="C226" s="21">
        <f>Scoring!C226</f>
        <v>948</v>
      </c>
      <c r="D226" s="21">
        <f>Scoring!B226</f>
        <v>51</v>
      </c>
      <c r="E226" s="30"/>
      <c r="F226" s="30" t="s">
        <v>277</v>
      </c>
      <c r="G226" s="29"/>
      <c r="H226" s="29"/>
      <c r="I226" s="29"/>
      <c r="J226" s="29"/>
      <c r="K226" s="29"/>
      <c r="L226" s="29"/>
      <c r="M226" s="29"/>
      <c r="N226" s="29"/>
      <c r="O226" s="29"/>
      <c r="P226" s="29"/>
      <c r="Q226" s="29"/>
      <c r="R226" s="29"/>
      <c r="S226" s="29"/>
      <c r="T226" s="29"/>
      <c r="U226" s="29"/>
      <c r="V226" s="29"/>
      <c r="W226" s="29"/>
      <c r="X226" s="29"/>
      <c r="Y226" s="29" t="s">
        <v>413</v>
      </c>
      <c r="Z226" s="29"/>
      <c r="AA226" s="29"/>
      <c r="AB226" s="29" t="s">
        <v>451</v>
      </c>
      <c r="AC226" s="29" t="s">
        <v>466</v>
      </c>
      <c r="AD226" s="29"/>
      <c r="AE226" s="29"/>
      <c r="AF226" s="29"/>
      <c r="AG226" s="29" t="s">
        <v>506</v>
      </c>
      <c r="AH226" s="29"/>
      <c r="AI226" s="29" t="s">
        <v>518</v>
      </c>
      <c r="AJ226" s="29"/>
      <c r="AK226" s="29"/>
      <c r="AL226" s="29" t="s">
        <v>533</v>
      </c>
      <c r="AM226" s="29"/>
      <c r="AN226" s="29"/>
      <c r="AO226" s="29" t="s">
        <v>565</v>
      </c>
      <c r="AP226" s="29"/>
      <c r="AQ226" s="29"/>
      <c r="AR226" s="29"/>
      <c r="AS226" s="57"/>
    </row>
    <row r="227" spans="1:47" s="53" customFormat="1">
      <c r="A227" s="51">
        <f>Scoring!A227</f>
        <v>1</v>
      </c>
      <c r="B227" s="51">
        <f>Scoring!L227</f>
        <v>1000</v>
      </c>
      <c r="C227" s="51">
        <f>Scoring!C227</f>
        <v>1001</v>
      </c>
      <c r="D227" s="51">
        <f>Scoring!B227</f>
        <v>52</v>
      </c>
      <c r="E227" s="52" t="s">
        <v>171</v>
      </c>
      <c r="F227" s="52" t="s">
        <v>160</v>
      </c>
      <c r="H227" s="53">
        <v>1</v>
      </c>
      <c r="J227" s="53">
        <v>1</v>
      </c>
      <c r="K227" s="53">
        <v>1</v>
      </c>
      <c r="L227" s="53">
        <v>1</v>
      </c>
      <c r="O227" s="53">
        <v>1</v>
      </c>
      <c r="Q227" s="53">
        <v>1</v>
      </c>
      <c r="R227" s="53">
        <v>1</v>
      </c>
      <c r="S227" s="53">
        <v>1</v>
      </c>
      <c r="V227" s="53">
        <v>1</v>
      </c>
      <c r="W227" s="53">
        <v>1</v>
      </c>
      <c r="X227" s="53">
        <v>1</v>
      </c>
      <c r="AA227" s="53">
        <v>1</v>
      </c>
      <c r="AB227" s="53">
        <v>1</v>
      </c>
      <c r="AF227" s="53">
        <v>1</v>
      </c>
      <c r="AG227" s="53">
        <v>1</v>
      </c>
      <c r="AI227" s="53">
        <v>1</v>
      </c>
      <c r="AK227" s="53">
        <v>1</v>
      </c>
      <c r="AL227" s="53">
        <v>1</v>
      </c>
      <c r="AO227" s="53">
        <v>1</v>
      </c>
      <c r="AP227" s="53">
        <v>1</v>
      </c>
      <c r="AQ227" s="53">
        <v>1</v>
      </c>
      <c r="AR227" s="53">
        <v>1</v>
      </c>
      <c r="AS227" s="59">
        <f>TRANSPOSE(_xlfn.MODE.MULT(G227:AR232))</f>
        <v>1</v>
      </c>
      <c r="AT227" s="56">
        <f>MIN($G227:$AR232)</f>
        <v>1</v>
      </c>
      <c r="AU227" s="56">
        <f>MAX($G227:$AR232)</f>
        <v>6</v>
      </c>
    </row>
    <row r="228" spans="1:47">
      <c r="A228" s="21">
        <f>Scoring!A228</f>
        <v>1</v>
      </c>
      <c r="B228" s="21">
        <f>Scoring!L228</f>
        <v>1000</v>
      </c>
      <c r="C228" s="21">
        <f>Scoring!C228</f>
        <v>1002</v>
      </c>
      <c r="D228" s="21">
        <f>Scoring!B228</f>
        <v>52</v>
      </c>
      <c r="E228" s="30"/>
      <c r="F228" s="30" t="s">
        <v>50</v>
      </c>
      <c r="G228" s="29"/>
      <c r="H228" s="29"/>
      <c r="I228" s="29"/>
      <c r="J228" s="29"/>
      <c r="K228" s="29"/>
      <c r="L228" s="29"/>
      <c r="M228" s="29"/>
      <c r="N228" s="29"/>
      <c r="O228" s="29"/>
      <c r="P228" s="29"/>
      <c r="Q228" s="29"/>
      <c r="R228" s="29"/>
      <c r="S228" s="29"/>
      <c r="T228" s="29">
        <v>2</v>
      </c>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57"/>
    </row>
    <row r="229" spans="1:47">
      <c r="A229" s="21">
        <f>Scoring!A229</f>
        <v>1</v>
      </c>
      <c r="B229" s="21">
        <f>Scoring!L229</f>
        <v>1000</v>
      </c>
      <c r="C229" s="21">
        <f>Scoring!C229</f>
        <v>1003</v>
      </c>
      <c r="D229" s="21">
        <f>Scoring!B229</f>
        <v>52</v>
      </c>
      <c r="E229" s="30"/>
      <c r="F229" s="30" t="s">
        <v>51</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v>3</v>
      </c>
      <c r="AF229" s="29"/>
      <c r="AG229" s="29"/>
      <c r="AH229" s="29"/>
      <c r="AI229" s="29"/>
      <c r="AJ229" s="29"/>
      <c r="AK229" s="29"/>
      <c r="AL229" s="29"/>
      <c r="AM229" s="29"/>
      <c r="AN229" s="29"/>
      <c r="AO229" s="29"/>
      <c r="AP229" s="29"/>
      <c r="AQ229" s="29"/>
      <c r="AR229" s="29"/>
      <c r="AS229" s="57"/>
    </row>
    <row r="230" spans="1:47">
      <c r="A230" s="21">
        <f>Scoring!A230</f>
        <v>1</v>
      </c>
      <c r="B230" s="21">
        <f>Scoring!L230</f>
        <v>1000</v>
      </c>
      <c r="C230" s="21">
        <f>Scoring!C230</f>
        <v>1004</v>
      </c>
      <c r="D230" s="21">
        <f>Scoring!B230</f>
        <v>52</v>
      </c>
      <c r="E230" s="30"/>
      <c r="F230" s="30" t="s">
        <v>52</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57"/>
    </row>
    <row r="231" spans="1:47">
      <c r="A231" s="21">
        <f>Scoring!A231</f>
        <v>1</v>
      </c>
      <c r="B231" s="21">
        <f>Scoring!L231</f>
        <v>1000</v>
      </c>
      <c r="C231" s="21">
        <f>Scoring!C231</f>
        <v>1005</v>
      </c>
      <c r="D231" s="21">
        <f>Scoring!B231</f>
        <v>52</v>
      </c>
      <c r="E231" s="30"/>
      <c r="F231" s="30" t="s">
        <v>53</v>
      </c>
      <c r="G231" s="29"/>
      <c r="H231" s="29"/>
      <c r="I231" s="29">
        <v>5</v>
      </c>
      <c r="J231" s="29"/>
      <c r="K231" s="29"/>
      <c r="L231" s="29"/>
      <c r="M231" s="29">
        <v>5</v>
      </c>
      <c r="N231" s="29"/>
      <c r="O231" s="29"/>
      <c r="P231" s="29"/>
      <c r="Q231" s="29"/>
      <c r="R231" s="29"/>
      <c r="S231" s="29"/>
      <c r="T231" s="29"/>
      <c r="U231" s="29"/>
      <c r="V231" s="29"/>
      <c r="W231" s="29"/>
      <c r="X231" s="29"/>
      <c r="Y231" s="29">
        <v>5</v>
      </c>
      <c r="Z231" s="29">
        <v>5</v>
      </c>
      <c r="AA231" s="29"/>
      <c r="AB231" s="29"/>
      <c r="AC231" s="29"/>
      <c r="AD231" s="29"/>
      <c r="AE231" s="29"/>
      <c r="AF231" s="29"/>
      <c r="AG231" s="29"/>
      <c r="AH231" s="29"/>
      <c r="AI231" s="29"/>
      <c r="AJ231" s="29"/>
      <c r="AK231" s="29"/>
      <c r="AL231" s="29"/>
      <c r="AM231" s="29"/>
      <c r="AN231" s="29"/>
      <c r="AO231" s="29"/>
      <c r="AP231" s="29"/>
      <c r="AQ231" s="29"/>
      <c r="AR231" s="29"/>
      <c r="AS231" s="57"/>
    </row>
    <row r="232" spans="1:47">
      <c r="A232" s="21">
        <f>Scoring!A232</f>
        <v>1</v>
      </c>
      <c r="B232" s="21">
        <f>Scoring!L232</f>
        <v>1000</v>
      </c>
      <c r="C232" s="21">
        <f>Scoring!C232</f>
        <v>1006</v>
      </c>
      <c r="D232" s="21">
        <f>Scoring!B232</f>
        <v>52</v>
      </c>
      <c r="E232" s="30"/>
      <c r="F232" s="30" t="s">
        <v>54</v>
      </c>
      <c r="G232" s="29"/>
      <c r="H232" s="29"/>
      <c r="I232" s="29"/>
      <c r="J232" s="29"/>
      <c r="K232" s="29"/>
      <c r="L232" s="29"/>
      <c r="M232" s="29"/>
      <c r="N232" s="29">
        <v>6</v>
      </c>
      <c r="O232" s="29"/>
      <c r="P232" s="29"/>
      <c r="Q232" s="29"/>
      <c r="R232" s="29"/>
      <c r="S232" s="29"/>
      <c r="T232" s="29"/>
      <c r="U232" s="29">
        <v>6</v>
      </c>
      <c r="V232" s="29"/>
      <c r="W232" s="29"/>
      <c r="X232" s="29"/>
      <c r="Y232" s="29"/>
      <c r="Z232" s="29"/>
      <c r="AA232" s="29"/>
      <c r="AB232" s="29"/>
      <c r="AC232" s="29">
        <v>6</v>
      </c>
      <c r="AD232" s="29"/>
      <c r="AE232" s="29"/>
      <c r="AF232" s="29"/>
      <c r="AG232" s="29"/>
      <c r="AH232" s="29"/>
      <c r="AI232" s="29"/>
      <c r="AJ232" s="29"/>
      <c r="AK232" s="29"/>
      <c r="AL232" s="29"/>
      <c r="AM232" s="29"/>
      <c r="AN232" s="29">
        <v>6</v>
      </c>
      <c r="AO232" s="29"/>
      <c r="AP232" s="29"/>
      <c r="AQ232" s="29"/>
      <c r="AR232" s="29"/>
      <c r="AS232" s="57"/>
    </row>
    <row r="233" spans="1:47" ht="15.75" thickBot="1">
      <c r="A233" s="21">
        <f>Scoring!A233</f>
        <v>1</v>
      </c>
      <c r="B233" s="21">
        <f>Scoring!L233</f>
        <v>1000</v>
      </c>
      <c r="C233" s="21">
        <f>Scoring!C233</f>
        <v>1007</v>
      </c>
      <c r="D233" s="21">
        <f>Scoring!B233</f>
        <v>52</v>
      </c>
      <c r="E233" s="30"/>
      <c r="F233" s="30" t="s">
        <v>250</v>
      </c>
      <c r="G233" s="29"/>
      <c r="H233" s="29"/>
      <c r="I233" s="29"/>
      <c r="J233" s="29"/>
      <c r="K233" s="29"/>
      <c r="L233" s="29"/>
      <c r="M233" s="29"/>
      <c r="N233" s="29"/>
      <c r="O233" s="29"/>
      <c r="P233" s="29"/>
      <c r="Q233" s="29"/>
      <c r="R233" s="29"/>
      <c r="S233" s="29"/>
      <c r="T233" s="29"/>
      <c r="U233" s="29"/>
      <c r="V233" s="29"/>
      <c r="W233" s="29" t="s">
        <v>384</v>
      </c>
      <c r="X233" s="29" t="s">
        <v>399</v>
      </c>
      <c r="Y233" s="29" t="s">
        <v>414</v>
      </c>
      <c r="Z233" s="29"/>
      <c r="AA233" s="29"/>
      <c r="AB233" s="29"/>
      <c r="AC233" s="29" t="s">
        <v>467</v>
      </c>
      <c r="AD233" s="29"/>
      <c r="AE233" s="29"/>
      <c r="AF233" s="29" t="s">
        <v>493</v>
      </c>
      <c r="AG233" s="29"/>
      <c r="AH233" s="29"/>
      <c r="AI233" s="29"/>
      <c r="AJ233" s="29"/>
      <c r="AK233" s="29" t="s">
        <v>524</v>
      </c>
      <c r="AL233" s="29"/>
      <c r="AM233" s="29"/>
      <c r="AN233" s="29"/>
      <c r="AO233" s="29"/>
      <c r="AP233" s="29" t="s">
        <v>581</v>
      </c>
      <c r="AQ233" s="29" t="s">
        <v>595</v>
      </c>
      <c r="AR233" s="29" t="s">
        <v>606</v>
      </c>
      <c r="AS233" s="57"/>
    </row>
    <row r="234" spans="1:47" s="53" customFormat="1">
      <c r="A234" s="51">
        <f>Scoring!A234</f>
        <v>1</v>
      </c>
      <c r="B234" s="51">
        <f>Scoring!L234</f>
        <v>1000</v>
      </c>
      <c r="C234" s="51">
        <f>Scoring!C234</f>
        <v>1011</v>
      </c>
      <c r="D234" s="51">
        <f>Scoring!B234</f>
        <v>53</v>
      </c>
      <c r="E234" s="52" t="s">
        <v>219</v>
      </c>
      <c r="F234" s="52" t="s">
        <v>160</v>
      </c>
      <c r="H234" s="53">
        <v>1</v>
      </c>
      <c r="I234" s="53">
        <v>1</v>
      </c>
      <c r="J234" s="53">
        <v>1</v>
      </c>
      <c r="K234" s="53">
        <v>1</v>
      </c>
      <c r="L234" s="53">
        <v>1</v>
      </c>
      <c r="O234" s="53">
        <v>1</v>
      </c>
      <c r="Q234" s="53">
        <v>1</v>
      </c>
      <c r="R234" s="53">
        <v>1</v>
      </c>
      <c r="S234" s="53">
        <v>1</v>
      </c>
      <c r="V234" s="53">
        <v>1</v>
      </c>
      <c r="W234" s="53">
        <v>1</v>
      </c>
      <c r="Y234" s="53">
        <v>1</v>
      </c>
      <c r="AA234" s="53">
        <v>1</v>
      </c>
      <c r="AB234" s="53">
        <v>1</v>
      </c>
      <c r="AF234" s="53">
        <v>1</v>
      </c>
      <c r="AG234" s="53">
        <v>1</v>
      </c>
      <c r="AI234" s="53">
        <v>1</v>
      </c>
      <c r="AL234" s="53">
        <v>1</v>
      </c>
      <c r="AO234" s="53">
        <v>1</v>
      </c>
      <c r="AP234" s="53">
        <v>1</v>
      </c>
      <c r="AQ234" s="53">
        <v>1</v>
      </c>
      <c r="AS234" s="59">
        <f>TRANSPOSE(_xlfn.MODE.MULT(G234:AR239))</f>
        <v>1</v>
      </c>
      <c r="AT234" s="56">
        <f>MIN($G234:$AR239)</f>
        <v>1</v>
      </c>
      <c r="AU234" s="56">
        <f>MAX($G234:$AR239)</f>
        <v>6</v>
      </c>
    </row>
    <row r="235" spans="1:47">
      <c r="A235" s="21">
        <f>Scoring!A235</f>
        <v>1</v>
      </c>
      <c r="B235" s="21">
        <f>Scoring!L235</f>
        <v>1000</v>
      </c>
      <c r="C235" s="21">
        <f>Scoring!C235</f>
        <v>1012</v>
      </c>
      <c r="D235" s="21">
        <f>Scoring!B235</f>
        <v>53</v>
      </c>
      <c r="E235" s="30"/>
      <c r="F235" s="30" t="s">
        <v>50</v>
      </c>
      <c r="G235" s="29"/>
      <c r="H235" s="29"/>
      <c r="I235" s="29"/>
      <c r="J235" s="29"/>
      <c r="K235" s="29"/>
      <c r="L235" s="29"/>
      <c r="M235" s="29"/>
      <c r="N235" s="29"/>
      <c r="O235" s="29"/>
      <c r="P235" s="29"/>
      <c r="Q235" s="29"/>
      <c r="R235" s="29"/>
      <c r="S235" s="29"/>
      <c r="T235" s="29">
        <v>2</v>
      </c>
      <c r="U235" s="29"/>
      <c r="V235" s="29"/>
      <c r="W235" s="29"/>
      <c r="X235" s="29">
        <v>2</v>
      </c>
      <c r="Y235" s="29"/>
      <c r="Z235" s="29"/>
      <c r="AA235" s="29"/>
      <c r="AB235" s="29"/>
      <c r="AC235" s="29"/>
      <c r="AD235" s="29"/>
      <c r="AE235" s="29"/>
      <c r="AF235" s="29"/>
      <c r="AG235" s="29"/>
      <c r="AH235" s="29"/>
      <c r="AI235" s="29"/>
      <c r="AJ235" s="29"/>
      <c r="AK235" s="29"/>
      <c r="AL235" s="29"/>
      <c r="AM235" s="29"/>
      <c r="AN235" s="29"/>
      <c r="AO235" s="29"/>
      <c r="AP235" s="29"/>
      <c r="AQ235" s="29"/>
      <c r="AR235" s="29"/>
      <c r="AS235" s="57"/>
    </row>
    <row r="236" spans="1:47">
      <c r="A236" s="21">
        <f>Scoring!A236</f>
        <v>1</v>
      </c>
      <c r="B236" s="21">
        <f>Scoring!L236</f>
        <v>1000</v>
      </c>
      <c r="C236" s="21">
        <f>Scoring!C236</f>
        <v>1013</v>
      </c>
      <c r="D236" s="21">
        <f>Scoring!B236</f>
        <v>53</v>
      </c>
      <c r="E236" s="30"/>
      <c r="F236" s="30" t="s">
        <v>51</v>
      </c>
      <c r="G236" s="29"/>
      <c r="H236" s="29"/>
      <c r="I236" s="29"/>
      <c r="J236" s="29"/>
      <c r="K236" s="29"/>
      <c r="L236" s="29"/>
      <c r="M236" s="29">
        <v>3</v>
      </c>
      <c r="N236" s="29"/>
      <c r="O236" s="29"/>
      <c r="P236" s="29"/>
      <c r="Q236" s="29"/>
      <c r="R236" s="29"/>
      <c r="S236" s="29"/>
      <c r="T236" s="29"/>
      <c r="U236" s="29"/>
      <c r="V236" s="29"/>
      <c r="W236" s="29"/>
      <c r="X236" s="29"/>
      <c r="Y236" s="29"/>
      <c r="Z236" s="29"/>
      <c r="AA236" s="29"/>
      <c r="AB236" s="29"/>
      <c r="AC236" s="29"/>
      <c r="AD236" s="29"/>
      <c r="AE236" s="29">
        <v>3</v>
      </c>
      <c r="AF236" s="29"/>
      <c r="AG236" s="29"/>
      <c r="AH236" s="29"/>
      <c r="AI236" s="29"/>
      <c r="AJ236" s="29"/>
      <c r="AK236" s="29"/>
      <c r="AL236" s="29"/>
      <c r="AM236" s="29"/>
      <c r="AN236" s="29"/>
      <c r="AO236" s="29"/>
      <c r="AP236" s="29"/>
      <c r="AQ236" s="29"/>
      <c r="AR236" s="29"/>
      <c r="AS236" s="57"/>
    </row>
    <row r="237" spans="1:47">
      <c r="A237" s="21">
        <f>Scoring!A237</f>
        <v>1</v>
      </c>
      <c r="B237" s="21">
        <f>Scoring!L237</f>
        <v>1000</v>
      </c>
      <c r="C237" s="21">
        <f>Scoring!C237</f>
        <v>1014</v>
      </c>
      <c r="D237" s="21">
        <f>Scoring!B237</f>
        <v>53</v>
      </c>
      <c r="E237" s="30"/>
      <c r="F237" s="30" t="s">
        <v>52</v>
      </c>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57"/>
    </row>
    <row r="238" spans="1:47">
      <c r="A238" s="21">
        <f>Scoring!A238</f>
        <v>1</v>
      </c>
      <c r="B238" s="21">
        <f>Scoring!L238</f>
        <v>1000</v>
      </c>
      <c r="C238" s="21">
        <f>Scoring!C238</f>
        <v>1015</v>
      </c>
      <c r="D238" s="21">
        <f>Scoring!B238</f>
        <v>53</v>
      </c>
      <c r="E238" s="30"/>
      <c r="F238" s="30" t="s">
        <v>53</v>
      </c>
      <c r="G238" s="29"/>
      <c r="H238" s="29"/>
      <c r="I238" s="29"/>
      <c r="J238" s="29"/>
      <c r="K238" s="29"/>
      <c r="L238" s="29"/>
      <c r="M238" s="29"/>
      <c r="N238" s="29">
        <v>5</v>
      </c>
      <c r="O238" s="29"/>
      <c r="P238" s="29"/>
      <c r="Q238" s="29"/>
      <c r="R238" s="29"/>
      <c r="S238" s="29"/>
      <c r="T238" s="29"/>
      <c r="U238" s="29"/>
      <c r="V238" s="29"/>
      <c r="W238" s="29"/>
      <c r="X238" s="29"/>
      <c r="Y238" s="29"/>
      <c r="Z238" s="29">
        <v>5</v>
      </c>
      <c r="AA238" s="29"/>
      <c r="AB238" s="29"/>
      <c r="AC238" s="29"/>
      <c r="AD238" s="29"/>
      <c r="AE238" s="29"/>
      <c r="AF238" s="29"/>
      <c r="AG238" s="29"/>
      <c r="AH238" s="29"/>
      <c r="AI238" s="29"/>
      <c r="AJ238" s="29"/>
      <c r="AK238" s="29"/>
      <c r="AL238" s="29"/>
      <c r="AM238" s="29"/>
      <c r="AN238" s="29"/>
      <c r="AO238" s="29"/>
      <c r="AP238" s="29"/>
      <c r="AQ238" s="29"/>
      <c r="AR238" s="29"/>
      <c r="AS238" s="57"/>
    </row>
    <row r="239" spans="1:47">
      <c r="A239" s="21">
        <f>Scoring!A239</f>
        <v>1</v>
      </c>
      <c r="B239" s="21">
        <f>Scoring!L239</f>
        <v>1000</v>
      </c>
      <c r="C239" s="21">
        <f>Scoring!C239</f>
        <v>1016</v>
      </c>
      <c r="D239" s="21">
        <f>Scoring!B239</f>
        <v>53</v>
      </c>
      <c r="E239" s="30"/>
      <c r="F239" s="30" t="s">
        <v>54</v>
      </c>
      <c r="G239" s="29"/>
      <c r="H239" s="29"/>
      <c r="I239" s="29"/>
      <c r="J239" s="29"/>
      <c r="K239" s="29"/>
      <c r="L239" s="29"/>
      <c r="M239" s="29"/>
      <c r="N239" s="29"/>
      <c r="O239" s="29"/>
      <c r="P239" s="29"/>
      <c r="Q239" s="29"/>
      <c r="R239" s="29"/>
      <c r="S239" s="29"/>
      <c r="T239" s="29"/>
      <c r="U239" s="29">
        <v>6</v>
      </c>
      <c r="V239" s="29"/>
      <c r="W239" s="29"/>
      <c r="X239" s="29"/>
      <c r="Y239" s="29"/>
      <c r="Z239" s="29"/>
      <c r="AA239" s="29"/>
      <c r="AB239" s="29"/>
      <c r="AC239" s="29">
        <v>6</v>
      </c>
      <c r="AD239" s="29"/>
      <c r="AE239" s="29"/>
      <c r="AF239" s="29"/>
      <c r="AG239" s="29"/>
      <c r="AH239" s="29"/>
      <c r="AI239" s="29"/>
      <c r="AJ239" s="29"/>
      <c r="AK239" s="29">
        <v>6</v>
      </c>
      <c r="AL239" s="29"/>
      <c r="AM239" s="29"/>
      <c r="AN239" s="29">
        <v>6</v>
      </c>
      <c r="AO239" s="29"/>
      <c r="AP239" s="29"/>
      <c r="AQ239" s="29"/>
      <c r="AR239" s="29">
        <v>6</v>
      </c>
      <c r="AS239" s="57"/>
    </row>
    <row r="240" spans="1:47" ht="15.75" thickBot="1">
      <c r="A240" s="21">
        <f>Scoring!A240</f>
        <v>1</v>
      </c>
      <c r="B240" s="21">
        <f>Scoring!L240</f>
        <v>1000</v>
      </c>
      <c r="C240" s="21">
        <f>Scoring!C240</f>
        <v>1017</v>
      </c>
      <c r="D240" s="21">
        <f>Scoring!B240</f>
        <v>53</v>
      </c>
      <c r="E240" s="30"/>
      <c r="F240" s="30" t="s">
        <v>250</v>
      </c>
      <c r="G240" s="29"/>
      <c r="H240" s="29"/>
      <c r="I240" s="29" t="s">
        <v>294</v>
      </c>
      <c r="J240" s="29"/>
      <c r="K240" s="29"/>
      <c r="L240" s="29"/>
      <c r="M240" s="29"/>
      <c r="N240" s="29"/>
      <c r="O240" s="29"/>
      <c r="P240" s="29"/>
      <c r="Q240" s="29"/>
      <c r="R240" s="29"/>
      <c r="S240" s="29"/>
      <c r="T240" s="29"/>
      <c r="U240" s="29" t="s">
        <v>363</v>
      </c>
      <c r="V240" s="29"/>
      <c r="W240" s="29" t="s">
        <v>384</v>
      </c>
      <c r="X240" s="29" t="s">
        <v>400</v>
      </c>
      <c r="Y240" s="29"/>
      <c r="Z240" s="29"/>
      <c r="AA240" s="29"/>
      <c r="AB240" s="29"/>
      <c r="AC240" s="29"/>
      <c r="AD240" s="29"/>
      <c r="AE240" s="29"/>
      <c r="AF240" s="29" t="s">
        <v>494</v>
      </c>
      <c r="AG240" s="29"/>
      <c r="AH240" s="29"/>
      <c r="AI240" s="29"/>
      <c r="AJ240" s="29"/>
      <c r="AK240" s="29"/>
      <c r="AL240" s="29"/>
      <c r="AM240" s="29"/>
      <c r="AN240" s="29"/>
      <c r="AO240" s="29" t="s">
        <v>566</v>
      </c>
      <c r="AP240" s="29" t="s">
        <v>581</v>
      </c>
      <c r="AQ240" s="29"/>
      <c r="AR240" s="29" t="s">
        <v>607</v>
      </c>
      <c r="AS240" s="58"/>
    </row>
    <row r="241" spans="1:44">
      <c r="A241" s="21">
        <f>Scoring!A241</f>
        <v>0</v>
      </c>
      <c r="B241" s="21">
        <f>Scoring!L241</f>
        <v>1100</v>
      </c>
      <c r="C241" s="21">
        <f>Scoring!C241</f>
        <v>1101</v>
      </c>
      <c r="D241" s="21">
        <f>Scoring!B241</f>
        <v>54</v>
      </c>
      <c r="E241" s="30" t="s">
        <v>220</v>
      </c>
      <c r="F241" s="30" t="s">
        <v>160</v>
      </c>
      <c r="G241" s="29"/>
      <c r="H241" s="29">
        <v>1</v>
      </c>
      <c r="I241" s="29">
        <v>1</v>
      </c>
      <c r="J241" s="29"/>
      <c r="K241" s="29">
        <v>1</v>
      </c>
      <c r="L241" s="29">
        <v>1</v>
      </c>
      <c r="M241" s="29"/>
      <c r="N241" s="29"/>
      <c r="O241" s="29">
        <v>1</v>
      </c>
      <c r="P241" s="29"/>
      <c r="Q241" s="29">
        <v>1</v>
      </c>
      <c r="R241" s="29">
        <v>1</v>
      </c>
      <c r="S241" s="29">
        <v>1</v>
      </c>
      <c r="T241" s="29"/>
      <c r="U241" s="29"/>
      <c r="V241" s="29">
        <v>1</v>
      </c>
      <c r="W241" s="29">
        <v>1</v>
      </c>
      <c r="X241" s="29"/>
      <c r="Y241" s="29"/>
      <c r="Z241" s="29"/>
      <c r="AA241" s="29">
        <v>1</v>
      </c>
      <c r="AB241" s="29">
        <v>1</v>
      </c>
      <c r="AC241" s="29">
        <v>1</v>
      </c>
      <c r="AD241" s="29"/>
      <c r="AE241" s="29"/>
      <c r="AF241" s="29">
        <v>1</v>
      </c>
      <c r="AG241" s="29">
        <v>1</v>
      </c>
      <c r="AH241" s="29"/>
      <c r="AI241" s="29"/>
      <c r="AJ241" s="29"/>
      <c r="AK241" s="29">
        <v>1</v>
      </c>
      <c r="AL241" s="29"/>
      <c r="AM241" s="29"/>
      <c r="AN241" s="29"/>
      <c r="AO241" s="29"/>
      <c r="AP241" s="29">
        <v>1</v>
      </c>
      <c r="AQ241" s="29">
        <v>1</v>
      </c>
      <c r="AR241" s="29">
        <v>1</v>
      </c>
    </row>
    <row r="242" spans="1:44">
      <c r="A242" s="21">
        <f>Scoring!A242</f>
        <v>0</v>
      </c>
      <c r="B242" s="21">
        <f>Scoring!L242</f>
        <v>1100</v>
      </c>
      <c r="C242" s="21">
        <f>Scoring!C242</f>
        <v>1102</v>
      </c>
      <c r="D242" s="21">
        <f>Scoring!B242</f>
        <v>54</v>
      </c>
      <c r="E242" s="30"/>
      <c r="F242" s="30" t="s">
        <v>50</v>
      </c>
      <c r="G242" s="29"/>
      <c r="H242" s="29"/>
      <c r="I242" s="29"/>
      <c r="J242" s="29">
        <v>2</v>
      </c>
      <c r="K242" s="29"/>
      <c r="L242" s="29"/>
      <c r="M242" s="29"/>
      <c r="N242" s="29"/>
      <c r="O242" s="29"/>
      <c r="P242" s="29"/>
      <c r="Q242" s="29"/>
      <c r="R242" s="29"/>
      <c r="S242" s="29"/>
      <c r="T242" s="29">
        <v>2</v>
      </c>
      <c r="U242" s="29">
        <v>2</v>
      </c>
      <c r="V242" s="29"/>
      <c r="W242" s="29"/>
      <c r="X242" s="29">
        <v>2</v>
      </c>
      <c r="Y242" s="29"/>
      <c r="Z242" s="29"/>
      <c r="AA242" s="29"/>
      <c r="AB242" s="29"/>
      <c r="AC242" s="29"/>
      <c r="AD242" s="29"/>
      <c r="AE242" s="29"/>
      <c r="AF242" s="29"/>
      <c r="AG242" s="29"/>
      <c r="AH242" s="29"/>
      <c r="AI242" s="29"/>
      <c r="AJ242" s="29"/>
      <c r="AK242" s="29"/>
      <c r="AL242" s="29"/>
      <c r="AM242" s="29"/>
      <c r="AN242" s="29"/>
      <c r="AO242" s="29"/>
      <c r="AP242" s="29"/>
      <c r="AQ242" s="29"/>
      <c r="AR242" s="29"/>
    </row>
    <row r="243" spans="1:44">
      <c r="A243" s="21">
        <f>Scoring!A243</f>
        <v>0</v>
      </c>
      <c r="B243" s="21">
        <f>Scoring!L243</f>
        <v>1100</v>
      </c>
      <c r="C243" s="21">
        <f>Scoring!C243</f>
        <v>1103</v>
      </c>
      <c r="D243" s="21">
        <f>Scoring!B243</f>
        <v>54</v>
      </c>
      <c r="E243" s="30"/>
      <c r="F243" s="30" t="s">
        <v>51</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v>3</v>
      </c>
      <c r="AF243" s="29"/>
      <c r="AG243" s="29"/>
      <c r="AH243" s="29"/>
      <c r="AI243" s="29"/>
      <c r="AJ243" s="29"/>
      <c r="AK243" s="29"/>
      <c r="AL243" s="29"/>
      <c r="AM243" s="29"/>
      <c r="AN243" s="29"/>
      <c r="AO243" s="29"/>
      <c r="AP243" s="29"/>
      <c r="AQ243" s="29"/>
      <c r="AR243" s="29"/>
    </row>
    <row r="244" spans="1:44">
      <c r="A244" s="21">
        <f>Scoring!A244</f>
        <v>0</v>
      </c>
      <c r="B244" s="21">
        <f>Scoring!L244</f>
        <v>1100</v>
      </c>
      <c r="C244" s="21">
        <f>Scoring!C244</f>
        <v>1104</v>
      </c>
      <c r="D244" s="21">
        <f>Scoring!B244</f>
        <v>54</v>
      </c>
      <c r="E244" s="30"/>
      <c r="F244" s="30" t="s">
        <v>52</v>
      </c>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v>4</v>
      </c>
      <c r="AP244" s="29"/>
      <c r="AQ244" s="29"/>
      <c r="AR244" s="29"/>
    </row>
    <row r="245" spans="1:44">
      <c r="A245" s="21">
        <f>Scoring!A245</f>
        <v>0</v>
      </c>
      <c r="B245" s="21">
        <f>Scoring!L245</f>
        <v>1100</v>
      </c>
      <c r="C245" s="21">
        <f>Scoring!C245</f>
        <v>1105</v>
      </c>
      <c r="D245" s="21">
        <f>Scoring!B245</f>
        <v>54</v>
      </c>
      <c r="E245" s="30"/>
      <c r="F245" s="30" t="s">
        <v>53</v>
      </c>
      <c r="G245" s="29"/>
      <c r="H245" s="29"/>
      <c r="I245" s="29"/>
      <c r="J245" s="29"/>
      <c r="K245" s="29"/>
      <c r="L245" s="29"/>
      <c r="M245" s="29">
        <v>5</v>
      </c>
      <c r="N245" s="29"/>
      <c r="O245" s="29"/>
      <c r="P245" s="29"/>
      <c r="Q245" s="29"/>
      <c r="R245" s="29"/>
      <c r="S245" s="29"/>
      <c r="T245" s="29"/>
      <c r="U245" s="29"/>
      <c r="V245" s="29"/>
      <c r="W245" s="29"/>
      <c r="X245" s="29"/>
      <c r="Y245" s="29">
        <v>5</v>
      </c>
      <c r="Z245" s="29">
        <v>5</v>
      </c>
      <c r="AA245" s="29"/>
      <c r="AB245" s="29"/>
      <c r="AC245" s="29"/>
      <c r="AD245" s="29"/>
      <c r="AE245" s="29"/>
      <c r="AF245" s="29"/>
      <c r="AG245" s="29"/>
      <c r="AH245" s="29"/>
      <c r="AI245" s="29"/>
      <c r="AJ245" s="29"/>
      <c r="AK245" s="29"/>
      <c r="AL245" s="29"/>
      <c r="AM245" s="29"/>
      <c r="AN245" s="29"/>
      <c r="AO245" s="29"/>
      <c r="AP245" s="29"/>
      <c r="AQ245" s="29"/>
      <c r="AR245" s="29"/>
    </row>
    <row r="246" spans="1:44">
      <c r="A246" s="21">
        <f>Scoring!A246</f>
        <v>0</v>
      </c>
      <c r="B246" s="21">
        <f>Scoring!L246</f>
        <v>1100</v>
      </c>
      <c r="C246" s="21">
        <f>Scoring!C246</f>
        <v>1106</v>
      </c>
      <c r="D246" s="21">
        <f>Scoring!B246</f>
        <v>54</v>
      </c>
      <c r="E246" s="30"/>
      <c r="F246" s="30" t="s">
        <v>54</v>
      </c>
      <c r="G246" s="29"/>
      <c r="H246" s="29"/>
      <c r="I246" s="29"/>
      <c r="J246" s="29"/>
      <c r="K246" s="29"/>
      <c r="L246" s="29"/>
      <c r="M246" s="29"/>
      <c r="N246" s="29">
        <v>6</v>
      </c>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v>6</v>
      </c>
      <c r="AO246" s="29"/>
      <c r="AP246" s="29"/>
      <c r="AQ246" s="29"/>
      <c r="AR246" s="29"/>
    </row>
    <row r="247" spans="1:44">
      <c r="A247" s="21">
        <f>Scoring!A247</f>
        <v>0</v>
      </c>
      <c r="B247" s="21">
        <f>Scoring!L247</f>
        <v>1100</v>
      </c>
      <c r="C247" s="21">
        <f>Scoring!C247</f>
        <v>1107</v>
      </c>
      <c r="D247" s="21">
        <f>Scoring!B247</f>
        <v>54</v>
      </c>
      <c r="E247" s="30"/>
      <c r="F247" s="30" t="s">
        <v>250</v>
      </c>
      <c r="G247" s="29"/>
      <c r="H247" s="29"/>
      <c r="I247" s="29" t="s">
        <v>295</v>
      </c>
      <c r="J247" s="29"/>
      <c r="K247" s="29"/>
      <c r="L247" s="29"/>
      <c r="M247" s="29"/>
      <c r="N247" s="29"/>
      <c r="O247" s="29"/>
      <c r="P247" s="29"/>
      <c r="Q247" s="29"/>
      <c r="R247" s="29"/>
      <c r="S247" s="29"/>
      <c r="T247" s="29"/>
      <c r="U247" s="29"/>
      <c r="V247" s="29"/>
      <c r="W247" s="29" t="s">
        <v>384</v>
      </c>
      <c r="X247" s="29"/>
      <c r="Y247" s="29"/>
      <c r="Z247" s="29"/>
      <c r="AA247" s="29" t="s">
        <v>440</v>
      </c>
      <c r="AB247" s="29"/>
      <c r="AC247" s="29"/>
      <c r="AD247" s="29"/>
      <c r="AE247" s="29"/>
      <c r="AF247" s="29"/>
      <c r="AG247" s="29"/>
      <c r="AH247" s="29"/>
      <c r="AI247" s="29"/>
      <c r="AJ247" s="29"/>
      <c r="AK247" s="29" t="s">
        <v>525</v>
      </c>
      <c r="AL247" s="29"/>
      <c r="AM247" s="29"/>
      <c r="AN247" s="29"/>
      <c r="AO247" s="29"/>
      <c r="AP247" s="29" t="s">
        <v>581</v>
      </c>
      <c r="AQ247" s="29"/>
      <c r="AR247" s="29" t="s">
        <v>608</v>
      </c>
    </row>
    <row r="248" spans="1:44">
      <c r="A248" s="21">
        <f>Scoring!A248</f>
        <v>0</v>
      </c>
      <c r="B248" s="21">
        <f>Scoring!L248</f>
        <v>1100</v>
      </c>
      <c r="C248" s="21">
        <f>Scoring!C248</f>
        <v>1111</v>
      </c>
      <c r="D248" s="21">
        <f>Scoring!B248</f>
        <v>55</v>
      </c>
      <c r="E248" s="30" t="s">
        <v>221</v>
      </c>
      <c r="F248" s="30" t="s">
        <v>176</v>
      </c>
      <c r="G248" s="29"/>
      <c r="H248" s="29">
        <v>1</v>
      </c>
      <c r="I248" s="29"/>
      <c r="J248" s="29"/>
      <c r="K248" s="29"/>
      <c r="L248" s="29"/>
      <c r="M248" s="29"/>
      <c r="N248" s="29"/>
      <c r="O248" s="29"/>
      <c r="P248" s="29"/>
      <c r="Q248" s="29">
        <v>1</v>
      </c>
      <c r="R248" s="29"/>
      <c r="S248" s="29"/>
      <c r="T248" s="29"/>
      <c r="U248" s="29"/>
      <c r="V248" s="29">
        <v>1</v>
      </c>
      <c r="W248" s="29">
        <v>1</v>
      </c>
      <c r="X248" s="29"/>
      <c r="Y248" s="29"/>
      <c r="Z248" s="29"/>
      <c r="AA248" s="29"/>
      <c r="AB248" s="29"/>
      <c r="AC248" s="29"/>
      <c r="AD248" s="29"/>
      <c r="AE248" s="29"/>
      <c r="AF248" s="29"/>
      <c r="AG248" s="29"/>
      <c r="AH248" s="29"/>
      <c r="AI248" s="29"/>
      <c r="AJ248" s="29"/>
      <c r="AK248" s="29"/>
      <c r="AL248" s="29"/>
      <c r="AM248" s="29"/>
      <c r="AN248" s="29"/>
      <c r="AO248" s="29"/>
      <c r="AP248" s="29">
        <v>1</v>
      </c>
      <c r="AQ248" s="29"/>
      <c r="AR248" s="29"/>
    </row>
    <row r="249" spans="1:44">
      <c r="A249" s="21">
        <f>Scoring!A249</f>
        <v>0</v>
      </c>
      <c r="B249" s="21">
        <f>Scoring!L249</f>
        <v>1100</v>
      </c>
      <c r="C249" s="21">
        <f>Scoring!C249</f>
        <v>1112</v>
      </c>
      <c r="D249" s="21">
        <f>Scoring!B249</f>
        <v>55</v>
      </c>
      <c r="E249" s="30"/>
      <c r="F249" s="30" t="s">
        <v>177</v>
      </c>
      <c r="G249" s="29"/>
      <c r="H249" s="29"/>
      <c r="I249" s="29"/>
      <c r="J249" s="29"/>
      <c r="K249" s="29"/>
      <c r="L249" s="29"/>
      <c r="M249" s="29"/>
      <c r="N249" s="29"/>
      <c r="O249" s="29"/>
      <c r="P249" s="29"/>
      <c r="Q249" s="29"/>
      <c r="R249" s="29"/>
      <c r="S249" s="29"/>
      <c r="T249" s="29"/>
      <c r="U249" s="29">
        <v>2</v>
      </c>
      <c r="V249" s="29"/>
      <c r="W249" s="29"/>
      <c r="X249" s="29"/>
      <c r="Y249" s="29"/>
      <c r="Z249" s="29"/>
      <c r="AA249" s="29"/>
      <c r="AB249" s="29"/>
      <c r="AC249" s="29">
        <v>2</v>
      </c>
      <c r="AD249" s="29"/>
      <c r="AE249" s="29">
        <v>2</v>
      </c>
      <c r="AF249" s="29"/>
      <c r="AG249" s="29">
        <v>2</v>
      </c>
      <c r="AH249" s="29"/>
      <c r="AI249" s="29">
        <v>2</v>
      </c>
      <c r="AJ249" s="29"/>
      <c r="AK249" s="29"/>
      <c r="AL249" s="29"/>
      <c r="AM249" s="29"/>
      <c r="AN249" s="29"/>
      <c r="AO249" s="29"/>
      <c r="AP249" s="29"/>
      <c r="AQ249" s="29">
        <v>2</v>
      </c>
      <c r="AR249" s="29"/>
    </row>
    <row r="250" spans="1:44">
      <c r="A250" s="21">
        <f>Scoring!A250</f>
        <v>0</v>
      </c>
      <c r="B250" s="21">
        <f>Scoring!L250</f>
        <v>1100</v>
      </c>
      <c r="C250" s="21">
        <f>Scoring!C250</f>
        <v>1113</v>
      </c>
      <c r="D250" s="21">
        <f>Scoring!B250</f>
        <v>55</v>
      </c>
      <c r="E250" s="30"/>
      <c r="F250" s="30" t="s">
        <v>178</v>
      </c>
      <c r="G250" s="29"/>
      <c r="H250" s="29"/>
      <c r="I250" s="29"/>
      <c r="J250" s="29"/>
      <c r="K250" s="29"/>
      <c r="L250" s="29"/>
      <c r="M250" s="29"/>
      <c r="N250" s="29"/>
      <c r="O250" s="29"/>
      <c r="P250" s="29"/>
      <c r="Q250" s="29"/>
      <c r="R250" s="29"/>
      <c r="S250" s="29">
        <v>3</v>
      </c>
      <c r="T250" s="29">
        <v>3</v>
      </c>
      <c r="U250" s="29"/>
      <c r="V250" s="29"/>
      <c r="W250" s="29"/>
      <c r="X250" s="29"/>
      <c r="Y250" s="29">
        <v>3</v>
      </c>
      <c r="Z250" s="29">
        <v>3</v>
      </c>
      <c r="AA250" s="29">
        <v>3</v>
      </c>
      <c r="AB250" s="29"/>
      <c r="AC250" s="29"/>
      <c r="AD250" s="29"/>
      <c r="AE250" s="29"/>
      <c r="AF250" s="29">
        <v>3</v>
      </c>
      <c r="AG250" s="29"/>
      <c r="AH250" s="29"/>
      <c r="AI250" s="29"/>
      <c r="AJ250" s="29"/>
      <c r="AK250" s="29"/>
      <c r="AL250" s="29"/>
      <c r="AM250" s="29"/>
      <c r="AN250" s="29">
        <v>3</v>
      </c>
      <c r="AO250" s="29"/>
      <c r="AP250" s="29"/>
      <c r="AQ250" s="29"/>
      <c r="AR250" s="29">
        <v>3</v>
      </c>
    </row>
    <row r="251" spans="1:44">
      <c r="A251" s="21">
        <f>Scoring!A251</f>
        <v>0</v>
      </c>
      <c r="B251" s="21">
        <f>Scoring!L251</f>
        <v>1100</v>
      </c>
      <c r="C251" s="21">
        <f>Scoring!C251</f>
        <v>1114</v>
      </c>
      <c r="D251" s="21">
        <f>Scoring!B251</f>
        <v>55</v>
      </c>
      <c r="E251" s="30"/>
      <c r="F251" s="30" t="s">
        <v>278</v>
      </c>
      <c r="G251" s="29"/>
      <c r="H251" s="29"/>
      <c r="I251" s="29">
        <v>4</v>
      </c>
      <c r="J251" s="29">
        <v>4</v>
      </c>
      <c r="K251" s="29"/>
      <c r="L251" s="29"/>
      <c r="M251" s="29">
        <v>4</v>
      </c>
      <c r="N251" s="29">
        <v>4</v>
      </c>
      <c r="O251" s="29">
        <v>4</v>
      </c>
      <c r="P251" s="29"/>
      <c r="Q251" s="29"/>
      <c r="R251" s="29">
        <v>4</v>
      </c>
      <c r="S251" s="29"/>
      <c r="T251" s="29"/>
      <c r="U251" s="29"/>
      <c r="V251" s="29"/>
      <c r="W251" s="29"/>
      <c r="X251" s="29">
        <v>4</v>
      </c>
      <c r="Y251" s="29"/>
      <c r="Z251" s="29"/>
      <c r="AA251" s="29"/>
      <c r="AB251" s="29">
        <v>4</v>
      </c>
      <c r="AC251" s="29"/>
      <c r="AD251" s="29"/>
      <c r="AE251" s="29"/>
      <c r="AF251" s="29"/>
      <c r="AG251" s="29"/>
      <c r="AH251" s="29"/>
      <c r="AI251" s="29"/>
      <c r="AJ251" s="29"/>
      <c r="AK251" s="29">
        <v>4</v>
      </c>
      <c r="AL251" s="29">
        <v>4</v>
      </c>
      <c r="AM251" s="29"/>
      <c r="AN251" s="29"/>
      <c r="AO251" s="29">
        <v>4</v>
      </c>
      <c r="AP251" s="29"/>
      <c r="AQ251" s="29"/>
      <c r="AR251" s="29"/>
    </row>
    <row r="252" spans="1:44">
      <c r="A252" s="21">
        <f>Scoring!A252</f>
        <v>0</v>
      </c>
      <c r="B252" s="21">
        <f>Scoring!L252</f>
        <v>1100</v>
      </c>
      <c r="C252" s="21">
        <f>Scoring!C252</f>
        <v>1115</v>
      </c>
      <c r="D252" s="21">
        <f>Scoring!B252</f>
        <v>55</v>
      </c>
      <c r="E252" s="30"/>
      <c r="F252" s="30" t="s">
        <v>279</v>
      </c>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row>
    <row r="253" spans="1:44">
      <c r="A253" s="21">
        <f>Scoring!A253</f>
        <v>0</v>
      </c>
      <c r="B253" s="21">
        <f>Scoring!L253</f>
        <v>1100</v>
      </c>
      <c r="C253" s="21">
        <f>Scoring!C253</f>
        <v>1116</v>
      </c>
      <c r="D253" s="21">
        <f>Scoring!B253</f>
        <v>55</v>
      </c>
      <c r="E253" s="30"/>
      <c r="F253" s="30" t="s">
        <v>250</v>
      </c>
      <c r="G253" s="29"/>
      <c r="H253" s="29"/>
      <c r="I253" s="29" t="s">
        <v>296</v>
      </c>
      <c r="J253" s="29" t="s">
        <v>303</v>
      </c>
      <c r="K253" s="29" t="s">
        <v>306</v>
      </c>
      <c r="L253" s="29" t="s">
        <v>310</v>
      </c>
      <c r="M253" s="29" t="s">
        <v>314</v>
      </c>
      <c r="N253" s="29" t="s">
        <v>322</v>
      </c>
      <c r="O253" s="29" t="s">
        <v>324</v>
      </c>
      <c r="P253" s="29"/>
      <c r="Q253" s="29"/>
      <c r="R253" s="29" t="s">
        <v>336</v>
      </c>
      <c r="S253" s="29"/>
      <c r="T253" s="29"/>
      <c r="U253" s="29" t="s">
        <v>364</v>
      </c>
      <c r="V253" s="29"/>
      <c r="W253" s="29"/>
      <c r="X253" s="29" t="s">
        <v>401</v>
      </c>
      <c r="Y253" s="29" t="s">
        <v>415</v>
      </c>
      <c r="Z253" s="29" t="s">
        <v>435</v>
      </c>
      <c r="AA253" s="29" t="s">
        <v>441</v>
      </c>
      <c r="AB253" s="29" t="s">
        <v>452</v>
      </c>
      <c r="AC253" s="29"/>
      <c r="AD253" s="29"/>
      <c r="AE253" s="29" t="s">
        <v>480</v>
      </c>
      <c r="AF253" s="29" t="s">
        <v>495</v>
      </c>
      <c r="AG253" s="29" t="s">
        <v>507</v>
      </c>
      <c r="AH253" s="29"/>
      <c r="AI253" s="29" t="s">
        <v>507</v>
      </c>
      <c r="AJ253" s="29"/>
      <c r="AK253" s="29" t="s">
        <v>526</v>
      </c>
      <c r="AL253" s="29" t="s">
        <v>507</v>
      </c>
      <c r="AM253" s="29"/>
      <c r="AN253" s="29" t="s">
        <v>555</v>
      </c>
      <c r="AO253" s="29" t="s">
        <v>567</v>
      </c>
      <c r="AP253" s="29" t="s">
        <v>582</v>
      </c>
      <c r="AQ253" s="29" t="s">
        <v>596</v>
      </c>
      <c r="AR253" s="29"/>
    </row>
    <row r="254" spans="1:44">
      <c r="A254" s="21">
        <f>Scoring!A254</f>
        <v>0</v>
      </c>
      <c r="B254" s="21">
        <f>Scoring!L254</f>
        <v>1200</v>
      </c>
      <c r="C254" s="21">
        <f>Scoring!C254</f>
        <v>1201</v>
      </c>
      <c r="D254" s="21">
        <f>Scoring!B254</f>
        <v>56</v>
      </c>
      <c r="E254" s="30" t="s">
        <v>222</v>
      </c>
      <c r="F254" s="30" t="s">
        <v>225</v>
      </c>
      <c r="G254" s="29"/>
      <c r="H254" s="29" t="s">
        <v>283</v>
      </c>
      <c r="I254" s="29" t="s">
        <v>283</v>
      </c>
      <c r="J254" s="29" t="s">
        <v>283</v>
      </c>
      <c r="K254" s="29" t="s">
        <v>283</v>
      </c>
      <c r="L254" s="29" t="s">
        <v>283</v>
      </c>
      <c r="M254" s="29" t="s">
        <v>283</v>
      </c>
      <c r="N254" s="29" t="s">
        <v>283</v>
      </c>
      <c r="O254" s="29" t="s">
        <v>283</v>
      </c>
      <c r="P254" s="29"/>
      <c r="Q254" s="29" t="s">
        <v>283</v>
      </c>
      <c r="R254" s="29" t="s">
        <v>283</v>
      </c>
      <c r="S254" s="29" t="s">
        <v>283</v>
      </c>
      <c r="T254" s="29" t="s">
        <v>346</v>
      </c>
      <c r="U254" s="29" t="s">
        <v>365</v>
      </c>
      <c r="V254" s="29" t="s">
        <v>372</v>
      </c>
      <c r="W254" s="29" t="s">
        <v>372</v>
      </c>
      <c r="X254" s="29" t="s">
        <v>390</v>
      </c>
      <c r="Y254" s="29" t="s">
        <v>408</v>
      </c>
      <c r="Z254" s="29" t="s">
        <v>408</v>
      </c>
      <c r="AA254" s="29" t="s">
        <v>408</v>
      </c>
      <c r="AB254" s="29" t="s">
        <v>453</v>
      </c>
      <c r="AC254" s="29" t="s">
        <v>365</v>
      </c>
      <c r="AD254" s="29"/>
      <c r="AE254" s="29" t="s">
        <v>473</v>
      </c>
      <c r="AF254" s="29" t="s">
        <v>487</v>
      </c>
      <c r="AG254" s="29" t="s">
        <v>508</v>
      </c>
      <c r="AH254" s="29"/>
      <c r="AI254" s="29" t="s">
        <v>508</v>
      </c>
      <c r="AJ254" s="29"/>
      <c r="AK254" s="29" t="s">
        <v>453</v>
      </c>
      <c r="AL254" s="29" t="s">
        <v>508</v>
      </c>
      <c r="AM254" s="29"/>
      <c r="AN254" s="29" t="s">
        <v>545</v>
      </c>
      <c r="AO254" s="29" t="s">
        <v>568</v>
      </c>
      <c r="AP254" s="29" t="s">
        <v>573</v>
      </c>
      <c r="AQ254" s="29" t="s">
        <v>597</v>
      </c>
      <c r="AR254" s="29" t="s">
        <v>601</v>
      </c>
    </row>
    <row r="255" spans="1:44">
      <c r="A255" s="21">
        <f>Scoring!A255</f>
        <v>0</v>
      </c>
      <c r="B255" s="21">
        <f>Scoring!L255</f>
        <v>1200</v>
      </c>
      <c r="C255" s="21">
        <f>Scoring!C255</f>
        <v>1202</v>
      </c>
      <c r="D255" s="21">
        <f>Scoring!B255</f>
        <v>56</v>
      </c>
      <c r="E255" s="30"/>
      <c r="F255" s="30" t="s">
        <v>280</v>
      </c>
      <c r="G255" s="29"/>
      <c r="H255" s="29" t="s">
        <v>284</v>
      </c>
      <c r="I255" s="29" t="s">
        <v>284</v>
      </c>
      <c r="J255" s="29" t="s">
        <v>284</v>
      </c>
      <c r="K255" s="29" t="s">
        <v>284</v>
      </c>
      <c r="L255" s="29" t="s">
        <v>284</v>
      </c>
      <c r="M255" s="29" t="s">
        <v>284</v>
      </c>
      <c r="N255" s="29" t="s">
        <v>284</v>
      </c>
      <c r="O255" s="29" t="s">
        <v>284</v>
      </c>
      <c r="P255" s="29"/>
      <c r="Q255" s="29" t="s">
        <v>284</v>
      </c>
      <c r="R255" s="29" t="s">
        <v>284</v>
      </c>
      <c r="S255" s="29" t="s">
        <v>340</v>
      </c>
      <c r="T255" s="29" t="s">
        <v>347</v>
      </c>
      <c r="U255" s="29" t="s">
        <v>366</v>
      </c>
      <c r="V255" s="29" t="s">
        <v>373</v>
      </c>
      <c r="W255" s="29" t="s">
        <v>373</v>
      </c>
      <c r="X255" s="29" t="s">
        <v>402</v>
      </c>
      <c r="Y255" s="29" t="s">
        <v>409</v>
      </c>
      <c r="Z255" s="29" t="s">
        <v>409</v>
      </c>
      <c r="AA255" s="29" t="s">
        <v>409</v>
      </c>
      <c r="AB255" s="29" t="s">
        <v>454</v>
      </c>
      <c r="AC255" s="29" t="s">
        <v>458</v>
      </c>
      <c r="AD255" s="29"/>
      <c r="AE255" s="29" t="s">
        <v>481</v>
      </c>
      <c r="AF255" s="29" t="s">
        <v>488</v>
      </c>
      <c r="AG255" s="29" t="s">
        <v>509</v>
      </c>
      <c r="AH255" s="29"/>
      <c r="AI255" s="29" t="s">
        <v>509</v>
      </c>
      <c r="AJ255" s="29"/>
      <c r="AK255" s="29" t="s">
        <v>520</v>
      </c>
      <c r="AL255" s="29" t="s">
        <v>509</v>
      </c>
      <c r="AM255" s="29"/>
      <c r="AN255" s="29" t="s">
        <v>546</v>
      </c>
      <c r="AO255" s="29" t="s">
        <v>562</v>
      </c>
      <c r="AP255" s="29" t="s">
        <v>574</v>
      </c>
      <c r="AQ255" s="29" t="s">
        <v>598</v>
      </c>
      <c r="AR255" s="29" t="s">
        <v>602</v>
      </c>
    </row>
    <row r="256" spans="1:44">
      <c r="A256" s="21">
        <f>Scoring!A256</f>
        <v>0</v>
      </c>
      <c r="B256" s="21">
        <f>Scoring!L256</f>
        <v>1200</v>
      </c>
      <c r="C256" s="21">
        <f>Scoring!C256</f>
        <v>1203</v>
      </c>
      <c r="D256" s="21">
        <f>Scoring!B256</f>
        <v>56</v>
      </c>
      <c r="E256" s="30"/>
      <c r="F256" s="30" t="s">
        <v>227</v>
      </c>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row>
    <row r="257" spans="1:44">
      <c r="A257" s="21">
        <f>Scoring!A257</f>
        <v>0</v>
      </c>
      <c r="B257" s="21">
        <f>Scoring!L257</f>
        <v>1200</v>
      </c>
      <c r="C257" s="21">
        <f>Scoring!C257</f>
        <v>1204</v>
      </c>
      <c r="D257" s="21">
        <f>Scoring!B257</f>
        <v>56</v>
      </c>
      <c r="E257" s="30"/>
      <c r="F257" s="30" t="s">
        <v>228</v>
      </c>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row>
    <row r="258" spans="1:44">
      <c r="A258" s="21">
        <f>Scoring!A258</f>
        <v>0</v>
      </c>
      <c r="B258" s="21">
        <f>Scoring!L258</f>
        <v>1200</v>
      </c>
      <c r="C258" s="21">
        <f>Scoring!C258</f>
        <v>1205</v>
      </c>
      <c r="D258" s="21">
        <f>Scoring!B258</f>
        <v>56</v>
      </c>
      <c r="E258" s="30"/>
      <c r="F258" s="30" t="s">
        <v>229</v>
      </c>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row>
    <row r="259" spans="1:44">
      <c r="A259" s="21">
        <f>Scoring!A259</f>
        <v>0</v>
      </c>
      <c r="B259" s="21">
        <f>Scoring!L259</f>
        <v>1200</v>
      </c>
      <c r="C259" s="21">
        <f>Scoring!C259</f>
        <v>1206</v>
      </c>
      <c r="D259" s="21">
        <f>Scoring!B259</f>
        <v>56</v>
      </c>
      <c r="E259" s="30"/>
      <c r="F259" s="30" t="s">
        <v>230</v>
      </c>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row>
    <row r="260" spans="1:44">
      <c r="A260" s="21">
        <f>Scoring!A260</f>
        <v>0</v>
      </c>
      <c r="B260" s="21">
        <f>Scoring!L260</f>
        <v>1200</v>
      </c>
      <c r="C260" s="21">
        <f>Scoring!C260</f>
        <v>1207</v>
      </c>
      <c r="D260" s="21">
        <f>Scoring!B260</f>
        <v>56</v>
      </c>
      <c r="E260" s="30"/>
      <c r="F260" s="30" t="s">
        <v>231</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row>
    <row r="261" spans="1:44">
      <c r="A261" s="21">
        <f>Scoring!A261</f>
        <v>0</v>
      </c>
      <c r="B261" s="21">
        <f>Scoring!L261</f>
        <v>1200</v>
      </c>
      <c r="C261" s="21">
        <f>Scoring!C261</f>
        <v>1208</v>
      </c>
      <c r="D261" s="21">
        <f>Scoring!B261</f>
        <v>56</v>
      </c>
      <c r="E261" s="30"/>
      <c r="F261" s="30" t="s">
        <v>232</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row>
    <row r="262" spans="1:44">
      <c r="A262" s="21">
        <f>Scoring!A262</f>
        <v>0</v>
      </c>
      <c r="B262" s="21">
        <f>Scoring!L262</f>
        <v>1200</v>
      </c>
      <c r="C262" s="21">
        <f>Scoring!C262</f>
        <v>1209</v>
      </c>
      <c r="D262" s="21">
        <f>Scoring!B262</f>
        <v>56</v>
      </c>
      <c r="E262" s="30"/>
      <c r="F262" s="30" t="s">
        <v>204</v>
      </c>
      <c r="G262" s="29"/>
      <c r="H262" s="29" t="s">
        <v>285</v>
      </c>
      <c r="I262" s="29" t="s">
        <v>285</v>
      </c>
      <c r="J262" s="29" t="s">
        <v>285</v>
      </c>
      <c r="K262" s="29" t="s">
        <v>285</v>
      </c>
      <c r="L262" s="29" t="s">
        <v>285</v>
      </c>
      <c r="M262" s="29" t="s">
        <v>285</v>
      </c>
      <c r="N262" s="29" t="s">
        <v>285</v>
      </c>
      <c r="O262" s="29" t="s">
        <v>285</v>
      </c>
      <c r="P262" s="29"/>
      <c r="Q262" s="29" t="s">
        <v>285</v>
      </c>
      <c r="R262" s="29" t="s">
        <v>337</v>
      </c>
      <c r="S262" s="29" t="s">
        <v>285</v>
      </c>
      <c r="T262" s="29" t="s">
        <v>348</v>
      </c>
      <c r="U262" s="29" t="s">
        <v>358</v>
      </c>
      <c r="V262" s="29" t="s">
        <v>374</v>
      </c>
      <c r="W262" s="29" t="s">
        <v>374</v>
      </c>
      <c r="X262" s="29" t="s">
        <v>392</v>
      </c>
      <c r="Y262" s="29" t="s">
        <v>410</v>
      </c>
      <c r="Z262" s="29" t="s">
        <v>410</v>
      </c>
      <c r="AA262" s="29" t="s">
        <v>410</v>
      </c>
      <c r="AB262" s="29" t="s">
        <v>455</v>
      </c>
      <c r="AC262" s="29"/>
      <c r="AD262" s="29"/>
      <c r="AE262" s="29" t="s">
        <v>475</v>
      </c>
      <c r="AF262" s="29" t="s">
        <v>483</v>
      </c>
      <c r="AG262" s="29" t="s">
        <v>510</v>
      </c>
      <c r="AH262" s="29"/>
      <c r="AI262" s="29" t="s">
        <v>510</v>
      </c>
      <c r="AJ262" s="29"/>
      <c r="AK262" s="29" t="s">
        <v>521</v>
      </c>
      <c r="AL262" s="29" t="s">
        <v>510</v>
      </c>
      <c r="AM262" s="29"/>
      <c r="AN262" s="29" t="s">
        <v>547</v>
      </c>
      <c r="AO262" s="29" t="s">
        <v>569</v>
      </c>
      <c r="AP262" s="29" t="s">
        <v>575</v>
      </c>
      <c r="AQ262" s="29" t="s">
        <v>590</v>
      </c>
      <c r="AR262" s="29" t="s">
        <v>603</v>
      </c>
    </row>
    <row r="263" spans="1:44">
      <c r="A263" s="21">
        <f>Scoring!A263</f>
        <v>0</v>
      </c>
      <c r="B263" s="21">
        <f>Scoring!L263</f>
        <v>1200</v>
      </c>
      <c r="C263" s="21">
        <f>Scoring!C263</f>
        <v>1210</v>
      </c>
      <c r="D263" s="21">
        <f>Scoring!B263</f>
        <v>56</v>
      </c>
      <c r="E263" s="30"/>
      <c r="F263" s="30" t="s">
        <v>233</v>
      </c>
      <c r="G263" s="29"/>
      <c r="H263" s="29" t="s">
        <v>286</v>
      </c>
      <c r="I263" s="29" t="s">
        <v>286</v>
      </c>
      <c r="J263" s="29" t="s">
        <v>286</v>
      </c>
      <c r="K263" s="29" t="s">
        <v>286</v>
      </c>
      <c r="L263" s="29" t="s">
        <v>286</v>
      </c>
      <c r="M263" s="29" t="s">
        <v>286</v>
      </c>
      <c r="N263" s="29" t="s">
        <v>286</v>
      </c>
      <c r="O263" s="29" t="s">
        <v>286</v>
      </c>
      <c r="P263" s="29"/>
      <c r="Q263" s="29" t="s">
        <v>286</v>
      </c>
      <c r="R263" s="29" t="s">
        <v>286</v>
      </c>
      <c r="S263" s="29" t="s">
        <v>286</v>
      </c>
      <c r="T263" s="29">
        <v>5039860783</v>
      </c>
      <c r="U263" s="29">
        <v>9718651073</v>
      </c>
      <c r="V263" s="29">
        <v>5039457418</v>
      </c>
      <c r="W263" s="29">
        <v>5039457418</v>
      </c>
      <c r="X263" s="29" t="s">
        <v>393</v>
      </c>
      <c r="Y263" s="29">
        <v>5039860866</v>
      </c>
      <c r="Z263" s="29">
        <v>5039860866</v>
      </c>
      <c r="AA263" s="29">
        <v>5039860866</v>
      </c>
      <c r="AB263" s="29" t="s">
        <v>456</v>
      </c>
      <c r="AC263" s="29"/>
      <c r="AD263" s="29"/>
      <c r="AE263" s="29" t="s">
        <v>476</v>
      </c>
      <c r="AF263" s="29" t="s">
        <v>489</v>
      </c>
      <c r="AG263" s="29">
        <v>5038086480</v>
      </c>
      <c r="AH263" s="29"/>
      <c r="AI263" s="29">
        <v>5038086480</v>
      </c>
      <c r="AJ263" s="29"/>
      <c r="AK263" s="29" t="s">
        <v>527</v>
      </c>
      <c r="AL263" s="29" t="s">
        <v>534</v>
      </c>
      <c r="AM263" s="29"/>
      <c r="AN263" s="29">
        <v>15417372531</v>
      </c>
      <c r="AO263" s="29" t="s">
        <v>570</v>
      </c>
      <c r="AP263" s="29">
        <v>5037259955</v>
      </c>
      <c r="AQ263" s="29" t="s">
        <v>591</v>
      </c>
      <c r="AR263" s="29" t="s">
        <v>604</v>
      </c>
    </row>
    <row r="264" spans="1:44">
      <c r="A264" s="21">
        <f>Scoring!A264</f>
        <v>0</v>
      </c>
      <c r="B264" s="21">
        <f>Scoring!L264</f>
        <v>1200</v>
      </c>
      <c r="C264" s="21">
        <f>Scoring!C264</f>
        <v>1220</v>
      </c>
      <c r="D264" s="21">
        <f>Scoring!B264</f>
        <v>57</v>
      </c>
      <c r="E264" s="30" t="s">
        <v>182</v>
      </c>
      <c r="F264" s="30" t="s">
        <v>5</v>
      </c>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v>1</v>
      </c>
      <c r="AG264" s="29"/>
      <c r="AH264" s="29"/>
      <c r="AI264" s="29"/>
      <c r="AJ264" s="29"/>
      <c r="AK264" s="29"/>
      <c r="AL264" s="29">
        <v>1</v>
      </c>
      <c r="AM264" s="29"/>
      <c r="AN264" s="29"/>
      <c r="AO264" s="29"/>
      <c r="AP264" s="29">
        <v>1</v>
      </c>
      <c r="AQ264" s="29"/>
      <c r="AR264" s="29">
        <v>1</v>
      </c>
    </row>
    <row r="265" spans="1:44">
      <c r="A265" s="21">
        <f>Scoring!A265</f>
        <v>0</v>
      </c>
      <c r="B265" s="21">
        <f>Scoring!L265</f>
        <v>1200</v>
      </c>
      <c r="C265" s="21">
        <f>Scoring!C265</f>
        <v>1221</v>
      </c>
      <c r="D265" s="21">
        <f>Scoring!B265</f>
        <v>57</v>
      </c>
      <c r="E265" s="30"/>
      <c r="F265" s="30" t="s">
        <v>4</v>
      </c>
      <c r="G265" s="29"/>
      <c r="H265" s="29">
        <v>2</v>
      </c>
      <c r="I265" s="29">
        <v>2</v>
      </c>
      <c r="J265" s="29">
        <v>2</v>
      </c>
      <c r="K265" s="29">
        <v>2</v>
      </c>
      <c r="L265" s="29">
        <v>2</v>
      </c>
      <c r="M265" s="29">
        <v>2</v>
      </c>
      <c r="N265" s="29">
        <v>2</v>
      </c>
      <c r="O265" s="29">
        <v>2</v>
      </c>
      <c r="P265" s="29"/>
      <c r="Q265" s="29">
        <v>2</v>
      </c>
      <c r="R265" s="29">
        <v>2</v>
      </c>
      <c r="S265" s="29">
        <v>2</v>
      </c>
      <c r="T265" s="29">
        <v>2</v>
      </c>
      <c r="U265" s="29">
        <v>2</v>
      </c>
      <c r="V265" s="29">
        <v>2</v>
      </c>
      <c r="W265" s="29">
        <v>2</v>
      </c>
      <c r="X265" s="29">
        <v>2</v>
      </c>
      <c r="Y265" s="29">
        <v>2</v>
      </c>
      <c r="Z265" s="29">
        <v>2</v>
      </c>
      <c r="AA265" s="29">
        <v>2</v>
      </c>
      <c r="AB265" s="29">
        <v>2</v>
      </c>
      <c r="AC265" s="29">
        <v>2</v>
      </c>
      <c r="AD265" s="29"/>
      <c r="AE265" s="29">
        <v>2</v>
      </c>
      <c r="AF265" s="29"/>
      <c r="AG265" s="29">
        <v>2</v>
      </c>
      <c r="AH265" s="29"/>
      <c r="AI265" s="29">
        <v>2</v>
      </c>
      <c r="AJ265" s="29"/>
      <c r="AK265" s="29">
        <v>2</v>
      </c>
      <c r="AL265" s="29"/>
      <c r="AM265" s="29"/>
      <c r="AN265" s="29">
        <v>2</v>
      </c>
      <c r="AO265" s="29">
        <v>2</v>
      </c>
      <c r="AP265" s="29"/>
      <c r="AQ265" s="29">
        <v>2</v>
      </c>
      <c r="AR265" s="29"/>
    </row>
    <row r="266" spans="1:44">
      <c r="A266" s="21">
        <f>Scoring!A266</f>
        <v>0</v>
      </c>
      <c r="B266" s="21">
        <f>Scoring!L266</f>
        <v>1200</v>
      </c>
      <c r="C266" s="21">
        <f>Scoring!C266</f>
        <v>1222</v>
      </c>
      <c r="D266" s="21">
        <f>Scoring!B266</f>
        <v>58</v>
      </c>
      <c r="E266" s="30" t="s">
        <v>223</v>
      </c>
      <c r="F266" s="30" t="s">
        <v>184</v>
      </c>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row>
    <row r="267" spans="1:44">
      <c r="A267" s="21">
        <f>Scoring!A267</f>
        <v>0</v>
      </c>
      <c r="B267" s="21">
        <f>Scoring!L267</f>
        <v>1200</v>
      </c>
      <c r="C267" s="21">
        <f>Scoring!C267</f>
        <v>1223</v>
      </c>
      <c r="D267" s="21">
        <f>Scoring!B267</f>
        <v>58</v>
      </c>
      <c r="E267" s="30"/>
      <c r="F267" s="30" t="s">
        <v>185</v>
      </c>
      <c r="G267" s="29"/>
      <c r="H267" s="29"/>
      <c r="I267" s="29"/>
      <c r="J267" s="29"/>
      <c r="K267" s="29"/>
      <c r="L267" s="29"/>
      <c r="M267" s="29"/>
      <c r="N267" s="29"/>
      <c r="O267" s="29"/>
      <c r="P267" s="29"/>
      <c r="Q267" s="29"/>
      <c r="R267" s="29"/>
      <c r="S267" s="29"/>
      <c r="T267" s="29"/>
      <c r="U267" s="29"/>
      <c r="V267" s="29">
        <v>2</v>
      </c>
      <c r="W267" s="29">
        <v>2</v>
      </c>
      <c r="X267" s="29"/>
      <c r="Y267" s="29">
        <v>2</v>
      </c>
      <c r="Z267" s="29">
        <v>2</v>
      </c>
      <c r="AA267" s="29">
        <v>2</v>
      </c>
      <c r="AB267" s="29">
        <v>2</v>
      </c>
      <c r="AC267" s="29"/>
      <c r="AD267" s="29"/>
      <c r="AE267" s="29">
        <v>2</v>
      </c>
      <c r="AF267" s="29"/>
      <c r="AG267" s="29">
        <v>2</v>
      </c>
      <c r="AH267" s="29"/>
      <c r="AI267" s="29">
        <v>2</v>
      </c>
      <c r="AJ267" s="29"/>
      <c r="AK267" s="29">
        <v>2</v>
      </c>
      <c r="AL267" s="29"/>
      <c r="AM267" s="29"/>
      <c r="AN267" s="29"/>
      <c r="AO267" s="29"/>
      <c r="AP267" s="29"/>
      <c r="AQ267" s="29">
        <v>2</v>
      </c>
      <c r="AR267" s="29"/>
    </row>
    <row r="268" spans="1:44">
      <c r="A268" s="21">
        <f>Scoring!A268</f>
        <v>0</v>
      </c>
      <c r="B268" s="21">
        <f>Scoring!L268</f>
        <v>1200</v>
      </c>
      <c r="C268" s="21">
        <f>Scoring!C268</f>
        <v>1224</v>
      </c>
      <c r="D268" s="21">
        <f>Scoring!B268</f>
        <v>58</v>
      </c>
      <c r="E268" s="30"/>
      <c r="F268" s="30" t="s">
        <v>186</v>
      </c>
      <c r="G268" s="29"/>
      <c r="H268" s="29">
        <v>3</v>
      </c>
      <c r="I268" s="29">
        <v>3</v>
      </c>
      <c r="J268" s="29">
        <v>3</v>
      </c>
      <c r="K268" s="29">
        <v>3</v>
      </c>
      <c r="L268" s="29">
        <v>3</v>
      </c>
      <c r="M268" s="29">
        <v>3</v>
      </c>
      <c r="N268" s="29">
        <v>3</v>
      </c>
      <c r="O268" s="29">
        <v>3</v>
      </c>
      <c r="P268" s="29"/>
      <c r="Q268" s="29">
        <v>3</v>
      </c>
      <c r="R268" s="29">
        <v>3</v>
      </c>
      <c r="S268" s="29">
        <v>3</v>
      </c>
      <c r="T268" s="29"/>
      <c r="U268" s="29">
        <v>3</v>
      </c>
      <c r="V268" s="29"/>
      <c r="W268" s="29"/>
      <c r="X268" s="29">
        <v>3</v>
      </c>
      <c r="Y268" s="29"/>
      <c r="Z268" s="29"/>
      <c r="AA268" s="29"/>
      <c r="AB268" s="29"/>
      <c r="AC268" s="29">
        <v>3</v>
      </c>
      <c r="AD268" s="29"/>
      <c r="AE268" s="29"/>
      <c r="AF268" s="29"/>
      <c r="AG268" s="29"/>
      <c r="AH268" s="29"/>
      <c r="AI268" s="29"/>
      <c r="AJ268" s="29"/>
      <c r="AK268" s="29"/>
      <c r="AL268" s="29">
        <v>3</v>
      </c>
      <c r="AM268" s="29"/>
      <c r="AN268" s="29">
        <v>3</v>
      </c>
      <c r="AO268" s="29">
        <v>3</v>
      </c>
      <c r="AP268" s="29"/>
      <c r="AQ268" s="29"/>
      <c r="AR268" s="29"/>
    </row>
    <row r="269" spans="1:44">
      <c r="A269" s="21">
        <f>Scoring!A269</f>
        <v>0</v>
      </c>
      <c r="B269" s="21">
        <f>Scoring!L269</f>
        <v>1200</v>
      </c>
      <c r="C269" s="21">
        <f>Scoring!C269</f>
        <v>1225</v>
      </c>
      <c r="D269" s="21">
        <f>Scoring!B269</f>
        <v>58</v>
      </c>
      <c r="E269" s="30"/>
      <c r="F269" s="30" t="s">
        <v>187</v>
      </c>
      <c r="G269" s="29"/>
      <c r="H269" s="29"/>
      <c r="I269" s="29"/>
      <c r="J269" s="29"/>
      <c r="K269" s="29"/>
      <c r="L269" s="29"/>
      <c r="M269" s="29"/>
      <c r="N269" s="29"/>
      <c r="O269" s="29"/>
      <c r="P269" s="29"/>
      <c r="Q269" s="29"/>
      <c r="R269" s="29"/>
      <c r="S269" s="29"/>
      <c r="T269" s="29">
        <v>4</v>
      </c>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row>
    <row r="271" spans="1:44">
      <c r="F271" s="33" t="s">
        <v>609</v>
      </c>
    </row>
  </sheetData>
  <autoFilter ref="A2:AS271"/>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ElementsInSample</vt:lpstr>
      <vt:lpstr>Categories</vt:lpstr>
      <vt:lpstr>Scoring</vt:lpstr>
      <vt:lpstr>MaturityQuestions</vt:lpstr>
      <vt:lpstr>MaturityLevels</vt:lpstr>
      <vt:lpstr>Summary-Counts</vt:lpstr>
      <vt:lpstr>Summary-Modes</vt:lpstr>
      <vt:lpstr>PivotChart</vt:lpstr>
      <vt:lpstr>data_num_transp</vt:lpstr>
      <vt:lpstr>data_text</vt:lpstr>
      <vt:lpstr>data_num</vt:lpstr>
      <vt:lpstr>Sheet4</vt:lpstr>
      <vt:lpstr>Scoring_old</vt:lpstr>
      <vt:lpstr>Scoring_old!_Toc506450798</vt:lpstr>
      <vt:lpstr>MaturityQuestions!Criteria</vt:lpstr>
      <vt:lpstr>Scoring_old!Extract</vt:lpstr>
      <vt:lpstr>Scoring!Print_Area</vt:lpstr>
    </vt:vector>
  </TitlesOfParts>
  <Company>State of Oregon - DAS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CIO</dc:creator>
  <cp:lastModifiedBy>BURCSU Theresa * CIO</cp:lastModifiedBy>
  <cp:lastPrinted>2018-08-07T02:37:40Z</cp:lastPrinted>
  <dcterms:created xsi:type="dcterms:W3CDTF">2018-03-12T18:13:10Z</dcterms:created>
  <dcterms:modified xsi:type="dcterms:W3CDTF">2018-11-27T23:45:45Z</dcterms:modified>
</cp:coreProperties>
</file>