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e3be6216f4c061/Thermoacoustic project/Python Code/"/>
    </mc:Choice>
  </mc:AlternateContent>
  <xr:revisionPtr revIDLastSave="0" documentId="114_{479AFBB0-228D-4863-A251-C19E363E3B36}" xr6:coauthVersionLast="45" xr6:coauthVersionMax="45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Error_Analysis" sheetId="1" r:id="rId1"/>
    <sheet name="Athens_Scenocalc_Comparison" sheetId="2" r:id="rId2"/>
    <sheet name="Chad_Athens_Comparison" sheetId="3" r:id="rId3"/>
    <sheet name="Collector_Slope_Optimisation" sheetId="4" r:id="rId4"/>
    <sheet name="Effect_of_Losses" sheetId="5" r:id="rId5"/>
    <sheet name="Required_Cooling_Power" sheetId="6" r:id="rId6"/>
  </sheets>
  <externalReferences>
    <externalReference r:id="rId7"/>
  </externalReferenc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6" l="1"/>
  <c r="F15" i="6"/>
  <c r="D15" i="6"/>
  <c r="B15" i="6"/>
  <c r="O14" i="6"/>
  <c r="N14" i="6"/>
  <c r="M14" i="6"/>
  <c r="L14" i="6"/>
  <c r="O13" i="6"/>
  <c r="N13" i="6"/>
  <c r="M13" i="6"/>
  <c r="L13" i="6"/>
  <c r="M12" i="6"/>
  <c r="O12" i="6" s="1"/>
  <c r="L12" i="6"/>
  <c r="N12" i="6" s="1"/>
  <c r="O11" i="6"/>
  <c r="N11" i="6"/>
  <c r="M11" i="6"/>
  <c r="L11" i="6"/>
  <c r="O10" i="6"/>
  <c r="N10" i="6"/>
  <c r="M10" i="6"/>
  <c r="L10" i="6"/>
  <c r="M9" i="6"/>
  <c r="O9" i="6" s="1"/>
  <c r="L9" i="6"/>
  <c r="N9" i="6" s="1"/>
  <c r="O8" i="6"/>
  <c r="N8" i="6"/>
  <c r="M8" i="6"/>
  <c r="L8" i="6"/>
  <c r="O7" i="6"/>
  <c r="N7" i="6"/>
  <c r="M7" i="6"/>
  <c r="L7" i="6"/>
  <c r="M6" i="6"/>
  <c r="O6" i="6" s="1"/>
  <c r="L6" i="6"/>
  <c r="N6" i="6" s="1"/>
  <c r="O5" i="6"/>
  <c r="N5" i="6"/>
  <c r="M5" i="6"/>
  <c r="L5" i="6"/>
  <c r="O4" i="6"/>
  <c r="N4" i="6"/>
  <c r="M4" i="6"/>
  <c r="L4" i="6"/>
  <c r="M3" i="6"/>
  <c r="O3" i="6" s="1"/>
  <c r="L3" i="6"/>
  <c r="N3" i="6" s="1"/>
  <c r="G15" i="5"/>
  <c r="B15" i="5"/>
  <c r="AG15" i="3"/>
  <c r="AC15" i="3"/>
  <c r="N14" i="3"/>
  <c r="J14" i="3"/>
  <c r="F13" i="3"/>
  <c r="B13" i="3"/>
  <c r="R14" i="2"/>
  <c r="H14" i="2"/>
  <c r="G14" i="2"/>
  <c r="R13" i="2"/>
  <c r="R12" i="2"/>
  <c r="R11" i="2"/>
  <c r="R10" i="2"/>
  <c r="R9" i="2"/>
  <c r="R8" i="2"/>
  <c r="R7" i="2"/>
  <c r="R6" i="2"/>
  <c r="R5" i="2"/>
  <c r="R4" i="2"/>
  <c r="R3" i="2"/>
  <c r="AM139" i="1"/>
  <c r="AN139" i="1" s="1"/>
  <c r="AH139" i="1"/>
  <c r="AI139" i="1" s="1"/>
  <c r="Z139" i="1"/>
  <c r="Y139" i="1"/>
  <c r="T139" i="1"/>
  <c r="S139" i="1"/>
  <c r="O139" i="1"/>
  <c r="N139" i="1"/>
  <c r="J139" i="1"/>
  <c r="I139" i="1"/>
  <c r="AM138" i="1"/>
  <c r="AN138" i="1" s="1"/>
  <c r="AH138" i="1"/>
  <c r="AI138" i="1" s="1"/>
  <c r="Z138" i="1"/>
  <c r="Y138" i="1"/>
  <c r="T138" i="1"/>
  <c r="S138" i="1"/>
  <c r="O138" i="1"/>
  <c r="N138" i="1"/>
  <c r="J138" i="1"/>
  <c r="I138" i="1"/>
  <c r="AM137" i="1"/>
  <c r="AN137" i="1" s="1"/>
  <c r="AH137" i="1"/>
  <c r="AI137" i="1" s="1"/>
  <c r="Z137" i="1"/>
  <c r="Y137" i="1"/>
  <c r="T137" i="1"/>
  <c r="S137" i="1"/>
  <c r="O137" i="1"/>
  <c r="N137" i="1"/>
  <c r="J137" i="1"/>
  <c r="I137" i="1"/>
  <c r="AM136" i="1"/>
  <c r="AN136" i="1" s="1"/>
  <c r="AH136" i="1"/>
  <c r="AI136" i="1" s="1"/>
  <c r="Z136" i="1"/>
  <c r="Y136" i="1"/>
  <c r="T136" i="1"/>
  <c r="S136" i="1"/>
  <c r="O136" i="1"/>
  <c r="N136" i="1"/>
  <c r="J136" i="1"/>
  <c r="I136" i="1"/>
  <c r="AM135" i="1"/>
  <c r="AN135" i="1" s="1"/>
  <c r="AH135" i="1"/>
  <c r="AI135" i="1" s="1"/>
  <c r="Z135" i="1"/>
  <c r="Y135" i="1"/>
  <c r="T135" i="1"/>
  <c r="S135" i="1"/>
  <c r="O135" i="1"/>
  <c r="N135" i="1"/>
  <c r="J135" i="1"/>
  <c r="I135" i="1"/>
  <c r="AM134" i="1"/>
  <c r="AN134" i="1" s="1"/>
  <c r="AH134" i="1"/>
  <c r="AI134" i="1" s="1"/>
  <c r="Z134" i="1"/>
  <c r="Y134" i="1"/>
  <c r="T134" i="1"/>
  <c r="S134" i="1"/>
  <c r="O134" i="1"/>
  <c r="N134" i="1"/>
  <c r="J134" i="1"/>
  <c r="I134" i="1"/>
  <c r="AM133" i="1"/>
  <c r="AN133" i="1" s="1"/>
  <c r="AH133" i="1"/>
  <c r="AI133" i="1" s="1"/>
  <c r="Z133" i="1"/>
  <c r="Y133" i="1"/>
  <c r="T133" i="1"/>
  <c r="S133" i="1"/>
  <c r="O133" i="1"/>
  <c r="N133" i="1"/>
  <c r="J133" i="1"/>
  <c r="I133" i="1"/>
  <c r="AM132" i="1"/>
  <c r="AN132" i="1" s="1"/>
  <c r="AH132" i="1"/>
  <c r="AI132" i="1" s="1"/>
  <c r="Z132" i="1"/>
  <c r="Y132" i="1"/>
  <c r="T132" i="1"/>
  <c r="S132" i="1"/>
  <c r="O132" i="1"/>
  <c r="N132" i="1"/>
  <c r="J132" i="1"/>
  <c r="I132" i="1"/>
  <c r="AM131" i="1"/>
  <c r="AN131" i="1" s="1"/>
  <c r="AH131" i="1"/>
  <c r="AI131" i="1" s="1"/>
  <c r="Z131" i="1"/>
  <c r="Y131" i="1"/>
  <c r="T131" i="1"/>
  <c r="S131" i="1"/>
  <c r="O131" i="1"/>
  <c r="N131" i="1"/>
  <c r="J131" i="1"/>
  <c r="I131" i="1"/>
  <c r="AM130" i="1"/>
  <c r="AN130" i="1" s="1"/>
  <c r="AH130" i="1"/>
  <c r="AI130" i="1" s="1"/>
  <c r="Z130" i="1"/>
  <c r="Y130" i="1"/>
  <c r="T130" i="1"/>
  <c r="S130" i="1"/>
  <c r="O130" i="1"/>
  <c r="N130" i="1"/>
  <c r="J130" i="1"/>
  <c r="I130" i="1"/>
  <c r="AM129" i="1"/>
  <c r="AN129" i="1" s="1"/>
  <c r="AH129" i="1"/>
  <c r="AI129" i="1" s="1"/>
  <c r="Z129" i="1"/>
  <c r="Y129" i="1"/>
  <c r="T129" i="1"/>
  <c r="S129" i="1"/>
  <c r="O129" i="1"/>
  <c r="N129" i="1"/>
  <c r="J129" i="1"/>
  <c r="I129" i="1"/>
  <c r="AM128" i="1"/>
  <c r="AN128" i="1" s="1"/>
  <c r="AH128" i="1"/>
  <c r="AI128" i="1" s="1"/>
  <c r="Z128" i="1"/>
  <c r="Y128" i="1"/>
  <c r="T128" i="1"/>
  <c r="S128" i="1"/>
  <c r="O128" i="1"/>
  <c r="N128" i="1"/>
  <c r="J128" i="1"/>
  <c r="I128" i="1"/>
  <c r="AM127" i="1"/>
  <c r="AN127" i="1" s="1"/>
  <c r="AH127" i="1"/>
  <c r="AI127" i="1" s="1"/>
  <c r="Z127" i="1"/>
  <c r="Y127" i="1"/>
  <c r="T127" i="1"/>
  <c r="S127" i="1"/>
  <c r="O127" i="1"/>
  <c r="N127" i="1"/>
  <c r="J127" i="1"/>
  <c r="I127" i="1"/>
  <c r="AM126" i="1"/>
  <c r="AN126" i="1" s="1"/>
  <c r="AH126" i="1"/>
  <c r="AI126" i="1" s="1"/>
  <c r="Z126" i="1"/>
  <c r="Y126" i="1"/>
  <c r="T126" i="1"/>
  <c r="S126" i="1"/>
  <c r="O126" i="1"/>
  <c r="N126" i="1"/>
  <c r="J126" i="1"/>
  <c r="I126" i="1"/>
  <c r="AM125" i="1"/>
  <c r="AN125" i="1" s="1"/>
  <c r="AH125" i="1"/>
  <c r="AI125" i="1" s="1"/>
  <c r="Z125" i="1"/>
  <c r="Y125" i="1"/>
  <c r="T125" i="1"/>
  <c r="S125" i="1"/>
  <c r="O125" i="1"/>
  <c r="N125" i="1"/>
  <c r="J125" i="1"/>
  <c r="I125" i="1"/>
  <c r="AM124" i="1"/>
  <c r="AN124" i="1" s="1"/>
  <c r="AH124" i="1"/>
  <c r="AI124" i="1" s="1"/>
  <c r="Z124" i="1"/>
  <c r="Y124" i="1"/>
  <c r="T124" i="1"/>
  <c r="S124" i="1"/>
  <c r="O124" i="1"/>
  <c r="N124" i="1"/>
  <c r="J124" i="1"/>
  <c r="I124" i="1"/>
  <c r="AM123" i="1"/>
  <c r="AN123" i="1" s="1"/>
  <c r="AH123" i="1"/>
  <c r="AI123" i="1" s="1"/>
  <c r="Z123" i="1"/>
  <c r="Y123" i="1"/>
  <c r="T123" i="1"/>
  <c r="S123" i="1"/>
  <c r="O123" i="1"/>
  <c r="N123" i="1"/>
  <c r="J123" i="1"/>
  <c r="I123" i="1"/>
  <c r="AM122" i="1"/>
  <c r="AN122" i="1" s="1"/>
  <c r="AH122" i="1"/>
  <c r="AI122" i="1" s="1"/>
  <c r="Z122" i="1"/>
  <c r="Y122" i="1"/>
  <c r="T122" i="1"/>
  <c r="S122" i="1"/>
  <c r="O122" i="1"/>
  <c r="N122" i="1"/>
  <c r="J122" i="1"/>
  <c r="I122" i="1"/>
  <c r="AM121" i="1"/>
  <c r="AN121" i="1" s="1"/>
  <c r="AH121" i="1"/>
  <c r="AI121" i="1" s="1"/>
  <c r="Z121" i="1"/>
  <c r="Y121" i="1"/>
  <c r="T121" i="1"/>
  <c r="S121" i="1"/>
  <c r="O121" i="1"/>
  <c r="N121" i="1"/>
  <c r="J121" i="1"/>
  <c r="I121" i="1"/>
  <c r="AM120" i="1"/>
  <c r="AN120" i="1" s="1"/>
  <c r="AH120" i="1"/>
  <c r="AI120" i="1" s="1"/>
  <c r="Z120" i="1"/>
  <c r="Y120" i="1"/>
  <c r="T120" i="1"/>
  <c r="S120" i="1"/>
  <c r="O120" i="1"/>
  <c r="N120" i="1"/>
  <c r="J120" i="1"/>
  <c r="I120" i="1"/>
  <c r="AM119" i="1"/>
  <c r="AN119" i="1" s="1"/>
  <c r="AH119" i="1"/>
  <c r="AI119" i="1" s="1"/>
  <c r="Z119" i="1"/>
  <c r="Y119" i="1"/>
  <c r="T119" i="1"/>
  <c r="S119" i="1"/>
  <c r="O119" i="1"/>
  <c r="N119" i="1"/>
  <c r="J119" i="1"/>
  <c r="I119" i="1"/>
  <c r="AM118" i="1"/>
  <c r="AN118" i="1" s="1"/>
  <c r="AH118" i="1"/>
  <c r="AI118" i="1" s="1"/>
  <c r="Z118" i="1"/>
  <c r="Y118" i="1"/>
  <c r="T118" i="1"/>
  <c r="S118" i="1"/>
  <c r="O118" i="1"/>
  <c r="N118" i="1"/>
  <c r="J118" i="1"/>
  <c r="I118" i="1"/>
  <c r="AM117" i="1"/>
  <c r="AN117" i="1" s="1"/>
  <c r="AH117" i="1"/>
  <c r="AI117" i="1" s="1"/>
  <c r="Z117" i="1"/>
  <c r="Y117" i="1"/>
  <c r="T117" i="1"/>
  <c r="S117" i="1"/>
  <c r="O117" i="1"/>
  <c r="N117" i="1"/>
  <c r="J117" i="1"/>
  <c r="I117" i="1"/>
  <c r="AM116" i="1"/>
  <c r="AN116" i="1" s="1"/>
  <c r="AH116" i="1"/>
  <c r="AI116" i="1" s="1"/>
  <c r="Z116" i="1"/>
  <c r="Y116" i="1"/>
  <c r="T116" i="1"/>
  <c r="S116" i="1"/>
  <c r="O116" i="1"/>
  <c r="N116" i="1"/>
  <c r="J116" i="1"/>
  <c r="I116" i="1"/>
  <c r="AM115" i="1"/>
  <c r="AN115" i="1" s="1"/>
  <c r="AH115" i="1"/>
  <c r="AI115" i="1" s="1"/>
  <c r="Z115" i="1"/>
  <c r="Y115" i="1"/>
  <c r="T115" i="1"/>
  <c r="S115" i="1"/>
  <c r="O115" i="1"/>
  <c r="N115" i="1"/>
  <c r="J115" i="1"/>
  <c r="I115" i="1"/>
  <c r="AM114" i="1"/>
  <c r="AN114" i="1" s="1"/>
  <c r="AH114" i="1"/>
  <c r="AI114" i="1" s="1"/>
  <c r="Z114" i="1"/>
  <c r="Y114" i="1"/>
  <c r="T114" i="1"/>
  <c r="S114" i="1"/>
  <c r="O114" i="1"/>
  <c r="N114" i="1"/>
  <c r="J114" i="1"/>
  <c r="I114" i="1"/>
  <c r="AM113" i="1"/>
  <c r="AN113" i="1" s="1"/>
  <c r="AH113" i="1"/>
  <c r="AI113" i="1" s="1"/>
  <c r="Z113" i="1"/>
  <c r="Y113" i="1"/>
  <c r="T113" i="1"/>
  <c r="S113" i="1"/>
  <c r="O113" i="1"/>
  <c r="N113" i="1"/>
  <c r="J113" i="1"/>
  <c r="I113" i="1"/>
  <c r="AM112" i="1"/>
  <c r="AN112" i="1" s="1"/>
  <c r="AH112" i="1"/>
  <c r="AI112" i="1" s="1"/>
  <c r="Z112" i="1"/>
  <c r="Y112" i="1"/>
  <c r="T112" i="1"/>
  <c r="S112" i="1"/>
  <c r="O112" i="1"/>
  <c r="N112" i="1"/>
  <c r="J112" i="1"/>
  <c r="I112" i="1"/>
  <c r="AM111" i="1"/>
  <c r="AN111" i="1" s="1"/>
  <c r="AH111" i="1"/>
  <c r="AI111" i="1" s="1"/>
  <c r="Z111" i="1"/>
  <c r="Y111" i="1"/>
  <c r="T111" i="1"/>
  <c r="S111" i="1"/>
  <c r="O111" i="1"/>
  <c r="N111" i="1"/>
  <c r="J111" i="1"/>
  <c r="I111" i="1"/>
  <c r="AM110" i="1"/>
  <c r="AN110" i="1" s="1"/>
  <c r="AH110" i="1"/>
  <c r="AI110" i="1" s="1"/>
  <c r="Z110" i="1"/>
  <c r="Y110" i="1"/>
  <c r="T110" i="1"/>
  <c r="S110" i="1"/>
  <c r="O110" i="1"/>
  <c r="N110" i="1"/>
  <c r="J110" i="1"/>
  <c r="I110" i="1"/>
  <c r="AM109" i="1"/>
  <c r="AN109" i="1" s="1"/>
  <c r="AH109" i="1"/>
  <c r="AI109" i="1" s="1"/>
  <c r="Z109" i="1"/>
  <c r="Y109" i="1"/>
  <c r="T109" i="1"/>
  <c r="S109" i="1"/>
  <c r="O109" i="1"/>
  <c r="N109" i="1"/>
  <c r="J109" i="1"/>
  <c r="I109" i="1"/>
  <c r="AM108" i="1"/>
  <c r="AN108" i="1" s="1"/>
  <c r="AH108" i="1"/>
  <c r="AI108" i="1" s="1"/>
  <c r="Z108" i="1"/>
  <c r="Y108" i="1"/>
  <c r="T108" i="1"/>
  <c r="S108" i="1"/>
  <c r="O108" i="1"/>
  <c r="N108" i="1"/>
  <c r="J108" i="1"/>
  <c r="I108" i="1"/>
  <c r="AM107" i="1"/>
  <c r="AN107" i="1" s="1"/>
  <c r="AH107" i="1"/>
  <c r="AI107" i="1" s="1"/>
  <c r="Z107" i="1"/>
  <c r="Y107" i="1"/>
  <c r="T107" i="1"/>
  <c r="S107" i="1"/>
  <c r="O107" i="1"/>
  <c r="N107" i="1"/>
  <c r="J107" i="1"/>
  <c r="I107" i="1"/>
  <c r="AM106" i="1"/>
  <c r="AN106" i="1" s="1"/>
  <c r="AH106" i="1"/>
  <c r="AI106" i="1" s="1"/>
  <c r="Z106" i="1"/>
  <c r="Y106" i="1"/>
  <c r="T106" i="1"/>
  <c r="S106" i="1"/>
  <c r="O106" i="1"/>
  <c r="N106" i="1"/>
  <c r="J106" i="1"/>
  <c r="I106" i="1"/>
  <c r="AM105" i="1"/>
  <c r="AN105" i="1" s="1"/>
  <c r="AH105" i="1"/>
  <c r="AI105" i="1" s="1"/>
  <c r="Z105" i="1"/>
  <c r="Y105" i="1"/>
  <c r="T105" i="1"/>
  <c r="S105" i="1"/>
  <c r="O105" i="1"/>
  <c r="N105" i="1"/>
  <c r="J105" i="1"/>
  <c r="I105" i="1"/>
  <c r="AM104" i="1"/>
  <c r="AN104" i="1" s="1"/>
  <c r="AH104" i="1"/>
  <c r="AI104" i="1" s="1"/>
  <c r="Z104" i="1"/>
  <c r="Y104" i="1"/>
  <c r="T104" i="1"/>
  <c r="S104" i="1"/>
  <c r="O104" i="1"/>
  <c r="N104" i="1"/>
  <c r="J104" i="1"/>
  <c r="I104" i="1"/>
  <c r="AM103" i="1"/>
  <c r="AN103" i="1" s="1"/>
  <c r="AH103" i="1"/>
  <c r="AI103" i="1" s="1"/>
  <c r="Z103" i="1"/>
  <c r="Y103" i="1"/>
  <c r="T103" i="1"/>
  <c r="S103" i="1"/>
  <c r="O103" i="1"/>
  <c r="N103" i="1"/>
  <c r="J103" i="1"/>
  <c r="I103" i="1"/>
  <c r="AM102" i="1"/>
  <c r="AN102" i="1" s="1"/>
  <c r="AH102" i="1"/>
  <c r="AI102" i="1" s="1"/>
  <c r="Z102" i="1"/>
  <c r="Y102" i="1"/>
  <c r="T102" i="1"/>
  <c r="S102" i="1"/>
  <c r="O102" i="1"/>
  <c r="N102" i="1"/>
  <c r="J102" i="1"/>
  <c r="I102" i="1"/>
  <c r="AM101" i="1"/>
  <c r="AN101" i="1" s="1"/>
  <c r="AH101" i="1"/>
  <c r="AI101" i="1" s="1"/>
  <c r="Z101" i="1"/>
  <c r="Y101" i="1"/>
  <c r="T101" i="1"/>
  <c r="S101" i="1"/>
  <c r="O101" i="1"/>
  <c r="N101" i="1"/>
  <c r="J101" i="1"/>
  <c r="I101" i="1"/>
  <c r="AM100" i="1"/>
  <c r="AN100" i="1" s="1"/>
  <c r="AH100" i="1"/>
  <c r="AI100" i="1" s="1"/>
  <c r="Z100" i="1"/>
  <c r="Y100" i="1"/>
  <c r="T100" i="1"/>
  <c r="S100" i="1"/>
  <c r="O100" i="1"/>
  <c r="N100" i="1"/>
  <c r="J100" i="1"/>
  <c r="I100" i="1"/>
  <c r="AM99" i="1"/>
  <c r="AN99" i="1" s="1"/>
  <c r="AH99" i="1"/>
  <c r="AI99" i="1" s="1"/>
  <c r="Z99" i="1"/>
  <c r="Y99" i="1"/>
  <c r="T99" i="1"/>
  <c r="S99" i="1"/>
  <c r="O99" i="1"/>
  <c r="N99" i="1"/>
  <c r="J99" i="1"/>
  <c r="I99" i="1"/>
  <c r="AM98" i="1"/>
  <c r="AN98" i="1" s="1"/>
  <c r="AH98" i="1"/>
  <c r="AI98" i="1" s="1"/>
  <c r="Z98" i="1"/>
  <c r="Y98" i="1"/>
  <c r="T98" i="1"/>
  <c r="S98" i="1"/>
  <c r="O98" i="1"/>
  <c r="N98" i="1"/>
  <c r="J98" i="1"/>
  <c r="I98" i="1"/>
  <c r="AM97" i="1"/>
  <c r="AN97" i="1" s="1"/>
  <c r="AH97" i="1"/>
  <c r="AI97" i="1" s="1"/>
  <c r="Z97" i="1"/>
  <c r="Y97" i="1"/>
  <c r="T97" i="1"/>
  <c r="S97" i="1"/>
  <c r="O97" i="1"/>
  <c r="N97" i="1"/>
  <c r="J97" i="1"/>
  <c r="I97" i="1"/>
  <c r="AM96" i="1"/>
  <c r="AN96" i="1" s="1"/>
  <c r="AH96" i="1"/>
  <c r="AI96" i="1" s="1"/>
  <c r="Z96" i="1"/>
  <c r="Y96" i="1"/>
  <c r="T96" i="1"/>
  <c r="S96" i="1"/>
  <c r="O96" i="1"/>
  <c r="N96" i="1"/>
  <c r="J96" i="1"/>
  <c r="I96" i="1"/>
  <c r="AM95" i="1"/>
  <c r="AN95" i="1" s="1"/>
  <c r="AH95" i="1"/>
  <c r="AI95" i="1" s="1"/>
  <c r="Z95" i="1"/>
  <c r="Y95" i="1"/>
  <c r="T95" i="1"/>
  <c r="S95" i="1"/>
  <c r="O95" i="1"/>
  <c r="N95" i="1"/>
  <c r="J95" i="1"/>
  <c r="I95" i="1"/>
  <c r="AM94" i="1"/>
  <c r="AN94" i="1" s="1"/>
  <c r="AH94" i="1"/>
  <c r="AI94" i="1" s="1"/>
  <c r="Z94" i="1"/>
  <c r="Y94" i="1"/>
  <c r="T94" i="1"/>
  <c r="S94" i="1"/>
  <c r="O94" i="1"/>
  <c r="N94" i="1"/>
  <c r="J94" i="1"/>
  <c r="I94" i="1"/>
  <c r="AM93" i="1"/>
  <c r="AN93" i="1" s="1"/>
  <c r="AH93" i="1"/>
  <c r="AI93" i="1" s="1"/>
  <c r="Z93" i="1"/>
  <c r="Y93" i="1"/>
  <c r="T93" i="1"/>
  <c r="S93" i="1"/>
  <c r="O93" i="1"/>
  <c r="N93" i="1"/>
  <c r="J93" i="1"/>
  <c r="I93" i="1"/>
  <c r="AM92" i="1"/>
  <c r="AN92" i="1" s="1"/>
  <c r="AH92" i="1"/>
  <c r="AI92" i="1" s="1"/>
  <c r="Z92" i="1"/>
  <c r="Y92" i="1"/>
  <c r="T92" i="1"/>
  <c r="S92" i="1"/>
  <c r="O92" i="1"/>
  <c r="N92" i="1"/>
  <c r="J92" i="1"/>
  <c r="I92" i="1"/>
  <c r="AM91" i="1"/>
  <c r="AN91" i="1" s="1"/>
  <c r="AH91" i="1"/>
  <c r="AI91" i="1" s="1"/>
  <c r="Z91" i="1"/>
  <c r="Y91" i="1"/>
  <c r="T91" i="1"/>
  <c r="S91" i="1"/>
  <c r="O91" i="1"/>
  <c r="N91" i="1"/>
  <c r="J91" i="1"/>
  <c r="I91" i="1"/>
  <c r="AM90" i="1"/>
  <c r="AN90" i="1" s="1"/>
  <c r="AH90" i="1"/>
  <c r="AI90" i="1" s="1"/>
  <c r="Z90" i="1"/>
  <c r="Y90" i="1"/>
  <c r="T90" i="1"/>
  <c r="S90" i="1"/>
  <c r="O90" i="1"/>
  <c r="N90" i="1"/>
  <c r="J90" i="1"/>
  <c r="I90" i="1"/>
  <c r="AM89" i="1"/>
  <c r="AN89" i="1" s="1"/>
  <c r="AH89" i="1"/>
  <c r="AI89" i="1" s="1"/>
  <c r="Z89" i="1"/>
  <c r="Y89" i="1"/>
  <c r="T89" i="1"/>
  <c r="S89" i="1"/>
  <c r="O89" i="1"/>
  <c r="N89" i="1"/>
  <c r="J89" i="1"/>
  <c r="I89" i="1"/>
  <c r="AM88" i="1"/>
  <c r="AN88" i="1" s="1"/>
  <c r="AH88" i="1"/>
  <c r="AI88" i="1" s="1"/>
  <c r="Z88" i="1"/>
  <c r="Y88" i="1"/>
  <c r="T88" i="1"/>
  <c r="S88" i="1"/>
  <c r="O88" i="1"/>
  <c r="N88" i="1"/>
  <c r="J88" i="1"/>
  <c r="I88" i="1"/>
  <c r="AM87" i="1"/>
  <c r="AN87" i="1" s="1"/>
  <c r="AH87" i="1"/>
  <c r="AI87" i="1" s="1"/>
  <c r="Z87" i="1"/>
  <c r="Y87" i="1"/>
  <c r="T87" i="1"/>
  <c r="S87" i="1"/>
  <c r="O87" i="1"/>
  <c r="N87" i="1"/>
  <c r="J87" i="1"/>
  <c r="I87" i="1"/>
  <c r="AM86" i="1"/>
  <c r="AN86" i="1" s="1"/>
  <c r="AH86" i="1"/>
  <c r="AI86" i="1" s="1"/>
  <c r="Z86" i="1"/>
  <c r="Y86" i="1"/>
  <c r="T86" i="1"/>
  <c r="S86" i="1"/>
  <c r="O86" i="1"/>
  <c r="N86" i="1"/>
  <c r="J86" i="1"/>
  <c r="I86" i="1"/>
  <c r="AM85" i="1"/>
  <c r="AN85" i="1" s="1"/>
  <c r="AH85" i="1"/>
  <c r="AI85" i="1" s="1"/>
  <c r="Z85" i="1"/>
  <c r="Y85" i="1"/>
  <c r="T85" i="1"/>
  <c r="S85" i="1"/>
  <c r="O85" i="1"/>
  <c r="N85" i="1"/>
  <c r="J85" i="1"/>
  <c r="I85" i="1"/>
  <c r="AM84" i="1"/>
  <c r="AN84" i="1" s="1"/>
  <c r="AH84" i="1"/>
  <c r="AI84" i="1" s="1"/>
  <c r="Z84" i="1"/>
  <c r="Y84" i="1"/>
  <c r="T84" i="1"/>
  <c r="S84" i="1"/>
  <c r="O84" i="1"/>
  <c r="N84" i="1"/>
  <c r="J84" i="1"/>
  <c r="I84" i="1"/>
  <c r="AM83" i="1"/>
  <c r="AN83" i="1" s="1"/>
  <c r="AH83" i="1"/>
  <c r="AI83" i="1" s="1"/>
  <c r="Z83" i="1"/>
  <c r="Y83" i="1"/>
  <c r="T83" i="1"/>
  <c r="S83" i="1"/>
  <c r="O83" i="1"/>
  <c r="N83" i="1"/>
  <c r="J83" i="1"/>
  <c r="I83" i="1"/>
  <c r="AM82" i="1"/>
  <c r="AN82" i="1" s="1"/>
  <c r="AH82" i="1"/>
  <c r="AI82" i="1" s="1"/>
  <c r="Z82" i="1"/>
  <c r="Y82" i="1"/>
  <c r="T82" i="1"/>
  <c r="S82" i="1"/>
  <c r="O82" i="1"/>
  <c r="N82" i="1"/>
  <c r="J82" i="1"/>
  <c r="I82" i="1"/>
  <c r="AM81" i="1"/>
  <c r="AN81" i="1" s="1"/>
  <c r="AH81" i="1"/>
  <c r="AI81" i="1" s="1"/>
  <c r="Z81" i="1"/>
  <c r="Y81" i="1"/>
  <c r="T81" i="1"/>
  <c r="S81" i="1"/>
  <c r="O81" i="1"/>
  <c r="N81" i="1"/>
  <c r="J81" i="1"/>
  <c r="I81" i="1"/>
  <c r="AM80" i="1"/>
  <c r="AN80" i="1" s="1"/>
  <c r="AH80" i="1"/>
  <c r="AI80" i="1" s="1"/>
  <c r="Z80" i="1"/>
  <c r="Y80" i="1"/>
  <c r="T80" i="1"/>
  <c r="S80" i="1"/>
  <c r="O80" i="1"/>
  <c r="N80" i="1"/>
  <c r="J80" i="1"/>
  <c r="I80" i="1"/>
  <c r="AM79" i="1"/>
  <c r="AN79" i="1" s="1"/>
  <c r="AH79" i="1"/>
  <c r="AI79" i="1" s="1"/>
  <c r="Z79" i="1"/>
  <c r="Y79" i="1"/>
  <c r="T79" i="1"/>
  <c r="S79" i="1"/>
  <c r="O79" i="1"/>
  <c r="N79" i="1"/>
  <c r="J79" i="1"/>
  <c r="I79" i="1"/>
  <c r="AM78" i="1"/>
  <c r="AN78" i="1" s="1"/>
  <c r="AH78" i="1"/>
  <c r="AI78" i="1" s="1"/>
  <c r="Z78" i="1"/>
  <c r="Y78" i="1"/>
  <c r="T78" i="1"/>
  <c r="S78" i="1"/>
  <c r="O78" i="1"/>
  <c r="N78" i="1"/>
  <c r="J78" i="1"/>
  <c r="I78" i="1"/>
  <c r="AM77" i="1"/>
  <c r="AN77" i="1" s="1"/>
  <c r="AH77" i="1"/>
  <c r="AI77" i="1" s="1"/>
  <c r="Z77" i="1"/>
  <c r="Y77" i="1"/>
  <c r="T77" i="1"/>
  <c r="S77" i="1"/>
  <c r="O77" i="1"/>
  <c r="N77" i="1"/>
  <c r="J77" i="1"/>
  <c r="I77" i="1"/>
  <c r="AM76" i="1"/>
  <c r="AN76" i="1" s="1"/>
  <c r="AH76" i="1"/>
  <c r="AI76" i="1" s="1"/>
  <c r="Z76" i="1"/>
  <c r="Y76" i="1"/>
  <c r="T76" i="1"/>
  <c r="S76" i="1"/>
  <c r="O76" i="1"/>
  <c r="N76" i="1"/>
  <c r="J76" i="1"/>
  <c r="I76" i="1"/>
  <c r="AM75" i="1"/>
  <c r="AN75" i="1" s="1"/>
  <c r="AH75" i="1"/>
  <c r="AI75" i="1" s="1"/>
  <c r="Z75" i="1"/>
  <c r="Y75" i="1"/>
  <c r="T75" i="1"/>
  <c r="S75" i="1"/>
  <c r="O75" i="1"/>
  <c r="N75" i="1"/>
  <c r="J75" i="1"/>
  <c r="I75" i="1"/>
  <c r="AM74" i="1"/>
  <c r="AN74" i="1" s="1"/>
  <c r="AH74" i="1"/>
  <c r="AI74" i="1" s="1"/>
  <c r="Z74" i="1"/>
  <c r="Y74" i="1"/>
  <c r="T74" i="1"/>
  <c r="S74" i="1"/>
  <c r="O74" i="1"/>
  <c r="N74" i="1"/>
  <c r="J74" i="1"/>
  <c r="I74" i="1"/>
  <c r="AM73" i="1"/>
  <c r="AN73" i="1" s="1"/>
  <c r="AH73" i="1"/>
  <c r="AI73" i="1" s="1"/>
  <c r="Z73" i="1"/>
  <c r="Y73" i="1"/>
  <c r="T73" i="1"/>
  <c r="S73" i="1"/>
  <c r="O73" i="1"/>
  <c r="N73" i="1"/>
  <c r="J73" i="1"/>
  <c r="I73" i="1"/>
  <c r="AM72" i="1"/>
  <c r="AN72" i="1" s="1"/>
  <c r="AH72" i="1"/>
  <c r="AI72" i="1" s="1"/>
  <c r="Z72" i="1"/>
  <c r="Y72" i="1"/>
  <c r="T72" i="1"/>
  <c r="S72" i="1"/>
  <c r="O72" i="1"/>
  <c r="N72" i="1"/>
  <c r="J72" i="1"/>
  <c r="I72" i="1"/>
  <c r="AM71" i="1"/>
  <c r="AN71" i="1" s="1"/>
  <c r="AH71" i="1"/>
  <c r="AI71" i="1" s="1"/>
  <c r="Z71" i="1"/>
  <c r="Y71" i="1"/>
  <c r="T71" i="1"/>
  <c r="S71" i="1"/>
  <c r="O71" i="1"/>
  <c r="N71" i="1"/>
  <c r="J71" i="1"/>
  <c r="I71" i="1"/>
  <c r="AM70" i="1"/>
  <c r="AN70" i="1" s="1"/>
  <c r="AH70" i="1"/>
  <c r="AI70" i="1" s="1"/>
  <c r="Z70" i="1"/>
  <c r="Y70" i="1"/>
  <c r="T70" i="1"/>
  <c r="S70" i="1"/>
  <c r="O70" i="1"/>
  <c r="N70" i="1"/>
  <c r="J70" i="1"/>
  <c r="I70" i="1"/>
  <c r="AM69" i="1"/>
  <c r="AN69" i="1" s="1"/>
  <c r="AH69" i="1"/>
  <c r="AI69" i="1" s="1"/>
  <c r="Z69" i="1"/>
  <c r="Y69" i="1"/>
  <c r="T69" i="1"/>
  <c r="S69" i="1"/>
  <c r="O69" i="1"/>
  <c r="N69" i="1"/>
  <c r="J69" i="1"/>
  <c r="I69" i="1"/>
  <c r="AM68" i="1"/>
  <c r="AN68" i="1" s="1"/>
  <c r="AH68" i="1"/>
  <c r="AI68" i="1" s="1"/>
  <c r="Z68" i="1"/>
  <c r="Y68" i="1"/>
  <c r="T68" i="1"/>
  <c r="S68" i="1"/>
  <c r="O68" i="1"/>
  <c r="N68" i="1"/>
  <c r="J68" i="1"/>
  <c r="I68" i="1"/>
  <c r="AM67" i="1"/>
  <c r="AN67" i="1" s="1"/>
  <c r="AH67" i="1"/>
  <c r="AI67" i="1" s="1"/>
  <c r="Z67" i="1"/>
  <c r="Y67" i="1"/>
  <c r="T67" i="1"/>
  <c r="S67" i="1"/>
  <c r="O67" i="1"/>
  <c r="N67" i="1"/>
  <c r="J67" i="1"/>
  <c r="I67" i="1"/>
  <c r="AM66" i="1"/>
  <c r="AN66" i="1" s="1"/>
  <c r="AH66" i="1"/>
  <c r="AI66" i="1" s="1"/>
  <c r="Z66" i="1"/>
  <c r="Y66" i="1"/>
  <c r="T66" i="1"/>
  <c r="S66" i="1"/>
  <c r="O66" i="1"/>
  <c r="N66" i="1"/>
  <c r="J66" i="1"/>
  <c r="I66" i="1"/>
  <c r="AM65" i="1"/>
  <c r="AN65" i="1" s="1"/>
  <c r="AH65" i="1"/>
  <c r="AI65" i="1" s="1"/>
  <c r="Z65" i="1"/>
  <c r="Y65" i="1"/>
  <c r="T65" i="1"/>
  <c r="S65" i="1"/>
  <c r="O65" i="1"/>
  <c r="N65" i="1"/>
  <c r="J65" i="1"/>
  <c r="I65" i="1"/>
  <c r="AM64" i="1"/>
  <c r="AN64" i="1" s="1"/>
  <c r="AH64" i="1"/>
  <c r="AI64" i="1" s="1"/>
  <c r="Z64" i="1"/>
  <c r="Y64" i="1"/>
  <c r="T64" i="1"/>
  <c r="S64" i="1"/>
  <c r="O64" i="1"/>
  <c r="N64" i="1"/>
  <c r="J64" i="1"/>
  <c r="I64" i="1"/>
  <c r="AM63" i="1"/>
  <c r="AN63" i="1" s="1"/>
  <c r="AH63" i="1"/>
  <c r="AI63" i="1" s="1"/>
  <c r="Z63" i="1"/>
  <c r="Y63" i="1"/>
  <c r="T63" i="1"/>
  <c r="S63" i="1"/>
  <c r="O63" i="1"/>
  <c r="N63" i="1"/>
  <c r="J63" i="1"/>
  <c r="I63" i="1"/>
  <c r="AM62" i="1"/>
  <c r="AN62" i="1" s="1"/>
  <c r="AH62" i="1"/>
  <c r="AI62" i="1" s="1"/>
  <c r="Z62" i="1"/>
  <c r="Y62" i="1"/>
  <c r="T62" i="1"/>
  <c r="S62" i="1"/>
  <c r="O62" i="1"/>
  <c r="N62" i="1"/>
  <c r="J62" i="1"/>
  <c r="I62" i="1"/>
  <c r="AM61" i="1"/>
  <c r="AN61" i="1" s="1"/>
  <c r="AH61" i="1"/>
  <c r="AI61" i="1" s="1"/>
  <c r="Z61" i="1"/>
  <c r="Y61" i="1"/>
  <c r="T61" i="1"/>
  <c r="S61" i="1"/>
  <c r="O61" i="1"/>
  <c r="N61" i="1"/>
  <c r="J61" i="1"/>
  <c r="I61" i="1"/>
  <c r="AM60" i="1"/>
  <c r="AN60" i="1" s="1"/>
  <c r="AH60" i="1"/>
  <c r="AI60" i="1" s="1"/>
  <c r="Z60" i="1"/>
  <c r="Y60" i="1"/>
  <c r="T60" i="1"/>
  <c r="S60" i="1"/>
  <c r="O60" i="1"/>
  <c r="N60" i="1"/>
  <c r="J60" i="1"/>
  <c r="I60" i="1"/>
  <c r="AM59" i="1"/>
  <c r="AN59" i="1" s="1"/>
  <c r="AH59" i="1"/>
  <c r="AI59" i="1" s="1"/>
  <c r="Z59" i="1"/>
  <c r="Y59" i="1"/>
  <c r="T59" i="1"/>
  <c r="S59" i="1"/>
  <c r="O59" i="1"/>
  <c r="N59" i="1"/>
  <c r="J59" i="1"/>
  <c r="I59" i="1"/>
  <c r="AM58" i="1"/>
  <c r="AN58" i="1" s="1"/>
  <c r="AH58" i="1"/>
  <c r="AI58" i="1" s="1"/>
  <c r="Z58" i="1"/>
  <c r="Y58" i="1"/>
  <c r="T58" i="1"/>
  <c r="S58" i="1"/>
  <c r="O58" i="1"/>
  <c r="N58" i="1"/>
  <c r="J58" i="1"/>
  <c r="I58" i="1"/>
  <c r="AM57" i="1"/>
  <c r="AN57" i="1" s="1"/>
  <c r="AH57" i="1"/>
  <c r="AI57" i="1" s="1"/>
  <c r="Z57" i="1"/>
  <c r="Y57" i="1"/>
  <c r="T57" i="1"/>
  <c r="S57" i="1"/>
  <c r="O57" i="1"/>
  <c r="N57" i="1"/>
  <c r="J57" i="1"/>
  <c r="I57" i="1"/>
  <c r="AM56" i="1"/>
  <c r="AN56" i="1" s="1"/>
  <c r="AH56" i="1"/>
  <c r="AI56" i="1" s="1"/>
  <c r="Z56" i="1"/>
  <c r="Y56" i="1"/>
  <c r="T56" i="1"/>
  <c r="S56" i="1"/>
  <c r="O56" i="1"/>
  <c r="N56" i="1"/>
  <c r="J56" i="1"/>
  <c r="I56" i="1"/>
  <c r="AM55" i="1"/>
  <c r="AN55" i="1" s="1"/>
  <c r="AH55" i="1"/>
  <c r="AI55" i="1" s="1"/>
  <c r="Z55" i="1"/>
  <c r="Y55" i="1"/>
  <c r="T55" i="1"/>
  <c r="S55" i="1"/>
  <c r="O55" i="1"/>
  <c r="N55" i="1"/>
  <c r="J55" i="1"/>
  <c r="I55" i="1"/>
  <c r="AM54" i="1"/>
  <c r="AN54" i="1" s="1"/>
  <c r="AI54" i="1"/>
  <c r="AH54" i="1"/>
  <c r="Z54" i="1"/>
  <c r="Y54" i="1"/>
  <c r="T54" i="1"/>
  <c r="S54" i="1"/>
  <c r="O54" i="1"/>
  <c r="N54" i="1"/>
  <c r="J54" i="1"/>
  <c r="I54" i="1"/>
  <c r="AM53" i="1"/>
  <c r="AN53" i="1" s="1"/>
  <c r="AH53" i="1"/>
  <c r="AI53" i="1" s="1"/>
  <c r="Z53" i="1"/>
  <c r="Y53" i="1"/>
  <c r="T53" i="1"/>
  <c r="S53" i="1"/>
  <c r="O53" i="1"/>
  <c r="N53" i="1"/>
  <c r="J53" i="1"/>
  <c r="I53" i="1"/>
  <c r="AM52" i="1"/>
  <c r="AN52" i="1" s="1"/>
  <c r="AI52" i="1"/>
  <c r="AH52" i="1"/>
  <c r="Z52" i="1"/>
  <c r="Y52" i="1"/>
  <c r="T52" i="1"/>
  <c r="S52" i="1"/>
  <c r="O52" i="1"/>
  <c r="N52" i="1"/>
  <c r="J52" i="1"/>
  <c r="I52" i="1"/>
  <c r="AM51" i="1"/>
  <c r="AN51" i="1" s="1"/>
  <c r="AH51" i="1"/>
  <c r="AI51" i="1" s="1"/>
  <c r="Z51" i="1"/>
  <c r="Y51" i="1"/>
  <c r="T51" i="1"/>
  <c r="S51" i="1"/>
  <c r="O51" i="1"/>
  <c r="N51" i="1"/>
  <c r="J51" i="1"/>
  <c r="I51" i="1"/>
  <c r="AM50" i="1"/>
  <c r="AN50" i="1" s="1"/>
  <c r="AI50" i="1"/>
  <c r="AH50" i="1"/>
  <c r="Z50" i="1"/>
  <c r="Y50" i="1"/>
  <c r="T50" i="1"/>
  <c r="S50" i="1"/>
  <c r="O50" i="1"/>
  <c r="N50" i="1"/>
  <c r="J50" i="1"/>
  <c r="I50" i="1"/>
  <c r="AM49" i="1"/>
  <c r="AN49" i="1" s="1"/>
  <c r="AH49" i="1"/>
  <c r="AI49" i="1" s="1"/>
  <c r="Z49" i="1"/>
  <c r="Y49" i="1"/>
  <c r="T49" i="1"/>
  <c r="S49" i="1"/>
  <c r="O49" i="1"/>
  <c r="N49" i="1"/>
  <c r="J49" i="1"/>
  <c r="I49" i="1"/>
  <c r="AM48" i="1"/>
  <c r="AN48" i="1" s="1"/>
  <c r="AI48" i="1"/>
  <c r="AH48" i="1"/>
  <c r="Z48" i="1"/>
  <c r="Y48" i="1"/>
  <c r="T48" i="1"/>
  <c r="S48" i="1"/>
  <c r="O48" i="1"/>
  <c r="N48" i="1"/>
  <c r="J48" i="1"/>
  <c r="I48" i="1"/>
  <c r="AM47" i="1"/>
  <c r="AN47" i="1" s="1"/>
  <c r="AI47" i="1"/>
  <c r="AH47" i="1"/>
  <c r="Z47" i="1"/>
  <c r="Y47" i="1"/>
  <c r="T47" i="1"/>
  <c r="S47" i="1"/>
  <c r="O47" i="1"/>
  <c r="N47" i="1"/>
  <c r="J47" i="1"/>
  <c r="I47" i="1"/>
  <c r="AM46" i="1"/>
  <c r="AN46" i="1" s="1"/>
  <c r="AH46" i="1"/>
  <c r="AI46" i="1" s="1"/>
  <c r="Z46" i="1"/>
  <c r="Y46" i="1"/>
  <c r="T46" i="1"/>
  <c r="S46" i="1"/>
  <c r="O46" i="1"/>
  <c r="N46" i="1"/>
  <c r="J46" i="1"/>
  <c r="I46" i="1"/>
  <c r="AM45" i="1"/>
  <c r="AN45" i="1" s="1"/>
  <c r="AH45" i="1"/>
  <c r="AI45" i="1" s="1"/>
  <c r="Z45" i="1"/>
  <c r="Y45" i="1"/>
  <c r="T45" i="1"/>
  <c r="S45" i="1"/>
  <c r="O45" i="1"/>
  <c r="N45" i="1"/>
  <c r="J45" i="1"/>
  <c r="I45" i="1"/>
  <c r="AM44" i="1"/>
  <c r="AN44" i="1" s="1"/>
  <c r="AH44" i="1"/>
  <c r="AI44" i="1" s="1"/>
  <c r="Z44" i="1"/>
  <c r="Y44" i="1"/>
  <c r="T44" i="1"/>
  <c r="S44" i="1"/>
  <c r="O44" i="1"/>
  <c r="N44" i="1"/>
  <c r="J44" i="1"/>
  <c r="I44" i="1"/>
  <c r="AM43" i="1"/>
  <c r="AN43" i="1" s="1"/>
  <c r="AH43" i="1"/>
  <c r="AI43" i="1" s="1"/>
  <c r="Z43" i="1"/>
  <c r="Y43" i="1"/>
  <c r="T43" i="1"/>
  <c r="S43" i="1"/>
  <c r="O43" i="1"/>
  <c r="N43" i="1"/>
  <c r="J43" i="1"/>
  <c r="I43" i="1"/>
  <c r="AM42" i="1"/>
  <c r="AN42" i="1" s="1"/>
  <c r="AI42" i="1"/>
  <c r="AH42" i="1"/>
  <c r="Z42" i="1"/>
  <c r="Y42" i="1"/>
  <c r="T42" i="1"/>
  <c r="S42" i="1"/>
  <c r="O42" i="1"/>
  <c r="N42" i="1"/>
  <c r="J42" i="1"/>
  <c r="I42" i="1"/>
  <c r="AM41" i="1"/>
  <c r="AN41" i="1" s="1"/>
  <c r="AH41" i="1"/>
  <c r="AI41" i="1" s="1"/>
  <c r="Z41" i="1"/>
  <c r="Y41" i="1"/>
  <c r="T41" i="1"/>
  <c r="S41" i="1"/>
  <c r="O41" i="1"/>
  <c r="N41" i="1"/>
  <c r="J41" i="1"/>
  <c r="I41" i="1"/>
  <c r="AM40" i="1"/>
  <c r="AN40" i="1" s="1"/>
  <c r="AI40" i="1"/>
  <c r="AH40" i="1"/>
  <c r="Z40" i="1"/>
  <c r="Y40" i="1"/>
  <c r="T40" i="1"/>
  <c r="S40" i="1"/>
  <c r="O40" i="1"/>
  <c r="N40" i="1"/>
  <c r="J40" i="1"/>
  <c r="I40" i="1"/>
  <c r="BM15" i="1"/>
  <c r="BH15" i="1"/>
  <c r="BG15" i="1"/>
  <c r="AY15" i="1"/>
  <c r="AX15" i="1"/>
  <c r="AS15" i="1"/>
  <c r="AR15" i="1"/>
  <c r="Y15" i="1"/>
  <c r="X15" i="1"/>
  <c r="U15" i="1"/>
  <c r="T15" i="1"/>
  <c r="DA14" i="1"/>
  <c r="CZ14" i="1"/>
  <c r="CY14" i="1"/>
  <c r="CR14" i="1"/>
  <c r="CQ14" i="1"/>
  <c r="CS14" i="1" s="1"/>
  <c r="CP14" i="1"/>
  <c r="CI14" i="1"/>
  <c r="CH14" i="1"/>
  <c r="CG14" i="1"/>
  <c r="CF14" i="1"/>
  <c r="BY14" i="1"/>
  <c r="BZ14" i="1" s="1"/>
  <c r="BX14" i="1"/>
  <c r="BW14" i="1"/>
  <c r="BP14" i="1"/>
  <c r="BJ14" i="1"/>
  <c r="BB14" i="1"/>
  <c r="AV14" i="1"/>
  <c r="AN14" i="1"/>
  <c r="AM14" i="1"/>
  <c r="AL14" i="1"/>
  <c r="AK14" i="1"/>
  <c r="AJ14" i="1"/>
  <c r="AI14" i="1"/>
  <c r="AH14" i="1"/>
  <c r="AG14" i="1"/>
  <c r="AF14" i="1"/>
  <c r="AD14" i="1"/>
  <c r="AC14" i="1"/>
  <c r="AB14" i="1"/>
  <c r="DB13" i="1"/>
  <c r="DA13" i="1"/>
  <c r="CZ13" i="1"/>
  <c r="CY13" i="1"/>
  <c r="CR13" i="1"/>
  <c r="CQ13" i="1"/>
  <c r="CP13" i="1"/>
  <c r="CH13" i="1"/>
  <c r="CG13" i="1"/>
  <c r="CI13" i="1" s="1"/>
  <c r="CF13" i="1"/>
  <c r="BZ13" i="1"/>
  <c r="BY13" i="1"/>
  <c r="BX13" i="1"/>
  <c r="BW13" i="1"/>
  <c r="BP13" i="1"/>
  <c r="BJ13" i="1"/>
  <c r="BB13" i="1"/>
  <c r="AV13" i="1"/>
  <c r="AN13" i="1"/>
  <c r="AM13" i="1"/>
  <c r="AL13" i="1"/>
  <c r="AK13" i="1"/>
  <c r="AJ13" i="1"/>
  <c r="AI13" i="1"/>
  <c r="AH13" i="1"/>
  <c r="AG13" i="1"/>
  <c r="AF13" i="1"/>
  <c r="AB13" i="1"/>
  <c r="AD13" i="1" s="1"/>
  <c r="DA12" i="1"/>
  <c r="CZ12" i="1"/>
  <c r="DB12" i="1" s="1"/>
  <c r="CY12" i="1"/>
  <c r="CS12" i="1"/>
  <c r="CR12" i="1"/>
  <c r="CQ12" i="1"/>
  <c r="CP12" i="1"/>
  <c r="CH12" i="1"/>
  <c r="CI12" i="1" s="1"/>
  <c r="CG12" i="1"/>
  <c r="CF12" i="1"/>
  <c r="BY12" i="1"/>
  <c r="BX12" i="1"/>
  <c r="BZ12" i="1" s="1"/>
  <c r="BW12" i="1"/>
  <c r="BP12" i="1"/>
  <c r="BJ12" i="1"/>
  <c r="BB12" i="1"/>
  <c r="AV12" i="1"/>
  <c r="AN12" i="1"/>
  <c r="AM12" i="1"/>
  <c r="AL12" i="1"/>
  <c r="AK12" i="1"/>
  <c r="AJ12" i="1"/>
  <c r="AI12" i="1"/>
  <c r="AH12" i="1"/>
  <c r="AG12" i="1"/>
  <c r="AF12" i="1"/>
  <c r="AD12" i="1"/>
  <c r="AC12" i="1"/>
  <c r="AB12" i="1"/>
  <c r="DA11" i="1"/>
  <c r="CZ11" i="1"/>
  <c r="CY11" i="1"/>
  <c r="CR11" i="1"/>
  <c r="CQ11" i="1"/>
  <c r="CS11" i="1" s="1"/>
  <c r="CP11" i="1"/>
  <c r="CI11" i="1"/>
  <c r="CH11" i="1"/>
  <c r="CG11" i="1"/>
  <c r="CF11" i="1"/>
  <c r="BY11" i="1"/>
  <c r="BX11" i="1"/>
  <c r="BW11" i="1"/>
  <c r="BP11" i="1"/>
  <c r="BJ11" i="1"/>
  <c r="BB11" i="1"/>
  <c r="AV11" i="1"/>
  <c r="AN11" i="1"/>
  <c r="AM11" i="1"/>
  <c r="AL11" i="1"/>
  <c r="AK11" i="1"/>
  <c r="AJ11" i="1"/>
  <c r="AI11" i="1"/>
  <c r="AH11" i="1"/>
  <c r="AG11" i="1"/>
  <c r="AF11" i="1"/>
  <c r="AD11" i="1"/>
  <c r="AC11" i="1"/>
  <c r="AB11" i="1"/>
  <c r="DB10" i="1"/>
  <c r="DA10" i="1"/>
  <c r="CZ10" i="1"/>
  <c r="CY10" i="1"/>
  <c r="CR10" i="1"/>
  <c r="CQ10" i="1"/>
  <c r="CP10" i="1"/>
  <c r="CH10" i="1"/>
  <c r="CG10" i="1"/>
  <c r="CI10" i="1" s="1"/>
  <c r="CF10" i="1"/>
  <c r="BZ10" i="1"/>
  <c r="BY10" i="1"/>
  <c r="BX10" i="1"/>
  <c r="BW10" i="1"/>
  <c r="BP10" i="1"/>
  <c r="BJ10" i="1"/>
  <c r="BB10" i="1"/>
  <c r="AV10" i="1"/>
  <c r="AN10" i="1"/>
  <c r="AM10" i="1"/>
  <c r="AL10" i="1"/>
  <c r="AK10" i="1"/>
  <c r="AJ10" i="1"/>
  <c r="AI10" i="1"/>
  <c r="AH10" i="1"/>
  <c r="AG10" i="1"/>
  <c r="AF10" i="1"/>
  <c r="AB10" i="1"/>
  <c r="AD10" i="1" s="1"/>
  <c r="DA9" i="1"/>
  <c r="CZ9" i="1"/>
  <c r="DB9" i="1" s="1"/>
  <c r="CY9" i="1"/>
  <c r="CS9" i="1"/>
  <c r="CR9" i="1"/>
  <c r="CQ9" i="1"/>
  <c r="CP9" i="1"/>
  <c r="CH9" i="1"/>
  <c r="CI9" i="1" s="1"/>
  <c r="CG9" i="1"/>
  <c r="CF9" i="1"/>
  <c r="BY9" i="1"/>
  <c r="BX9" i="1"/>
  <c r="BZ9" i="1" s="1"/>
  <c r="BW9" i="1"/>
  <c r="BP9" i="1"/>
  <c r="BJ9" i="1"/>
  <c r="BB9" i="1"/>
  <c r="AV9" i="1"/>
  <c r="AN9" i="1"/>
  <c r="AM9" i="1"/>
  <c r="AL9" i="1"/>
  <c r="AK9" i="1"/>
  <c r="AJ9" i="1"/>
  <c r="AI9" i="1"/>
  <c r="AH9" i="1"/>
  <c r="AG9" i="1"/>
  <c r="AF9" i="1"/>
  <c r="AD9" i="1"/>
  <c r="AB9" i="1"/>
  <c r="AC9" i="1" s="1"/>
  <c r="DA8" i="1"/>
  <c r="CZ8" i="1"/>
  <c r="CY8" i="1"/>
  <c r="CR8" i="1"/>
  <c r="CQ8" i="1"/>
  <c r="CS8" i="1" s="1"/>
  <c r="CP8" i="1"/>
  <c r="CI8" i="1"/>
  <c r="CH8" i="1"/>
  <c r="CG8" i="1"/>
  <c r="CF8" i="1"/>
  <c r="BY8" i="1"/>
  <c r="BZ8" i="1" s="1"/>
  <c r="BX8" i="1"/>
  <c r="BW8" i="1"/>
  <c r="BP8" i="1"/>
  <c r="BJ8" i="1"/>
  <c r="BB8" i="1"/>
  <c r="AV8" i="1"/>
  <c r="AN8" i="1"/>
  <c r="AM8" i="1"/>
  <c r="AL8" i="1"/>
  <c r="AK8" i="1"/>
  <c r="AJ8" i="1"/>
  <c r="AI8" i="1"/>
  <c r="AH8" i="1"/>
  <c r="AG8" i="1"/>
  <c r="AF8" i="1"/>
  <c r="AD8" i="1"/>
  <c r="AC8" i="1"/>
  <c r="AB8" i="1"/>
  <c r="DB7" i="1"/>
  <c r="DA7" i="1"/>
  <c r="CZ7" i="1"/>
  <c r="CY7" i="1"/>
  <c r="CR7" i="1"/>
  <c r="CQ7" i="1"/>
  <c r="CP7" i="1"/>
  <c r="CH7" i="1"/>
  <c r="CG7" i="1"/>
  <c r="CI7" i="1" s="1"/>
  <c r="CF7" i="1"/>
  <c r="BZ7" i="1"/>
  <c r="BY7" i="1"/>
  <c r="BX7" i="1"/>
  <c r="BW7" i="1"/>
  <c r="BP7" i="1"/>
  <c r="BJ7" i="1"/>
  <c r="BB7" i="1"/>
  <c r="AV7" i="1"/>
  <c r="AN7" i="1"/>
  <c r="AM7" i="1"/>
  <c r="AL7" i="1"/>
  <c r="AK7" i="1"/>
  <c r="AJ7" i="1"/>
  <c r="AI7" i="1"/>
  <c r="AH7" i="1"/>
  <c r="AG7" i="1"/>
  <c r="AF7" i="1"/>
  <c r="AD7" i="1"/>
  <c r="AB7" i="1"/>
  <c r="AC7" i="1" s="1"/>
  <c r="DA6" i="1"/>
  <c r="CZ6" i="1"/>
  <c r="DB6" i="1" s="1"/>
  <c r="CY6" i="1"/>
  <c r="CS6" i="1"/>
  <c r="CR6" i="1"/>
  <c r="CQ6" i="1"/>
  <c r="CP6" i="1"/>
  <c r="CH6" i="1"/>
  <c r="CG6" i="1"/>
  <c r="CF6" i="1"/>
  <c r="BY6" i="1"/>
  <c r="BZ6" i="1" s="1"/>
  <c r="BX6" i="1"/>
  <c r="BW6" i="1"/>
  <c r="BP6" i="1"/>
  <c r="BJ6" i="1"/>
  <c r="BB6" i="1"/>
  <c r="AV6" i="1"/>
  <c r="AN6" i="1"/>
  <c r="AM6" i="1"/>
  <c r="AL6" i="1"/>
  <c r="AK6" i="1"/>
  <c r="AJ6" i="1"/>
  <c r="AI6" i="1"/>
  <c r="AH6" i="1"/>
  <c r="AG6" i="1"/>
  <c r="AF6" i="1"/>
  <c r="AD6" i="1"/>
  <c r="AB6" i="1"/>
  <c r="AC6" i="1" s="1"/>
  <c r="DA5" i="1"/>
  <c r="DB5" i="1" s="1"/>
  <c r="CZ5" i="1"/>
  <c r="CY5" i="1"/>
  <c r="CR5" i="1"/>
  <c r="CS5" i="1" s="1"/>
  <c r="CQ5" i="1"/>
  <c r="CP5" i="1"/>
  <c r="CI5" i="1"/>
  <c r="CH5" i="1"/>
  <c r="CG5" i="1"/>
  <c r="CF5" i="1"/>
  <c r="BY5" i="1"/>
  <c r="BX5" i="1"/>
  <c r="BW5" i="1"/>
  <c r="BP5" i="1"/>
  <c r="BJ5" i="1"/>
  <c r="BB5" i="1"/>
  <c r="AV5" i="1"/>
  <c r="AN5" i="1"/>
  <c r="AM5" i="1"/>
  <c r="AL5" i="1"/>
  <c r="AK5" i="1"/>
  <c r="AJ5" i="1"/>
  <c r="AI5" i="1"/>
  <c r="AH5" i="1"/>
  <c r="AG5" i="1"/>
  <c r="AF5" i="1"/>
  <c r="AD5" i="1"/>
  <c r="AC5" i="1"/>
  <c r="AB5" i="1"/>
  <c r="DB4" i="1"/>
  <c r="DA4" i="1"/>
  <c r="CZ4" i="1"/>
  <c r="CY4" i="1"/>
  <c r="CR4" i="1"/>
  <c r="CQ4" i="1"/>
  <c r="CP4" i="1"/>
  <c r="CH4" i="1"/>
  <c r="CI4" i="1" s="1"/>
  <c r="CG4" i="1"/>
  <c r="CF4" i="1"/>
  <c r="BZ4" i="1"/>
  <c r="BY4" i="1"/>
  <c r="BX4" i="1"/>
  <c r="BW4" i="1"/>
  <c r="BP4" i="1"/>
  <c r="BJ4" i="1"/>
  <c r="BB4" i="1"/>
  <c r="AV4" i="1"/>
  <c r="AN4" i="1"/>
  <c r="AM4" i="1"/>
  <c r="AL4" i="1"/>
  <c r="AK4" i="1"/>
  <c r="AJ4" i="1"/>
  <c r="AI4" i="1"/>
  <c r="AH4" i="1"/>
  <c r="AG4" i="1"/>
  <c r="AF4" i="1"/>
  <c r="AB4" i="1"/>
  <c r="AC4" i="1" s="1"/>
  <c r="DA3" i="1"/>
  <c r="CZ3" i="1"/>
  <c r="CY3" i="1"/>
  <c r="CS3" i="1"/>
  <c r="CR3" i="1"/>
  <c r="CQ3" i="1"/>
  <c r="CP3" i="1"/>
  <c r="CH3" i="1"/>
  <c r="CG3" i="1"/>
  <c r="CF3" i="1"/>
  <c r="BY3" i="1"/>
  <c r="BX3" i="1"/>
  <c r="BW3" i="1"/>
  <c r="BP3" i="1"/>
  <c r="BJ3" i="1"/>
  <c r="BB3" i="1"/>
  <c r="AV3" i="1"/>
  <c r="AN3" i="1"/>
  <c r="AM3" i="1"/>
  <c r="AL3" i="1"/>
  <c r="AK3" i="1"/>
  <c r="AJ3" i="1"/>
  <c r="AI3" i="1"/>
  <c r="AH3" i="1"/>
  <c r="AG3" i="1"/>
  <c r="AF3" i="1"/>
  <c r="AD3" i="1"/>
  <c r="AB3" i="1"/>
  <c r="AC3" i="1" s="1"/>
  <c r="DB3" i="1" l="1"/>
  <c r="CS13" i="1"/>
  <c r="BZ5" i="1"/>
  <c r="BZ3" i="1"/>
  <c r="CS4" i="1"/>
  <c r="DB8" i="1"/>
  <c r="AD4" i="1"/>
  <c r="AC13" i="1"/>
  <c r="CI3" i="1"/>
  <c r="CS7" i="1"/>
  <c r="DB11" i="1"/>
  <c r="BZ11" i="1"/>
  <c r="CI6" i="1"/>
  <c r="AC10" i="1"/>
  <c r="CS10" i="1"/>
  <c r="DB14" i="1"/>
  <c r="AB15" i="1"/>
</calcChain>
</file>

<file path=xl/sharedStrings.xml><?xml version="1.0" encoding="utf-8"?>
<sst xmlns="http://schemas.openxmlformats.org/spreadsheetml/2006/main" count="233" uniqueCount="98">
  <si>
    <t>Total Power Output (kWh)</t>
  </si>
  <si>
    <t>Incident Radiation on Collector (kWh)</t>
  </si>
  <si>
    <t>Mean Fluid Temperature</t>
  </si>
  <si>
    <t>Gross incident radiation on collector (kWh)</t>
  </si>
  <si>
    <t>Absolute Gross Incidence Error</t>
  </si>
  <si>
    <t>Gross Incidence % Error</t>
  </si>
  <si>
    <t>Absolute Incidence error</t>
  </si>
  <si>
    <t>Incidence % error ABS</t>
  </si>
  <si>
    <t>Incidence % error</t>
  </si>
  <si>
    <t>Absolute 50 Celsius error</t>
  </si>
  <si>
    <t>50 celsuius % error ABS</t>
  </si>
  <si>
    <t>50% Celsius % error</t>
  </si>
  <si>
    <t>Absolute 75 Celsius error</t>
  </si>
  <si>
    <t>75 Celsuis % error ABS</t>
  </si>
  <si>
    <t>75 Celsius % error</t>
  </si>
  <si>
    <t>Output</t>
  </si>
  <si>
    <t>Incident</t>
  </si>
  <si>
    <t>Mean temp</t>
  </si>
  <si>
    <t>% error</t>
  </si>
  <si>
    <t>Tm-Ta</t>
  </si>
  <si>
    <t>% error model</t>
  </si>
  <si>
    <t>50 value</t>
  </si>
  <si>
    <t>49 value</t>
  </si>
  <si>
    <t>% error temp</t>
  </si>
  <si>
    <t>75 value</t>
  </si>
  <si>
    <t>74 value</t>
  </si>
  <si>
    <t>Thermal yield per collector module (kWh/module)</t>
  </si>
  <si>
    <t>January</t>
  </si>
  <si>
    <t>Total radiation</t>
  </si>
  <si>
    <t>Yield for three collector mean temperatures</t>
  </si>
  <si>
    <t>February</t>
  </si>
  <si>
    <t>25°C</t>
  </si>
  <si>
    <t>50°C</t>
  </si>
  <si>
    <t>75°C</t>
  </si>
  <si>
    <t>March</t>
  </si>
  <si>
    <t>Hidden, for labelling the Diagram</t>
  </si>
  <si>
    <t>Thermal yield, 25°C</t>
  </si>
  <si>
    <t>Thermal yield, 50°C</t>
  </si>
  <si>
    <t>Thermal yield, 75°C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</si>
  <si>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</si>
  <si>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</si>
  <si>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</si>
  <si>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</si>
  <si>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</si>
  <si>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</si>
  <si>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</si>
  <si>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</si>
  <si>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</si>
  <si>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Used Throughout:</t>
  </si>
  <si>
    <t>Ground reflectance = 0.2  (TRNSYS)</t>
  </si>
  <si>
    <t>Old values</t>
  </si>
  <si>
    <t>Fr values</t>
  </si>
  <si>
    <t>Gb = 440 W/m2, Gd = 260 W/m2</t>
  </si>
  <si>
    <t>F' values</t>
  </si>
  <si>
    <t>Flow rate = 0.392 kg/s</t>
  </si>
  <si>
    <t>Fr = 0.8742</t>
  </si>
  <si>
    <t>F' = 0.968</t>
  </si>
  <si>
    <t>Year</t>
  </si>
  <si>
    <t>Pressure = 16 bar</t>
  </si>
  <si>
    <t>Collector tilt: 25 degrees</t>
  </si>
  <si>
    <t>Lattitude = 38 degrees</t>
  </si>
  <si>
    <t>Qu</t>
  </si>
  <si>
    <t>It</t>
  </si>
  <si>
    <t>Ih</t>
  </si>
  <si>
    <t>It Gross</t>
  </si>
  <si>
    <t>50 Celsius</t>
  </si>
  <si>
    <t>75 Celsius</t>
  </si>
  <si>
    <t>Same parameters as previous spreadsheet</t>
  </si>
  <si>
    <t>F' Results</t>
  </si>
  <si>
    <t>Fr results</t>
  </si>
  <si>
    <t>old values</t>
  </si>
  <si>
    <t>F' Values</t>
  </si>
  <si>
    <t>Lattitude = 12.1 degrees</t>
  </si>
  <si>
    <t>75 degrees</t>
  </si>
  <si>
    <t>50 degrees</t>
  </si>
  <si>
    <t>Collector tilt = 0 degrees</t>
  </si>
  <si>
    <t>Other variables the same as the previous two spreadsheets</t>
  </si>
  <si>
    <t>mass flow = 0.392 kg/s</t>
  </si>
  <si>
    <t>Slope</t>
  </si>
  <si>
    <t>Mass flow</t>
  </si>
  <si>
    <t>Mean temp = 50</t>
  </si>
  <si>
    <t>Mean temp = 100</t>
  </si>
  <si>
    <t>Inlet temp = 100</t>
  </si>
  <si>
    <t>F' results</t>
  </si>
  <si>
    <t xml:space="preserve">Collector slope = 0 </t>
  </si>
  <si>
    <t>Pressure = 10 bar</t>
  </si>
  <si>
    <t>Collector Slope = 0, Tfm = 50, Ud=L=1</t>
  </si>
  <si>
    <t>Collector Slope = 13, Tfm = 100,Ud=L=1</t>
  </si>
  <si>
    <t>Collector Slope = 0, Tfm = 50. No losses</t>
  </si>
  <si>
    <t>Collector Slope = 13, Tfi = 100, Pipe diameter = 13mm</t>
  </si>
  <si>
    <t>Pipe length = 1m</t>
  </si>
  <si>
    <t>Pipe length = 0.5m</t>
  </si>
  <si>
    <t>Pipe length = 5m</t>
  </si>
  <si>
    <t>Pipe length = 10m</t>
  </si>
  <si>
    <t>Pipe length = 3m</t>
  </si>
  <si>
    <t>Insulation - Uh = 144 W/K</t>
  </si>
  <si>
    <t>No Insulation - Uh = 273 W/K</t>
  </si>
  <si>
    <t>Ud = 1, L = 5, Slope =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</si>
</sst>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????&quot;°C&quot;"/>
    <numFmt numFmtId="165" formatCode="General&quot;°C&quot;"/>
    <numFmt numFmtId="166" formatCode="?????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/>
      <bottom style="dashed">
        <color indexed="55"/>
      </bottom>
      <diagonal/>
    </border>
    <border>
      <left/>
      <right style="hair">
        <color indexed="8"/>
      </right>
      <top/>
      <bottom style="dashed">
        <color indexed="55"/>
      </bottom>
      <diagonal/>
    </border>
    <border>
      <left style="hair">
        <color indexed="8"/>
      </left>
      <right/>
      <top/>
      <bottom style="dashed">
        <color indexed="55"/>
      </bottom>
      <diagonal/>
    </border>
    <border>
      <left/>
      <right/>
      <top style="dashed">
        <color indexed="55"/>
      </top>
      <bottom/>
      <diagonal/>
    </border>
    <border>
      <left/>
      <right style="hair">
        <color indexed="8"/>
      </right>
      <top style="dashed">
        <color indexed="55"/>
      </top>
      <bottom/>
      <diagonal/>
    </border>
    <border>
      <left style="hair">
        <color indexed="8"/>
      </left>
      <right/>
      <top style="dashed">
        <color indexed="55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hair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indent="1"/>
    </xf>
    <xf numFmtId="0" fontId="2" fillId="0" borderId="5" xfId="0" applyFont="1" applyBorder="1"/>
    <xf numFmtId="0" fontId="2" fillId="0" borderId="6" xfId="0" applyFont="1" applyBorder="1" applyAlignment="1">
      <alignment horizontal="right" indent="3"/>
    </xf>
    <xf numFmtId="164" fontId="2" fillId="0" borderId="7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3" fillId="2" borderId="0" xfId="0" applyFont="1" applyFill="1"/>
    <xf numFmtId="0" fontId="2" fillId="2" borderId="8" xfId="0" applyFont="1" applyFill="1" applyBorder="1" applyAlignment="1">
      <alignment horizontal="right" indent="3"/>
    </xf>
    <xf numFmtId="165" fontId="2" fillId="2" borderId="9" xfId="0" applyNumberFormat="1" applyFont="1" applyFill="1" applyBorder="1" applyAlignment="1">
      <alignment horizontal="center" shrinkToFit="1"/>
    </xf>
    <xf numFmtId="165" fontId="2" fillId="2" borderId="0" xfId="0" applyNumberFormat="1" applyFont="1" applyFill="1" applyAlignment="1">
      <alignment horizontal="center" shrinkToFit="1"/>
    </xf>
    <xf numFmtId="0" fontId="2" fillId="0" borderId="10" xfId="0" applyFont="1" applyBorder="1"/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2" fillId="0" borderId="0" xfId="0" applyFont="1"/>
    <xf numFmtId="166" fontId="2" fillId="0" borderId="8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13" xfId="0" applyFont="1" applyBorder="1"/>
    <xf numFmtId="166" fontId="2" fillId="0" borderId="14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0" fontId="2" fillId="0" borderId="16" xfId="0" applyFont="1" applyBorder="1"/>
    <xf numFmtId="166" fontId="2" fillId="0" borderId="17" xfId="0" applyNumberFormat="1" applyFont="1" applyBorder="1" applyAlignment="1">
      <alignment horizontal="center"/>
    </xf>
    <xf numFmtId="166" fontId="2" fillId="0" borderId="18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0" fontId="1" fillId="0" borderId="19" xfId="0" applyFont="1" applyBorder="1"/>
    <xf numFmtId="166" fontId="1" fillId="0" borderId="20" xfId="0" applyNumberFormat="1" applyFon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166" fontId="1" fillId="0" borderId="19" xfId="0" applyNumberFormat="1" applyFon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Error_Analysis!$T$3:$T$14</c:f>
              <c:numCache>
                <c:formatCode>General</c:formatCode>
                <c:ptCount val="12"/>
                <c:pt idx="0">
                  <c:v>120.2968223520452</c:v>
                </c:pt>
                <c:pt idx="1">
                  <c:v>130.15967172299901</c:v>
                </c:pt>
                <c:pt idx="2">
                  <c:v>173.81288684330539</c:v>
                </c:pt>
                <c:pt idx="3">
                  <c:v>226.71174723579031</c:v>
                </c:pt>
                <c:pt idx="4">
                  <c:v>273.32806674727732</c:v>
                </c:pt>
                <c:pt idx="5">
                  <c:v>292.61024945379148</c:v>
                </c:pt>
                <c:pt idx="6">
                  <c:v>312.73136341262841</c:v>
                </c:pt>
                <c:pt idx="7">
                  <c:v>306.31175750875099</c:v>
                </c:pt>
                <c:pt idx="8">
                  <c:v>254.96402979340539</c:v>
                </c:pt>
                <c:pt idx="9">
                  <c:v>188.89772774536689</c:v>
                </c:pt>
                <c:pt idx="10">
                  <c:v>128.78676644916899</c:v>
                </c:pt>
                <c:pt idx="11">
                  <c:v>102.17089779556559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F-4182-B350-9C97A06C2521}"/>
            </c:ext>
          </c:extLst>
        </c:ser>
        <c:ser>
          <c:idx val="1"/>
          <c:order val="1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F-4182-B350-9C97A06C2521}"/>
            </c:ext>
          </c:extLst>
        </c:ser>
        <c:ser>
          <c:idx val="2"/>
          <c:order val="2"/>
          <c:tx>
            <c:v>75 Celsius Sim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Error_Analysis!$X$3:$X$14</c:f>
              <c:numCache>
                <c:formatCode>General</c:formatCode>
                <c:ptCount val="12"/>
                <c:pt idx="0">
                  <c:v>107.8175131648503</c:v>
                </c:pt>
                <c:pt idx="1">
                  <c:v>117.797261946197</c:v>
                </c:pt>
                <c:pt idx="2">
                  <c:v>158.2032486938875</c:v>
                </c:pt>
                <c:pt idx="3">
                  <c:v>210.7609335108711</c:v>
                </c:pt>
                <c:pt idx="4">
                  <c:v>256.07790727280531</c:v>
                </c:pt>
                <c:pt idx="5">
                  <c:v>276.59604169113862</c:v>
                </c:pt>
                <c:pt idx="6">
                  <c:v>296.86263761230009</c:v>
                </c:pt>
                <c:pt idx="7">
                  <c:v>290.59734454156711</c:v>
                </c:pt>
                <c:pt idx="8">
                  <c:v>241.0830686040288</c:v>
                </c:pt>
                <c:pt idx="9">
                  <c:v>175.25773971215509</c:v>
                </c:pt>
                <c:pt idx="10">
                  <c:v>117.1335256141903</c:v>
                </c:pt>
                <c:pt idx="11">
                  <c:v>90.312019232419871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F-4182-B350-9C97A06C2521}"/>
            </c:ext>
          </c:extLst>
        </c:ser>
        <c:ser>
          <c:idx val="3"/>
          <c:order val="3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DF-4182-B350-9C97A06C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F'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TMY3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Error_Analysis!$T$3:$T$14</c:f>
              <c:numCache>
                <c:formatCode>General</c:formatCode>
                <c:ptCount val="12"/>
                <c:pt idx="0">
                  <c:v>120.2968223520452</c:v>
                </c:pt>
                <c:pt idx="1">
                  <c:v>130.15967172299901</c:v>
                </c:pt>
                <c:pt idx="2">
                  <c:v>173.81288684330539</c:v>
                </c:pt>
                <c:pt idx="3">
                  <c:v>226.71174723579031</c:v>
                </c:pt>
                <c:pt idx="4">
                  <c:v>273.32806674727732</c:v>
                </c:pt>
                <c:pt idx="5">
                  <c:v>292.61024945379148</c:v>
                </c:pt>
                <c:pt idx="6">
                  <c:v>312.73136341262841</c:v>
                </c:pt>
                <c:pt idx="7">
                  <c:v>306.31175750875099</c:v>
                </c:pt>
                <c:pt idx="8">
                  <c:v>254.96402979340539</c:v>
                </c:pt>
                <c:pt idx="9">
                  <c:v>188.89772774536689</c:v>
                </c:pt>
                <c:pt idx="10">
                  <c:v>128.78676644916899</c:v>
                </c:pt>
                <c:pt idx="11">
                  <c:v>102.17089779556559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E-44E5-B58B-CCF84901C849}"/>
            </c:ext>
          </c:extLst>
        </c:ser>
        <c:ser>
          <c:idx val="1"/>
          <c:order val="1"/>
          <c:tx>
            <c:v>50 Celsius TMY2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Athens_Scenocalc_Comparison!$O$3:$O$14</c:f>
              <c:numCache>
                <c:formatCode>General</c:formatCode>
                <c:ptCount val="12"/>
                <c:pt idx="0">
                  <c:v>122.8804161732986</c:v>
                </c:pt>
                <c:pt idx="1">
                  <c:v>122.9358859885882</c:v>
                </c:pt>
                <c:pt idx="2">
                  <c:v>156.54449687118949</c:v>
                </c:pt>
                <c:pt idx="3">
                  <c:v>215.62749036410651</c:v>
                </c:pt>
                <c:pt idx="4">
                  <c:v>259.15459392052588</c:v>
                </c:pt>
                <c:pt idx="5">
                  <c:v>280.71688547416147</c:v>
                </c:pt>
                <c:pt idx="6">
                  <c:v>305.26004734902108</c:v>
                </c:pt>
                <c:pt idx="7">
                  <c:v>301.9197704956859</c:v>
                </c:pt>
                <c:pt idx="8">
                  <c:v>251.91553640087031</c:v>
                </c:pt>
                <c:pt idx="9">
                  <c:v>181.37200209388371</c:v>
                </c:pt>
                <c:pt idx="10">
                  <c:v>115.33472240481029</c:v>
                </c:pt>
                <c:pt idx="11">
                  <c:v>97.000171960275765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E-44E5-B58B-CCF84901C849}"/>
            </c:ext>
          </c:extLst>
        </c:ser>
        <c:ser>
          <c:idx val="2"/>
          <c:order val="2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E-44E5-B58B-CCF84901C849}"/>
            </c:ext>
          </c:extLst>
        </c:ser>
        <c:ser>
          <c:idx val="3"/>
          <c:order val="3"/>
          <c:tx>
            <c:v>75 Celsius TMY3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Error_Analysis!$X$3:$X$14</c:f>
              <c:numCache>
                <c:formatCode>General</c:formatCode>
                <c:ptCount val="12"/>
                <c:pt idx="0">
                  <c:v>107.8175131648503</c:v>
                </c:pt>
                <c:pt idx="1">
                  <c:v>117.797261946197</c:v>
                </c:pt>
                <c:pt idx="2">
                  <c:v>158.2032486938875</c:v>
                </c:pt>
                <c:pt idx="3">
                  <c:v>210.7609335108711</c:v>
                </c:pt>
                <c:pt idx="4">
                  <c:v>256.07790727280531</c:v>
                </c:pt>
                <c:pt idx="5">
                  <c:v>276.59604169113862</c:v>
                </c:pt>
                <c:pt idx="6">
                  <c:v>296.86263761230009</c:v>
                </c:pt>
                <c:pt idx="7">
                  <c:v>290.59734454156711</c:v>
                </c:pt>
                <c:pt idx="8">
                  <c:v>241.0830686040288</c:v>
                </c:pt>
                <c:pt idx="9">
                  <c:v>175.25773971215509</c:v>
                </c:pt>
                <c:pt idx="10">
                  <c:v>117.1335256141903</c:v>
                </c:pt>
                <c:pt idx="11">
                  <c:v>90.312019232419871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E-44E5-B58B-CCF84901C849}"/>
            </c:ext>
          </c:extLst>
        </c:ser>
        <c:ser>
          <c:idx val="4"/>
          <c:order val="4"/>
          <c:tx>
            <c:v>75 Celsius TMY2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Athens_Scenocalc_Comparison!$T$3:$T$14</c:f>
              <c:numCache>
                <c:formatCode>General</c:formatCode>
                <c:ptCount val="12"/>
                <c:pt idx="0">
                  <c:v>110.4207700284849</c:v>
                </c:pt>
                <c:pt idx="1">
                  <c:v>110.86558548393489</c:v>
                </c:pt>
                <c:pt idx="2">
                  <c:v>141.50437243843021</c:v>
                </c:pt>
                <c:pt idx="3">
                  <c:v>200.02300250250809</c:v>
                </c:pt>
                <c:pt idx="4">
                  <c:v>241.9695190248693</c:v>
                </c:pt>
                <c:pt idx="5">
                  <c:v>264.47812498626701</c:v>
                </c:pt>
                <c:pt idx="6">
                  <c:v>289.02053588790869</c:v>
                </c:pt>
                <c:pt idx="7">
                  <c:v>285.85155093185978</c:v>
                </c:pt>
                <c:pt idx="8">
                  <c:v>237.69673692900199</c:v>
                </c:pt>
                <c:pt idx="9">
                  <c:v>167.66004177022441</c:v>
                </c:pt>
                <c:pt idx="10">
                  <c:v>103.34581425500571</c:v>
                </c:pt>
                <c:pt idx="11">
                  <c:v>85.2974172709404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AE-44E5-B58B-CCF84901C849}"/>
            </c:ext>
          </c:extLst>
        </c:ser>
        <c:ser>
          <c:idx val="5"/>
          <c:order val="5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AE-44E5-B58B-CCF84901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TMY3 Data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Error_Analysis!$AB$3:$AB$14</c:f>
              <c:numCache>
                <c:formatCode>General</c:formatCode>
                <c:ptCount val="12"/>
                <c:pt idx="0">
                  <c:v>166.94925149015359</c:v>
                </c:pt>
                <c:pt idx="1">
                  <c:v>181.02920874399922</c:v>
                </c:pt>
                <c:pt idx="2">
                  <c:v>242.39372383018392</c:v>
                </c:pt>
                <c:pt idx="3">
                  <c:v>309.1365736796771</c:v>
                </c:pt>
                <c:pt idx="4">
                  <c:v>366.68805085808435</c:v>
                </c:pt>
                <c:pt idx="5">
                  <c:v>388.46215692003983</c:v>
                </c:pt>
                <c:pt idx="6">
                  <c:v>411.64796109240513</c:v>
                </c:pt>
                <c:pt idx="7">
                  <c:v>401.78660030046615</c:v>
                </c:pt>
                <c:pt idx="8">
                  <c:v>337.42054217337477</c:v>
                </c:pt>
                <c:pt idx="9">
                  <c:v>253.37710777581356</c:v>
                </c:pt>
                <c:pt idx="10">
                  <c:v>175.88809261613795</c:v>
                </c:pt>
                <c:pt idx="11">
                  <c:v>143.99974331633808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4-47A5-ABB5-A4AC347DD93D}"/>
            </c:ext>
          </c:extLst>
        </c:ser>
        <c:ser>
          <c:idx val="1"/>
          <c:order val="1"/>
          <c:tx>
            <c:v>TMY2 Data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Athens_Scenocalc_Comparison!$R$3:$R$14</c:f>
              <c:numCache>
                <c:formatCode>General</c:formatCode>
                <c:ptCount val="12"/>
                <c:pt idx="0">
                  <c:v>172.48193557964478</c:v>
                </c:pt>
                <c:pt idx="1">
                  <c:v>171.87140507504299</c:v>
                </c:pt>
                <c:pt idx="2">
                  <c:v>221.24812406456513</c:v>
                </c:pt>
                <c:pt idx="3">
                  <c:v>334.1477352884433</c:v>
                </c:pt>
                <c:pt idx="4">
                  <c:v>348.77190647596996</c:v>
                </c:pt>
                <c:pt idx="5">
                  <c:v>374.37277597897491</c:v>
                </c:pt>
                <c:pt idx="6">
                  <c:v>402.81595607258117</c:v>
                </c:pt>
                <c:pt idx="7">
                  <c:v>397.31537380948197</c:v>
                </c:pt>
                <c:pt idx="8">
                  <c:v>334.52403461037028</c:v>
                </c:pt>
                <c:pt idx="9">
                  <c:v>244.99259635862774</c:v>
                </c:pt>
                <c:pt idx="10">
                  <c:v>160.53194171252929</c:v>
                </c:pt>
                <c:pt idx="11">
                  <c:v>138.16768505840997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4-47A5-ABB5-A4AC347DD93D}"/>
            </c:ext>
          </c:extLst>
        </c:ser>
        <c:ser>
          <c:idx val="2"/>
          <c:order val="2"/>
          <c:tx>
            <c:v>Scenocalc values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Error_Analysis!$C$7:$C$18</c:f>
              <c:numCache>
                <c:formatCode>?????</c:formatCode>
                <c:ptCount val="12"/>
                <c:pt idx="0">
                  <c:v>178.87530427137671</c:v>
                </c:pt>
                <c:pt idx="1">
                  <c:v>191.41127230904189</c:v>
                </c:pt>
                <c:pt idx="2">
                  <c:v>249.02577136826869</c:v>
                </c:pt>
                <c:pt idx="3">
                  <c:v>312.3738724913153</c:v>
                </c:pt>
                <c:pt idx="4">
                  <c:v>365.57307203194148</c:v>
                </c:pt>
                <c:pt idx="5">
                  <c:v>385.45811960982212</c:v>
                </c:pt>
                <c:pt idx="6">
                  <c:v>409.19156789959931</c:v>
                </c:pt>
                <c:pt idx="7">
                  <c:v>405.68115659995709</c:v>
                </c:pt>
                <c:pt idx="8">
                  <c:v>346.7794161055528</c:v>
                </c:pt>
                <c:pt idx="9">
                  <c:v>270.03545761634888</c:v>
                </c:pt>
                <c:pt idx="10">
                  <c:v>186.18067528113809</c:v>
                </c:pt>
                <c:pt idx="11">
                  <c:v>154.41774824142021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4-47A5-ABB5-A4AC347D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86127"/>
        <c:axId val="1875161839"/>
      </c:barChart>
      <c:catAx>
        <c:axId val="14396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839"/>
        <c:crosses val="autoZero"/>
        <c:auto val="1"/>
        <c:lblAlgn val="ctr"/>
        <c:lblOffset val="100"/>
        <c:noMultiLvlLbl val="0"/>
      </c:catAx>
      <c:valAx>
        <c:axId val="1875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Radiation</a:t>
                </a:r>
                <a:r>
                  <a:rPr lang="en-GB" baseline="0"/>
                  <a:t> Incident on the Collector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12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TMY3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Error_Analysis!$BM$3:$BM$14</c:f>
              <c:numCache>
                <c:formatCode>General</c:formatCode>
                <c:ptCount val="12"/>
                <c:pt idx="0">
                  <c:v>109.4856007171914</c:v>
                </c:pt>
                <c:pt idx="1">
                  <c:v>118.4716157048085</c:v>
                </c:pt>
                <c:pt idx="2">
                  <c:v>158.1904923602832</c:v>
                </c:pt>
                <c:pt idx="3">
                  <c:v>206.32285287256411</c:v>
                </c:pt>
                <c:pt idx="4">
                  <c:v>248.6641337344779</c:v>
                </c:pt>
                <c:pt idx="5">
                  <c:v>266.11762382552058</c:v>
                </c:pt>
                <c:pt idx="6">
                  <c:v>284.35959681675018</c:v>
                </c:pt>
                <c:pt idx="7">
                  <c:v>278.53004240628411</c:v>
                </c:pt>
                <c:pt idx="8">
                  <c:v>231.88608296797719</c:v>
                </c:pt>
                <c:pt idx="9">
                  <c:v>171.8383203433927</c:v>
                </c:pt>
                <c:pt idx="10">
                  <c:v>117.18466245116051</c:v>
                </c:pt>
                <c:pt idx="11">
                  <c:v>92.979571155101567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0A9-93A0-9A0BF56B8848}"/>
            </c:ext>
          </c:extLst>
        </c:ser>
        <c:ser>
          <c:idx val="1"/>
          <c:order val="1"/>
          <c:tx>
            <c:v>50 Celsius TMY2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Athens_Scenocalc_Comparison!$AC$3:$AC$14</c:f>
              <c:numCache>
                <c:formatCode>General</c:formatCode>
                <c:ptCount val="12"/>
                <c:pt idx="0">
                  <c:v>111.8506459490264</c:v>
                </c:pt>
                <c:pt idx="1">
                  <c:v>111.90429069613231</c:v>
                </c:pt>
                <c:pt idx="2">
                  <c:v>142.47752982580019</c:v>
                </c:pt>
                <c:pt idx="3">
                  <c:v>196.2066266771219</c:v>
                </c:pt>
                <c:pt idx="4">
                  <c:v>235.75809711288559</c:v>
                </c:pt>
                <c:pt idx="5">
                  <c:v>255.29531498723401</c:v>
                </c:pt>
                <c:pt idx="6">
                  <c:v>277.57782540776088</c:v>
                </c:pt>
                <c:pt idx="7">
                  <c:v>274.53967484578737</c:v>
                </c:pt>
                <c:pt idx="8">
                  <c:v>229.12813068580641</c:v>
                </c:pt>
                <c:pt idx="9">
                  <c:v>165.00299916717529</c:v>
                </c:pt>
                <c:pt idx="10">
                  <c:v>104.9621314091675</c:v>
                </c:pt>
                <c:pt idx="11">
                  <c:v>88.291425893438557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3-40A9-93A0-9A0BF56B8848}"/>
            </c:ext>
          </c:extLst>
        </c:ser>
        <c:ser>
          <c:idx val="2"/>
          <c:order val="2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3-40A9-93A0-9A0BF56B8848}"/>
            </c:ext>
          </c:extLst>
        </c:ser>
        <c:ser>
          <c:idx val="3"/>
          <c:order val="3"/>
          <c:tx>
            <c:v>75 Celsius TMY3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Error_Analysis!$BG$3:$BG$14</c:f>
              <c:numCache>
                <c:formatCode>General</c:formatCode>
                <c:ptCount val="12"/>
                <c:pt idx="0">
                  <c:v>98.292956258407429</c:v>
                </c:pt>
                <c:pt idx="1">
                  <c:v>107.39767061159191</c:v>
                </c:pt>
                <c:pt idx="2">
                  <c:v>144.2298358249337</c:v>
                </c:pt>
                <c:pt idx="3">
                  <c:v>192.09873338410361</c:v>
                </c:pt>
                <c:pt idx="4">
                  <c:v>233.3457541204063</c:v>
                </c:pt>
                <c:pt idx="5">
                  <c:v>251.9762473635933</c:v>
                </c:pt>
                <c:pt idx="6">
                  <c:v>270.37600185386839</c:v>
                </c:pt>
                <c:pt idx="7">
                  <c:v>264.66667912215121</c:v>
                </c:pt>
                <c:pt idx="8">
                  <c:v>219.6203619485342</c:v>
                </c:pt>
                <c:pt idx="9">
                  <c:v>159.67964138913189</c:v>
                </c:pt>
                <c:pt idx="10">
                  <c:v>106.7356488867089</c:v>
                </c:pt>
                <c:pt idx="11">
                  <c:v>82.318585100506056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3-40A9-93A0-9A0BF56B8848}"/>
            </c:ext>
          </c:extLst>
        </c:ser>
        <c:ser>
          <c:idx val="4"/>
          <c:order val="4"/>
          <c:tx>
            <c:v>75 Celsius TMY2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Athens_Scenocalc_Comparison!$Y$3:$Y$14</c:f>
              <c:numCache>
                <c:formatCode>General</c:formatCode>
                <c:ptCount val="12"/>
                <c:pt idx="0">
                  <c:v>100.67366757951061</c:v>
                </c:pt>
                <c:pt idx="1">
                  <c:v>101.0848428860961</c:v>
                </c:pt>
                <c:pt idx="2">
                  <c:v>129.00341396385551</c:v>
                </c:pt>
                <c:pt idx="3">
                  <c:v>182.3029272007665</c:v>
                </c:pt>
                <c:pt idx="4">
                  <c:v>220.46508752376471</c:v>
                </c:pt>
                <c:pt idx="5">
                  <c:v>240.9155068306147</c:v>
                </c:pt>
                <c:pt idx="6">
                  <c:v>263.23207161656239</c:v>
                </c:pt>
                <c:pt idx="7">
                  <c:v>260.35506385246532</c:v>
                </c:pt>
                <c:pt idx="8">
                  <c:v>216.53824762231741</c:v>
                </c:pt>
                <c:pt idx="9">
                  <c:v>152.762092766291</c:v>
                </c:pt>
                <c:pt idx="10">
                  <c:v>94.179122816781273</c:v>
                </c:pt>
                <c:pt idx="11">
                  <c:v>77.746962445402701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03-40A9-93A0-9A0BF56B8848}"/>
            </c:ext>
          </c:extLst>
        </c:ser>
        <c:ser>
          <c:idx val="5"/>
          <c:order val="5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03-40A9-93A0-9A0BF56B8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F'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Athens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Athens_Scenocalc_Comparison!$O$3:$O$14</c:f>
              <c:numCache>
                <c:formatCode>General</c:formatCode>
                <c:ptCount val="12"/>
                <c:pt idx="0">
                  <c:v>122.8804161732986</c:v>
                </c:pt>
                <c:pt idx="1">
                  <c:v>122.9358859885882</c:v>
                </c:pt>
                <c:pt idx="2">
                  <c:v>156.54449687118949</c:v>
                </c:pt>
                <c:pt idx="3">
                  <c:v>215.62749036410651</c:v>
                </c:pt>
                <c:pt idx="4">
                  <c:v>259.15459392052588</c:v>
                </c:pt>
                <c:pt idx="5">
                  <c:v>280.71688547416147</c:v>
                </c:pt>
                <c:pt idx="6">
                  <c:v>305.26004734902108</c:v>
                </c:pt>
                <c:pt idx="7">
                  <c:v>301.9197704956859</c:v>
                </c:pt>
                <c:pt idx="8">
                  <c:v>251.91553640087031</c:v>
                </c:pt>
                <c:pt idx="9">
                  <c:v>181.37200209388371</c:v>
                </c:pt>
                <c:pt idx="10">
                  <c:v>115.33472240481029</c:v>
                </c:pt>
                <c:pt idx="11">
                  <c:v>97.000171960275765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C-48EA-BAEF-DC7FDDF210DE}"/>
            </c:ext>
          </c:extLst>
        </c:ser>
        <c:ser>
          <c:idx val="1"/>
          <c:order val="1"/>
          <c:tx>
            <c:v>75 Celsius Athens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Athens_Scenocalc_Comparison!$T$3:$T$14</c:f>
              <c:numCache>
                <c:formatCode>General</c:formatCode>
                <c:ptCount val="12"/>
                <c:pt idx="0">
                  <c:v>110.4207700284849</c:v>
                </c:pt>
                <c:pt idx="1">
                  <c:v>110.86558548393489</c:v>
                </c:pt>
                <c:pt idx="2">
                  <c:v>141.50437243843021</c:v>
                </c:pt>
                <c:pt idx="3">
                  <c:v>200.02300250250809</c:v>
                </c:pt>
                <c:pt idx="4">
                  <c:v>241.9695190248693</c:v>
                </c:pt>
                <c:pt idx="5">
                  <c:v>264.47812498626701</c:v>
                </c:pt>
                <c:pt idx="6">
                  <c:v>289.02053588790869</c:v>
                </c:pt>
                <c:pt idx="7">
                  <c:v>285.85155093185978</c:v>
                </c:pt>
                <c:pt idx="8">
                  <c:v>237.69673692900199</c:v>
                </c:pt>
                <c:pt idx="9">
                  <c:v>167.66004177022441</c:v>
                </c:pt>
                <c:pt idx="10">
                  <c:v>103.34581425500571</c:v>
                </c:pt>
                <c:pt idx="11">
                  <c:v>85.2974172709404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C-48EA-BAEF-DC7FDDF210DE}"/>
            </c:ext>
          </c:extLst>
        </c:ser>
        <c:ser>
          <c:idx val="2"/>
          <c:order val="2"/>
          <c:tx>
            <c:v>50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Chad_Athens_Comparison!$W$3:$W$14</c:f>
              <c:numCache>
                <c:formatCode>General</c:formatCode>
                <c:ptCount val="12"/>
                <c:pt idx="0">
                  <c:v>278.04861599715161</c:v>
                </c:pt>
                <c:pt idx="1">
                  <c:v>275.39270788189759</c:v>
                </c:pt>
                <c:pt idx="2">
                  <c:v>316.0108691680984</c:v>
                </c:pt>
                <c:pt idx="3">
                  <c:v>309.56275291689423</c:v>
                </c:pt>
                <c:pt idx="4">
                  <c:v>320.59260493639027</c:v>
                </c:pt>
                <c:pt idx="5">
                  <c:v>294.04926558424779</c:v>
                </c:pt>
                <c:pt idx="6">
                  <c:v>274.65730633220147</c:v>
                </c:pt>
                <c:pt idx="7">
                  <c:v>248.44762376110799</c:v>
                </c:pt>
                <c:pt idx="8">
                  <c:v>282.53548716730148</c:v>
                </c:pt>
                <c:pt idx="9">
                  <c:v>307.13723774890582</c:v>
                </c:pt>
                <c:pt idx="10">
                  <c:v>296.97207194524668</c:v>
                </c:pt>
                <c:pt idx="11">
                  <c:v>287.82510677273348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C-48EA-BAEF-DC7FDDF210DE}"/>
            </c:ext>
          </c:extLst>
        </c:ser>
        <c:ser>
          <c:idx val="3"/>
          <c:order val="3"/>
          <c:tx>
            <c:v>75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Chad_Athens_Comparison!$S$3:$S$14</c:f>
              <c:numCache>
                <c:formatCode>General</c:formatCode>
                <c:ptCount val="12"/>
                <c:pt idx="0">
                  <c:v>264.56319865008322</c:v>
                </c:pt>
                <c:pt idx="1">
                  <c:v>263.23922575063358</c:v>
                </c:pt>
                <c:pt idx="2">
                  <c:v>302.53900247420398</c:v>
                </c:pt>
                <c:pt idx="3">
                  <c:v>296.37923569273539</c:v>
                </c:pt>
                <c:pt idx="4">
                  <c:v>306.98595049776151</c:v>
                </c:pt>
                <c:pt idx="5">
                  <c:v>280.48912555281038</c:v>
                </c:pt>
                <c:pt idx="6">
                  <c:v>260.22658005656712</c:v>
                </c:pt>
                <c:pt idx="7">
                  <c:v>233.8028460235173</c:v>
                </c:pt>
                <c:pt idx="8">
                  <c:v>268.54873621244201</c:v>
                </c:pt>
                <c:pt idx="9">
                  <c:v>293.74345596056719</c:v>
                </c:pt>
                <c:pt idx="10">
                  <c:v>284.33607875702648</c:v>
                </c:pt>
                <c:pt idx="11">
                  <c:v>275.07967378533402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C-48EA-BAEF-DC7FDDF2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Athens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Athens_Scenocalc_Comparison!$AC$3:$AC$14</c:f>
              <c:numCache>
                <c:formatCode>General</c:formatCode>
                <c:ptCount val="12"/>
                <c:pt idx="0">
                  <c:v>111.8506459490264</c:v>
                </c:pt>
                <c:pt idx="1">
                  <c:v>111.90429069613231</c:v>
                </c:pt>
                <c:pt idx="2">
                  <c:v>142.47752982580019</c:v>
                </c:pt>
                <c:pt idx="3">
                  <c:v>196.2066266771219</c:v>
                </c:pt>
                <c:pt idx="4">
                  <c:v>235.75809711288559</c:v>
                </c:pt>
                <c:pt idx="5">
                  <c:v>255.29531498723401</c:v>
                </c:pt>
                <c:pt idx="6">
                  <c:v>277.57782540776088</c:v>
                </c:pt>
                <c:pt idx="7">
                  <c:v>274.53967484578737</c:v>
                </c:pt>
                <c:pt idx="8">
                  <c:v>229.12813068580641</c:v>
                </c:pt>
                <c:pt idx="9">
                  <c:v>165.00299916717529</c:v>
                </c:pt>
                <c:pt idx="10">
                  <c:v>104.9621314091675</c:v>
                </c:pt>
                <c:pt idx="11">
                  <c:v>88.291425893438557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1-425F-B42D-DFA9970D96C9}"/>
            </c:ext>
          </c:extLst>
        </c:ser>
        <c:ser>
          <c:idx val="1"/>
          <c:order val="1"/>
          <c:tx>
            <c:v>75 Celsius Athens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Athens_Scenocalc_Comparison!$Y$3:$Y$14</c:f>
              <c:numCache>
                <c:formatCode>General</c:formatCode>
                <c:ptCount val="12"/>
                <c:pt idx="0">
                  <c:v>100.67366757951061</c:v>
                </c:pt>
                <c:pt idx="1">
                  <c:v>101.0848428860961</c:v>
                </c:pt>
                <c:pt idx="2">
                  <c:v>129.00341396385551</c:v>
                </c:pt>
                <c:pt idx="3">
                  <c:v>182.3029272007665</c:v>
                </c:pt>
                <c:pt idx="4">
                  <c:v>220.46508752376471</c:v>
                </c:pt>
                <c:pt idx="5">
                  <c:v>240.9155068306147</c:v>
                </c:pt>
                <c:pt idx="6">
                  <c:v>263.23207161656239</c:v>
                </c:pt>
                <c:pt idx="7">
                  <c:v>260.35506385246532</c:v>
                </c:pt>
                <c:pt idx="8">
                  <c:v>216.53824762231741</c:v>
                </c:pt>
                <c:pt idx="9">
                  <c:v>152.762092766291</c:v>
                </c:pt>
                <c:pt idx="10">
                  <c:v>94.179122816781273</c:v>
                </c:pt>
                <c:pt idx="11">
                  <c:v>77.746962445402701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1-425F-B42D-DFA9970D96C9}"/>
            </c:ext>
          </c:extLst>
        </c:ser>
        <c:ser>
          <c:idx val="2"/>
          <c:order val="2"/>
          <c:tx>
            <c:v>50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Chad_Athens_Comparison!$AC$3:$AC$14</c:f>
              <c:numCache>
                <c:formatCode>General</c:formatCode>
                <c:ptCount val="12"/>
                <c:pt idx="0">
                  <c:v>252.86154907033571</c:v>
                </c:pt>
                <c:pt idx="1">
                  <c:v>250.44589983547871</c:v>
                </c:pt>
                <c:pt idx="2">
                  <c:v>287.31563559719751</c:v>
                </c:pt>
                <c:pt idx="3">
                  <c:v>281.4039266924907</c:v>
                </c:pt>
                <c:pt idx="4">
                  <c:v>291.41687445319491</c:v>
                </c:pt>
                <c:pt idx="5">
                  <c:v>267.3077081015482</c:v>
                </c:pt>
                <c:pt idx="6">
                  <c:v>249.72825800851879</c:v>
                </c:pt>
                <c:pt idx="7">
                  <c:v>225.9198783987618</c:v>
                </c:pt>
                <c:pt idx="8">
                  <c:v>256.92154573707262</c:v>
                </c:pt>
                <c:pt idx="9">
                  <c:v>279.26415274051891</c:v>
                </c:pt>
                <c:pt idx="10">
                  <c:v>270.06252556568302</c:v>
                </c:pt>
                <c:pt idx="11">
                  <c:v>261.76433000506842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1-425F-B42D-DFA9970D96C9}"/>
            </c:ext>
          </c:extLst>
        </c:ser>
        <c:ser>
          <c:idx val="3"/>
          <c:order val="3"/>
          <c:tx>
            <c:v>75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Chad_Athens_Comparison!$AG$3:$AG$14</c:f>
              <c:numCache>
                <c:formatCode>General</c:formatCode>
                <c:ptCount val="12"/>
                <c:pt idx="0">
                  <c:v>240.98204474546259</c:v>
                </c:pt>
                <c:pt idx="1">
                  <c:v>239.7795732364832</c:v>
                </c:pt>
                <c:pt idx="2">
                  <c:v>275.51438642136429</c:v>
                </c:pt>
                <c:pt idx="3">
                  <c:v>269.84824885419278</c:v>
                </c:pt>
                <c:pt idx="4">
                  <c:v>279.50776391332857</c:v>
                </c:pt>
                <c:pt idx="5">
                  <c:v>255.39883743101109</c:v>
                </c:pt>
                <c:pt idx="6">
                  <c:v>236.98248362875029</c:v>
                </c:pt>
                <c:pt idx="7">
                  <c:v>212.94288810202369</c:v>
                </c:pt>
                <c:pt idx="8">
                  <c:v>244.59247967559531</c:v>
                </c:pt>
                <c:pt idx="9">
                  <c:v>267.51659628812041</c:v>
                </c:pt>
                <c:pt idx="10">
                  <c:v>258.97405314478908</c:v>
                </c:pt>
                <c:pt idx="11">
                  <c:v>250.5483180994182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1-425F-B42D-DFA9970D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Collector Energy Output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957677165354331"/>
                  <c:y val="-0.2480839895013123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Collector_Slope_Optimisation!$B$3:$B$52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Collector_Slope_Optimisation!$C$3:$C$52</c:f>
              <c:numCache>
                <c:formatCode>General</c:formatCode>
                <c:ptCount val="50"/>
                <c:pt idx="0">
                  <c:v>3491.9078586110509</c:v>
                </c:pt>
                <c:pt idx="1">
                  <c:v>3503.2057564660709</c:v>
                </c:pt>
                <c:pt idx="2">
                  <c:v>3513.2314212774741</c:v>
                </c:pt>
                <c:pt idx="3">
                  <c:v>3522.0841579574658</c:v>
                </c:pt>
                <c:pt idx="4">
                  <c:v>3529.880470743914</c:v>
                </c:pt>
                <c:pt idx="5">
                  <c:v>3536.5361650344371</c:v>
                </c:pt>
                <c:pt idx="6">
                  <c:v>3541.8177355581679</c:v>
                </c:pt>
                <c:pt idx="7">
                  <c:v>3546.0395532844668</c:v>
                </c:pt>
                <c:pt idx="8">
                  <c:v>3550.735892928541</c:v>
                </c:pt>
                <c:pt idx="9">
                  <c:v>3554.4757680892171</c:v>
                </c:pt>
                <c:pt idx="10">
                  <c:v>3559.001705676792</c:v>
                </c:pt>
                <c:pt idx="11">
                  <c:v>3561.258179086672</c:v>
                </c:pt>
                <c:pt idx="12">
                  <c:v>3562.624209770765</c:v>
                </c:pt>
                <c:pt idx="13">
                  <c:v>3562.754572607872</c:v>
                </c:pt>
                <c:pt idx="14">
                  <c:v>3561.4889207288111</c:v>
                </c:pt>
                <c:pt idx="15">
                  <c:v>3558.384461907453</c:v>
                </c:pt>
                <c:pt idx="16">
                  <c:v>3556.4276851367299</c:v>
                </c:pt>
                <c:pt idx="17">
                  <c:v>3553.4765492649422</c:v>
                </c:pt>
                <c:pt idx="18">
                  <c:v>3550.9432509855242</c:v>
                </c:pt>
                <c:pt idx="19">
                  <c:v>3546.6592676986479</c:v>
                </c:pt>
                <c:pt idx="20">
                  <c:v>3541.456354779883</c:v>
                </c:pt>
                <c:pt idx="21">
                  <c:v>3535.300426454909</c:v>
                </c:pt>
                <c:pt idx="22">
                  <c:v>3527.9976329352589</c:v>
                </c:pt>
                <c:pt idx="23">
                  <c:v>3519.6991251094719</c:v>
                </c:pt>
                <c:pt idx="24">
                  <c:v>3510.352598430632</c:v>
                </c:pt>
                <c:pt idx="25">
                  <c:v>3499.9858945516639</c:v>
                </c:pt>
                <c:pt idx="26">
                  <c:v>3488.4105980542781</c:v>
                </c:pt>
                <c:pt idx="27">
                  <c:v>3475.9681706129891</c:v>
                </c:pt>
                <c:pt idx="28">
                  <c:v>3462.5417840014311</c:v>
                </c:pt>
                <c:pt idx="29">
                  <c:v>3448.2484806191178</c:v>
                </c:pt>
                <c:pt idx="30">
                  <c:v>3433.0254729238459</c:v>
                </c:pt>
                <c:pt idx="31">
                  <c:v>3416.7206540151728</c:v>
                </c:pt>
                <c:pt idx="32">
                  <c:v>3399.4975440720432</c:v>
                </c:pt>
                <c:pt idx="33">
                  <c:v>3381.1633850391931</c:v>
                </c:pt>
                <c:pt idx="34">
                  <c:v>3361.93792345051</c:v>
                </c:pt>
                <c:pt idx="35">
                  <c:v>3341.7977153827651</c:v>
                </c:pt>
                <c:pt idx="36">
                  <c:v>3320.6529299006788</c:v>
                </c:pt>
                <c:pt idx="37">
                  <c:v>3298.4817628670162</c:v>
                </c:pt>
                <c:pt idx="38">
                  <c:v>3275.5588862827608</c:v>
                </c:pt>
                <c:pt idx="39">
                  <c:v>3251.6308266804458</c:v>
                </c:pt>
                <c:pt idx="40">
                  <c:v>3226.758294974145</c:v>
                </c:pt>
                <c:pt idx="41">
                  <c:v>3200.9469188893199</c:v>
                </c:pt>
                <c:pt idx="42">
                  <c:v>3174.0261230930191</c:v>
                </c:pt>
                <c:pt idx="43">
                  <c:v>3146.6072374521218</c:v>
                </c:pt>
                <c:pt idx="44">
                  <c:v>3118.0888522990958</c:v>
                </c:pt>
                <c:pt idx="45">
                  <c:v>3088.8286290339011</c:v>
                </c:pt>
                <c:pt idx="46">
                  <c:v>3058.616409003454</c:v>
                </c:pt>
                <c:pt idx="47">
                  <c:v>3027.6332416587911</c:v>
                </c:pt>
                <c:pt idx="48">
                  <c:v>2995.9101040562491</c:v>
                </c:pt>
                <c:pt idx="49">
                  <c:v>2963.3469168881352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E-495F-BE89-C7C43F0820B1}"/>
            </c:ext>
          </c:extLst>
        </c:ser>
        <c:ser>
          <c:idx val="1"/>
          <c:order val="1"/>
          <c:tx>
            <c:v>Incident Radiation on Collector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Collector_Slope_Optimisation!$B$3:$B$52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Collector_Slope_Optimisation!$D$3:$D$52</c:f>
              <c:numCache>
                <c:formatCode>General</c:formatCode>
                <c:ptCount val="50"/>
                <c:pt idx="0">
                  <c:v>4241.0012799999913</c:v>
                </c:pt>
                <c:pt idx="1">
                  <c:v>4254.7927707980589</c:v>
                </c:pt>
                <c:pt idx="2">
                  <c:v>4267.5895692636359</c:v>
                </c:pt>
                <c:pt idx="3">
                  <c:v>4279.3876166455193</c:v>
                </c:pt>
                <c:pt idx="4">
                  <c:v>4290.1831709656281</c:v>
                </c:pt>
                <c:pt idx="5">
                  <c:v>4299.9728082057864</c:v>
                </c:pt>
                <c:pt idx="6">
                  <c:v>4308.7534233939596</c:v>
                </c:pt>
                <c:pt idx="7">
                  <c:v>4316.5222315887904</c:v>
                </c:pt>
                <c:pt idx="8">
                  <c:v>4323.2767687630367</c:v>
                </c:pt>
                <c:pt idx="9">
                  <c:v>4329.0148925850908</c:v>
                </c:pt>
                <c:pt idx="10">
                  <c:v>4333.7347830983826</c:v>
                </c:pt>
                <c:pt idx="11">
                  <c:v>4337.4349432986783</c:v>
                </c:pt>
                <c:pt idx="12">
                  <c:v>4340.1141996088827</c:v>
                </c:pt>
                <c:pt idx="13">
                  <c:v>4341.7717022511997</c:v>
                </c:pt>
                <c:pt idx="14">
                  <c:v>4342.4069255167024</c:v>
                </c:pt>
                <c:pt idx="15">
                  <c:v>4342.0196679321307</c:v>
                </c:pt>
                <c:pt idx="16">
                  <c:v>4340.6100523236664</c:v>
                </c:pt>
                <c:pt idx="17">
                  <c:v>4338.1785257780894</c:v>
                </c:pt>
                <c:pt idx="18">
                  <c:v>4334.7258595009016</c:v>
                </c:pt>
                <c:pt idx="19">
                  <c:v>4330.2531485717163</c:v>
                </c:pt>
                <c:pt idx="20">
                  <c:v>4324.7618115970135</c:v>
                </c:pt>
                <c:pt idx="21">
                  <c:v>4318.253590260163</c:v>
                </c:pt>
                <c:pt idx="22">
                  <c:v>4310.7305487689837</c:v>
                </c:pt>
                <c:pt idx="23">
                  <c:v>4302.1950732010346</c:v>
                </c:pt>
                <c:pt idx="24">
                  <c:v>4292.6498707469154</c:v>
                </c:pt>
                <c:pt idx="25">
                  <c:v>4282.0979688515081</c:v>
                </c:pt>
                <c:pt idx="26">
                  <c:v>4270.5427142538792</c:v>
                </c:pt>
                <c:pt idx="27">
                  <c:v>4257.9877719256947</c:v>
                </c:pt>
                <c:pt idx="28">
                  <c:v>4244.437123908865</c:v>
                </c:pt>
                <c:pt idx="29">
                  <c:v>4229.8950680525704</c:v>
                </c:pt>
                <c:pt idx="30">
                  <c:v>4214.3662166500362</c:v>
                </c:pt>
                <c:pt idx="31">
                  <c:v>4197.8554949757772</c:v>
                </c:pt>
                <c:pt idx="32">
                  <c:v>4180.3681397233604</c:v>
                </c:pt>
                <c:pt idx="33">
                  <c:v>4161.9096973445121</c:v>
                </c:pt>
                <c:pt idx="34">
                  <c:v>4142.486022289927</c:v>
                </c:pt>
                <c:pt idx="35">
                  <c:v>4122.1032751525208</c:v>
                </c:pt>
                <c:pt idx="36">
                  <c:v>4100.7679207133106</c:v>
                </c:pt>
                <c:pt idx="37">
                  <c:v>4078.4867258911522</c:v>
                </c:pt>
                <c:pt idx="38">
                  <c:v>4055.2667575963469</c:v>
                </c:pt>
                <c:pt idx="39">
                  <c:v>4031.115380489357</c:v>
                </c:pt>
                <c:pt idx="40">
                  <c:v>4006.040254644854</c:v>
                </c:pt>
                <c:pt idx="41">
                  <c:v>3980.049333122216</c:v>
                </c:pt>
                <c:pt idx="42">
                  <c:v>3953.150859443123</c:v>
                </c:pt>
                <c:pt idx="43">
                  <c:v>3925.3533649768342</c:v>
                </c:pt>
                <c:pt idx="44">
                  <c:v>3896.6656662344749</c:v>
                </c:pt>
                <c:pt idx="45">
                  <c:v>3867.096862072533</c:v>
                </c:pt>
                <c:pt idx="46">
                  <c:v>3836.6563308070508</c:v>
                </c:pt>
                <c:pt idx="47">
                  <c:v>3805.3537272391809</c:v>
                </c:pt>
                <c:pt idx="48">
                  <c:v>3773.1989795929348</c:v>
                </c:pt>
                <c:pt idx="49">
                  <c:v>3740.2022863661291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E-495F-BE89-C7C43F0820B1}"/>
            </c:ext>
          </c:extLst>
        </c:ser>
        <c:ser>
          <c:idx val="2"/>
          <c:order val="2"/>
          <c:tx>
            <c:v>Energy Output 100 degrees</c:v>
          </c:tx>
          <c:spPr>
            <a:ln w="19050">
              <a:noFill/>
              <a:prstDash val="solid"/>
            </a:ln>
          </c:spPr>
          <c:marker>
            <c:symbol val="square"/>
            <c:size val="3"/>
            <c:spPr>
              <a:ln>
                <a:prstDash val="solid"/>
              </a:ln>
            </c:spPr>
          </c:marker>
          <c:xVal>
            <c:numRef>
              <c:f>Collector_Slope_Optimisation!$F$3:$F$52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Collector_Slope_Optimisation!$G$3:$G$52</c:f>
              <c:numCache>
                <c:formatCode>General</c:formatCode>
                <c:ptCount val="50"/>
                <c:pt idx="0">
                  <c:v>3124.2800167186001</c:v>
                </c:pt>
                <c:pt idx="1">
                  <c:v>3135.419251158708</c:v>
                </c:pt>
                <c:pt idx="2">
                  <c:v>3145.2651318978369</c:v>
                </c:pt>
                <c:pt idx="3">
                  <c:v>3153.9770719316002</c:v>
                </c:pt>
                <c:pt idx="4">
                  <c:v>3161.6005317229028</c:v>
                </c:pt>
                <c:pt idx="5">
                  <c:v>3168.097604737412</c:v>
                </c:pt>
                <c:pt idx="6">
                  <c:v>3173.2083892028868</c:v>
                </c:pt>
                <c:pt idx="7">
                  <c:v>3177.3058539140579</c:v>
                </c:pt>
                <c:pt idx="8">
                  <c:v>3181.875566447341</c:v>
                </c:pt>
                <c:pt idx="9">
                  <c:v>3185.4535681638049</c:v>
                </c:pt>
                <c:pt idx="10">
                  <c:v>3189.8713216642459</c:v>
                </c:pt>
                <c:pt idx="11">
                  <c:v>3192.0412750699702</c:v>
                </c:pt>
                <c:pt idx="12">
                  <c:v>3193.3139829158399</c:v>
                </c:pt>
                <c:pt idx="13">
                  <c:v>3193.3978777599091</c:v>
                </c:pt>
                <c:pt idx="14">
                  <c:v>3192.1380419070738</c:v>
                </c:pt>
                <c:pt idx="15">
                  <c:v>3189.071884875058</c:v>
                </c:pt>
                <c:pt idx="16">
                  <c:v>3187.1536688873662</c:v>
                </c:pt>
                <c:pt idx="17">
                  <c:v>3184.287353817017</c:v>
                </c:pt>
                <c:pt idx="18">
                  <c:v>3181.882223870246</c:v>
                </c:pt>
                <c:pt idx="19">
                  <c:v>3177.748170071764</c:v>
                </c:pt>
                <c:pt idx="20">
                  <c:v>3172.7209680458991</c:v>
                </c:pt>
                <c:pt idx="21">
                  <c:v>3166.752547307713</c:v>
                </c:pt>
                <c:pt idx="22">
                  <c:v>3159.669898707436</c:v>
                </c:pt>
                <c:pt idx="23">
                  <c:v>3151.6075859159728</c:v>
                </c:pt>
                <c:pt idx="24">
                  <c:v>3142.486096314165</c:v>
                </c:pt>
                <c:pt idx="25">
                  <c:v>3132.3632367986238</c:v>
                </c:pt>
                <c:pt idx="26">
                  <c:v>3121.0190666638891</c:v>
                </c:pt>
                <c:pt idx="27">
                  <c:v>3108.8387468246551</c:v>
                </c:pt>
                <c:pt idx="28">
                  <c:v>3095.668737899301</c:v>
                </c:pt>
                <c:pt idx="29">
                  <c:v>3081.6000432372011</c:v>
                </c:pt>
                <c:pt idx="30">
                  <c:v>3066.6062181226798</c:v>
                </c:pt>
                <c:pt idx="31">
                  <c:v>3050.5205114651039</c:v>
                </c:pt>
                <c:pt idx="32">
                  <c:v>3033.4861798627471</c:v>
                </c:pt>
                <c:pt idx="33">
                  <c:v>3015.325124235248</c:v>
                </c:pt>
                <c:pt idx="34">
                  <c:v>2996.31623448859</c:v>
                </c:pt>
                <c:pt idx="35">
                  <c:v>2976.3904332092161</c:v>
                </c:pt>
                <c:pt idx="36">
                  <c:v>2955.4618538216118</c:v>
                </c:pt>
                <c:pt idx="37">
                  <c:v>2933.4987639297442</c:v>
                </c:pt>
                <c:pt idx="38">
                  <c:v>2910.7965461283302</c:v>
                </c:pt>
                <c:pt idx="39">
                  <c:v>2887.1077892432108</c:v>
                </c:pt>
                <c:pt idx="40">
                  <c:v>2862.436838637409</c:v>
                </c:pt>
                <c:pt idx="41">
                  <c:v>2836.8711088212981</c:v>
                </c:pt>
                <c:pt idx="42">
                  <c:v>2810.19455961518</c:v>
                </c:pt>
                <c:pt idx="43">
                  <c:v>2783.0117859041061</c:v>
                </c:pt>
                <c:pt idx="44">
                  <c:v>2754.741233665799</c:v>
                </c:pt>
                <c:pt idx="45">
                  <c:v>2725.749605651491</c:v>
                </c:pt>
                <c:pt idx="46">
                  <c:v>2695.7915891181251</c:v>
                </c:pt>
                <c:pt idx="47">
                  <c:v>2665.0680707492452</c:v>
                </c:pt>
                <c:pt idx="48">
                  <c:v>2633.6263812454781</c:v>
                </c:pt>
                <c:pt idx="49">
                  <c:v>2601.3601408128611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E-495F-BE89-C7C43F08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40607"/>
        <c:axId val="836697600"/>
      </c:scatterChart>
      <c:valAx>
        <c:axId val="15937406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</a:t>
                </a:r>
                <a:r>
                  <a:rPr lang="en-GB" baseline="0"/>
                  <a:t> Slope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600"/>
        <c:crosses val="autoZero"/>
        <c:crossBetween val="midCat"/>
      </c:valAx>
      <c:valAx>
        <c:axId val="8366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Yearly Energy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406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Collector Energy Output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957677165354331"/>
                  <c:y val="-0.2480839895013123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Collector_Slope_Optimisation!$B$3:$B$52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Collector_Slope_Optimisation!$L$3:$L$52</c:f>
              <c:numCache>
                <c:formatCode>General</c:formatCode>
                <c:ptCount val="50"/>
                <c:pt idx="0">
                  <c:v>3175.190278561332</c:v>
                </c:pt>
                <c:pt idx="1">
                  <c:v>3185.4977167553361</c:v>
                </c:pt>
                <c:pt idx="2">
                  <c:v>3194.6185010244731</c:v>
                </c:pt>
                <c:pt idx="3">
                  <c:v>3202.694179769911</c:v>
                </c:pt>
                <c:pt idx="4">
                  <c:v>3209.8008551424091</c:v>
                </c:pt>
                <c:pt idx="5">
                  <c:v>3215.8712834773378</c:v>
                </c:pt>
                <c:pt idx="6">
                  <c:v>3220.6768351987448</c:v>
                </c:pt>
                <c:pt idx="7">
                  <c:v>3224.5144842419209</c:v>
                </c:pt>
                <c:pt idx="8">
                  <c:v>3228.804614713692</c:v>
                </c:pt>
                <c:pt idx="9">
                  <c:v>3232.2042531935522</c:v>
                </c:pt>
                <c:pt idx="10">
                  <c:v>3236.3327027463029</c:v>
                </c:pt>
                <c:pt idx="11">
                  <c:v>3238.3875841459831</c:v>
                </c:pt>
                <c:pt idx="12">
                  <c:v>3239.6379892122468</c:v>
                </c:pt>
                <c:pt idx="13">
                  <c:v>3239.7506333820688</c:v>
                </c:pt>
                <c:pt idx="14">
                  <c:v>3238.5890062221902</c:v>
                </c:pt>
                <c:pt idx="15">
                  <c:v>3235.7602153722669</c:v>
                </c:pt>
                <c:pt idx="16">
                  <c:v>3233.980189104384</c:v>
                </c:pt>
                <c:pt idx="17">
                  <c:v>3231.301408026332</c:v>
                </c:pt>
                <c:pt idx="18">
                  <c:v>3228.999290801366</c:v>
                </c:pt>
                <c:pt idx="19">
                  <c:v>3225.105279017077</c:v>
                </c:pt>
                <c:pt idx="20">
                  <c:v>3220.3754929588472</c:v>
                </c:pt>
                <c:pt idx="21">
                  <c:v>3214.7826391659009</c:v>
                </c:pt>
                <c:pt idx="22">
                  <c:v>3208.13862627033</c:v>
                </c:pt>
                <c:pt idx="23">
                  <c:v>3200.5848899270022</c:v>
                </c:pt>
                <c:pt idx="24">
                  <c:v>3192.079331786013</c:v>
                </c:pt>
                <c:pt idx="25">
                  <c:v>3182.6407339007392</c:v>
                </c:pt>
                <c:pt idx="26">
                  <c:v>3172.1105472553681</c:v>
                </c:pt>
                <c:pt idx="27">
                  <c:v>3160.7943557672929</c:v>
                </c:pt>
                <c:pt idx="28">
                  <c:v>3148.5840876193838</c:v>
                </c:pt>
                <c:pt idx="29">
                  <c:v>3135.5838629008022</c:v>
                </c:pt>
                <c:pt idx="30">
                  <c:v>3121.7376160712961</c:v>
                </c:pt>
                <c:pt idx="31">
                  <c:v>3106.9138008542832</c:v>
                </c:pt>
                <c:pt idx="32">
                  <c:v>3091.2481707218149</c:v>
                </c:pt>
                <c:pt idx="33">
                  <c:v>3074.5594867121749</c:v>
                </c:pt>
                <c:pt idx="34">
                  <c:v>3057.081953683256</c:v>
                </c:pt>
                <c:pt idx="35">
                  <c:v>3038.7585672227151</c:v>
                </c:pt>
                <c:pt idx="36">
                  <c:v>3019.5259174652651</c:v>
                </c:pt>
                <c:pt idx="37">
                  <c:v>2999.3572311755661</c:v>
                </c:pt>
                <c:pt idx="38">
                  <c:v>2978.5136822908212</c:v>
                </c:pt>
                <c:pt idx="39">
                  <c:v>2956.759646559784</c:v>
                </c:pt>
                <c:pt idx="40">
                  <c:v>2934.134739423333</c:v>
                </c:pt>
                <c:pt idx="41">
                  <c:v>2910.662781217783</c:v>
                </c:pt>
                <c:pt idx="42">
                  <c:v>2886.1754857013821</c:v>
                </c:pt>
                <c:pt idx="43">
                  <c:v>2861.2399274412719</c:v>
                </c:pt>
                <c:pt idx="44">
                  <c:v>2835.313106174237</c:v>
                </c:pt>
                <c:pt idx="45">
                  <c:v>2808.705229356879</c:v>
                </c:pt>
                <c:pt idx="46">
                  <c:v>2781.2193475213262</c:v>
                </c:pt>
                <c:pt idx="47">
                  <c:v>2753.0308022513391</c:v>
                </c:pt>
                <c:pt idx="48">
                  <c:v>2724.1844293260751</c:v>
                </c:pt>
                <c:pt idx="49">
                  <c:v>2694.5618371645692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3-411D-9065-2A29A98E0760}"/>
            </c:ext>
          </c:extLst>
        </c:ser>
        <c:ser>
          <c:idx val="1"/>
          <c:order val="1"/>
          <c:tx>
            <c:v>Incident Radiation on Collector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Collector_Slope_Optimisation!$B$3:$B$52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Collector_Slope_Optimisation!$D$3:$D$52</c:f>
              <c:numCache>
                <c:formatCode>General</c:formatCode>
                <c:ptCount val="50"/>
                <c:pt idx="0">
                  <c:v>4241.0012799999913</c:v>
                </c:pt>
                <c:pt idx="1">
                  <c:v>4254.7927707980589</c:v>
                </c:pt>
                <c:pt idx="2">
                  <c:v>4267.5895692636359</c:v>
                </c:pt>
                <c:pt idx="3">
                  <c:v>4279.3876166455193</c:v>
                </c:pt>
                <c:pt idx="4">
                  <c:v>4290.1831709656281</c:v>
                </c:pt>
                <c:pt idx="5">
                  <c:v>4299.9728082057864</c:v>
                </c:pt>
                <c:pt idx="6">
                  <c:v>4308.7534233939596</c:v>
                </c:pt>
                <c:pt idx="7">
                  <c:v>4316.5222315887904</c:v>
                </c:pt>
                <c:pt idx="8">
                  <c:v>4323.2767687630367</c:v>
                </c:pt>
                <c:pt idx="9">
                  <c:v>4329.0148925850908</c:v>
                </c:pt>
                <c:pt idx="10">
                  <c:v>4333.7347830983826</c:v>
                </c:pt>
                <c:pt idx="11">
                  <c:v>4337.4349432986783</c:v>
                </c:pt>
                <c:pt idx="12">
                  <c:v>4340.1141996088827</c:v>
                </c:pt>
                <c:pt idx="13">
                  <c:v>4341.7717022511997</c:v>
                </c:pt>
                <c:pt idx="14">
                  <c:v>4342.4069255167024</c:v>
                </c:pt>
                <c:pt idx="15">
                  <c:v>4342.0196679321307</c:v>
                </c:pt>
                <c:pt idx="16">
                  <c:v>4340.6100523236664</c:v>
                </c:pt>
                <c:pt idx="17">
                  <c:v>4338.1785257780894</c:v>
                </c:pt>
                <c:pt idx="18">
                  <c:v>4334.7258595009016</c:v>
                </c:pt>
                <c:pt idx="19">
                  <c:v>4330.2531485717163</c:v>
                </c:pt>
                <c:pt idx="20">
                  <c:v>4324.7618115970135</c:v>
                </c:pt>
                <c:pt idx="21">
                  <c:v>4318.253590260163</c:v>
                </c:pt>
                <c:pt idx="22">
                  <c:v>4310.7305487689837</c:v>
                </c:pt>
                <c:pt idx="23">
                  <c:v>4302.1950732010346</c:v>
                </c:pt>
                <c:pt idx="24">
                  <c:v>4292.6498707469154</c:v>
                </c:pt>
                <c:pt idx="25">
                  <c:v>4282.0979688515081</c:v>
                </c:pt>
                <c:pt idx="26">
                  <c:v>4270.5427142538792</c:v>
                </c:pt>
                <c:pt idx="27">
                  <c:v>4257.9877719256947</c:v>
                </c:pt>
                <c:pt idx="28">
                  <c:v>4244.437123908865</c:v>
                </c:pt>
                <c:pt idx="29">
                  <c:v>4229.8950680525704</c:v>
                </c:pt>
                <c:pt idx="30">
                  <c:v>4214.3662166500362</c:v>
                </c:pt>
                <c:pt idx="31">
                  <c:v>4197.8554949757772</c:v>
                </c:pt>
                <c:pt idx="32">
                  <c:v>4180.3681397233604</c:v>
                </c:pt>
                <c:pt idx="33">
                  <c:v>4161.9096973445121</c:v>
                </c:pt>
                <c:pt idx="34">
                  <c:v>4142.486022289927</c:v>
                </c:pt>
                <c:pt idx="35">
                  <c:v>4122.1032751525208</c:v>
                </c:pt>
                <c:pt idx="36">
                  <c:v>4100.7679207133106</c:v>
                </c:pt>
                <c:pt idx="37">
                  <c:v>4078.4867258911522</c:v>
                </c:pt>
                <c:pt idx="38">
                  <c:v>4055.2667575963469</c:v>
                </c:pt>
                <c:pt idx="39">
                  <c:v>4031.115380489357</c:v>
                </c:pt>
                <c:pt idx="40">
                  <c:v>4006.040254644854</c:v>
                </c:pt>
                <c:pt idx="41">
                  <c:v>3980.049333122216</c:v>
                </c:pt>
                <c:pt idx="42">
                  <c:v>3953.150859443123</c:v>
                </c:pt>
                <c:pt idx="43">
                  <c:v>3925.3533649768342</c:v>
                </c:pt>
                <c:pt idx="44">
                  <c:v>3896.6656662344749</c:v>
                </c:pt>
                <c:pt idx="45">
                  <c:v>3867.096862072533</c:v>
                </c:pt>
                <c:pt idx="46">
                  <c:v>3836.6563308070508</c:v>
                </c:pt>
                <c:pt idx="47">
                  <c:v>3805.3537272391809</c:v>
                </c:pt>
                <c:pt idx="48">
                  <c:v>3773.1989795929348</c:v>
                </c:pt>
                <c:pt idx="49">
                  <c:v>3740.2022863661291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3-411D-9065-2A29A98E0760}"/>
            </c:ext>
          </c:extLst>
        </c:ser>
        <c:ser>
          <c:idx val="2"/>
          <c:order val="2"/>
          <c:tx>
            <c:v>Energy Output 100 degrees</c:v>
          </c:tx>
          <c:spPr>
            <a:ln w="19050">
              <a:noFill/>
              <a:prstDash val="solid"/>
            </a:ln>
          </c:spPr>
          <c:marker>
            <c:symbol val="square"/>
            <c:size val="3"/>
            <c:spPr>
              <a:ln>
                <a:prstDash val="solid"/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4.4569449228099703E-2"/>
                  <c:y val="9.6794847582631599E-2"/>
                </c:manualLayout>
              </c:layout>
              <c:numFmt formatCode="General" sourceLinked="0"/>
            </c:trendlineLbl>
          </c:trendline>
          <c:xVal>
            <c:numRef>
              <c:f>Collector_Slope_Optimisation!$F$3:$F$52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Collector_Slope_Optimisation!$P$3:$P$52</c:f>
              <c:numCache>
                <c:formatCode>General</c:formatCode>
                <c:ptCount val="50"/>
                <c:pt idx="0">
                  <c:v>2849.9507679521471</c:v>
                </c:pt>
                <c:pt idx="1">
                  <c:v>2860.1444451548</c:v>
                </c:pt>
                <c:pt idx="2">
                  <c:v>2869.1433441576542</c:v>
                </c:pt>
                <c:pt idx="3">
                  <c:v>2877.101445045912</c:v>
                </c:pt>
                <c:pt idx="4">
                  <c:v>2884.072371543316</c:v>
                </c:pt>
                <c:pt idx="5">
                  <c:v>2890.0211259516182</c:v>
                </c:pt>
                <c:pt idx="6">
                  <c:v>2894.7192999964768</c:v>
                </c:pt>
                <c:pt idx="7">
                  <c:v>2898.4366703485061</c:v>
                </c:pt>
                <c:pt idx="8">
                  <c:v>2902.609336080644</c:v>
                </c:pt>
                <c:pt idx="9">
                  <c:v>2905.9058011868069</c:v>
                </c:pt>
                <c:pt idx="10">
                  <c:v>2909.972247950664</c:v>
                </c:pt>
                <c:pt idx="11">
                  <c:v>2911.9767886327559</c:v>
                </c:pt>
                <c:pt idx="12">
                  <c:v>2913.1528702240671</c:v>
                </c:pt>
                <c:pt idx="13">
                  <c:v>2913.2175820072448</c:v>
                </c:pt>
                <c:pt idx="14">
                  <c:v>2912.074135442449</c:v>
                </c:pt>
                <c:pt idx="15">
                  <c:v>2909.258469132867</c:v>
                </c:pt>
                <c:pt idx="16">
                  <c:v>2907.519684867792</c:v>
                </c:pt>
                <c:pt idx="17">
                  <c:v>2904.920851512989</c:v>
                </c:pt>
                <c:pt idx="18">
                  <c:v>2902.7319002455561</c:v>
                </c:pt>
                <c:pt idx="19">
                  <c:v>2898.968948397956</c:v>
                </c:pt>
                <c:pt idx="20">
                  <c:v>2894.388744833439</c:v>
                </c:pt>
                <c:pt idx="21">
                  <c:v>2888.9625462614922</c:v>
                </c:pt>
                <c:pt idx="22">
                  <c:v>2882.499229904422</c:v>
                </c:pt>
                <c:pt idx="23">
                  <c:v>2875.1416416943662</c:v>
                </c:pt>
                <c:pt idx="24">
                  <c:v>2866.8282343227138</c:v>
                </c:pt>
                <c:pt idx="25">
                  <c:v>2857.594636841915</c:v>
                </c:pt>
                <c:pt idx="26">
                  <c:v>2847.256155295262</c:v>
                </c:pt>
                <c:pt idx="27">
                  <c:v>2836.1447132931189</c:v>
                </c:pt>
                <c:pt idx="28">
                  <c:v>2824.1059235365592</c:v>
                </c:pt>
                <c:pt idx="29">
                  <c:v>2811.2907358085249</c:v>
                </c:pt>
                <c:pt idx="30">
                  <c:v>2797.5893395513149</c:v>
                </c:pt>
                <c:pt idx="31">
                  <c:v>2782.8987673378051</c:v>
                </c:pt>
                <c:pt idx="32">
                  <c:v>2767.37630017539</c:v>
                </c:pt>
                <c:pt idx="33">
                  <c:v>2750.8085886432741</c:v>
                </c:pt>
                <c:pt idx="34">
                  <c:v>2733.4642245043142</c:v>
                </c:pt>
                <c:pt idx="35">
                  <c:v>2715.2502539612519</c:v>
                </c:pt>
                <c:pt idx="36">
                  <c:v>2696.1586254254098</c:v>
                </c:pt>
                <c:pt idx="37">
                  <c:v>2676.1222717193959</c:v>
                </c:pt>
                <c:pt idx="38">
                  <c:v>2655.4006192520369</c:v>
                </c:pt>
                <c:pt idx="39">
                  <c:v>2633.7655024209439</c:v>
                </c:pt>
                <c:pt idx="40">
                  <c:v>2611.275567996991</c:v>
                </c:pt>
                <c:pt idx="41">
                  <c:v>2587.9341480622729</c:v>
                </c:pt>
                <c:pt idx="42">
                  <c:v>2563.5877013840932</c:v>
                </c:pt>
                <c:pt idx="43">
                  <c:v>2538.7893908867218</c:v>
                </c:pt>
                <c:pt idx="44">
                  <c:v>2512.9969124653271</c:v>
                </c:pt>
                <c:pt idx="45">
                  <c:v>2486.5286776770108</c:v>
                </c:pt>
                <c:pt idx="46">
                  <c:v>2459.178858488166</c:v>
                </c:pt>
                <c:pt idx="47">
                  <c:v>2431.151034702265</c:v>
                </c:pt>
                <c:pt idx="48">
                  <c:v>2402.4476971703202</c:v>
                </c:pt>
                <c:pt idx="49">
                  <c:v>2372.9909304745202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3-411D-9065-2A29A98E0760}"/>
            </c:ext>
          </c:extLst>
        </c:ser>
        <c:ser>
          <c:idx val="3"/>
          <c:order val="3"/>
          <c:tx>
            <c:v>Tfi = 100</c:v>
          </c:tx>
          <c:spPr>
            <a:ln w="19050">
              <a:noFill/>
              <a:prstDash val="solid"/>
            </a:ln>
          </c:spPr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9.1029418111888902E-3"/>
                  <c:y val="0.17129848062985911"/>
                </c:manualLayout>
              </c:layout>
              <c:numFmt formatCode="General" sourceLinked="0"/>
            </c:trendlineLbl>
          </c:trendline>
          <c:xVal>
            <c:numRef>
              <c:f>Collector_Slope_Optimisation!$AK$3:$AK$52</c:f>
              <c:numCache>
                <c:formatCode>General</c:formatCode>
                <c:ptCount val="50"/>
                <c:pt idx="0">
                  <c:v>2788.7984173783179</c:v>
                </c:pt>
                <c:pt idx="1">
                  <c:v>2789.2881846369828</c:v>
                </c:pt>
                <c:pt idx="2">
                  <c:v>2790.7076219402461</c:v>
                </c:pt>
                <c:pt idx="3">
                  <c:v>2792.2203428765042</c:v>
                </c:pt>
                <c:pt idx="4">
                  <c:v>2793.606894795038</c:v>
                </c:pt>
                <c:pt idx="5">
                  <c:v>2794.8345006006439</c:v>
                </c:pt>
                <c:pt idx="6">
                  <c:v>2795.926970784762</c:v>
                </c:pt>
                <c:pt idx="7">
                  <c:v>2796.9054557398381</c:v>
                </c:pt>
                <c:pt idx="8">
                  <c:v>2797.786910842372</c:v>
                </c:pt>
                <c:pt idx="9">
                  <c:v>2798.5850874078251</c:v>
                </c:pt>
                <c:pt idx="10">
                  <c:v>2799.311255408039</c:v>
                </c:pt>
                <c:pt idx="11">
                  <c:v>2799.9747390064099</c:v>
                </c:pt>
                <c:pt idx="12">
                  <c:v>2800.583319130832</c:v>
                </c:pt>
                <c:pt idx="13">
                  <c:v>2801.1435400691098</c:v>
                </c:pt>
                <c:pt idx="14">
                  <c:v>2801.660945762379</c:v>
                </c:pt>
                <c:pt idx="15">
                  <c:v>2802.14026391169</c:v>
                </c:pt>
                <c:pt idx="16">
                  <c:v>2802.5855508673162</c:v>
                </c:pt>
                <c:pt idx="17">
                  <c:v>2803.0003067127632</c:v>
                </c:pt>
                <c:pt idx="18">
                  <c:v>2803.387567459793</c:v>
                </c:pt>
                <c:pt idx="19">
                  <c:v>2803.7499794951168</c:v>
                </c:pt>
                <c:pt idx="20">
                  <c:v>2804.0898601410981</c:v>
                </c:pt>
                <c:pt idx="21">
                  <c:v>2804.4092472611042</c:v>
                </c:pt>
                <c:pt idx="22">
                  <c:v>2804.7099401540181</c:v>
                </c:pt>
                <c:pt idx="23">
                  <c:v>2804.993533471601</c:v>
                </c:pt>
                <c:pt idx="24">
                  <c:v>2805.261445509409</c:v>
                </c:pt>
                <c:pt idx="25">
                  <c:v>2805.5149419306572</c:v>
                </c:pt>
                <c:pt idx="26">
                  <c:v>2805.7551557605839</c:v>
                </c:pt>
                <c:pt idx="27">
                  <c:v>2805.9831043182862</c:v>
                </c:pt>
                <c:pt idx="28">
                  <c:v>2806.1997036191078</c:v>
                </c:pt>
                <c:pt idx="29">
                  <c:v>2806.4057806781698</c:v>
                </c:pt>
                <c:pt idx="30">
                  <c:v>2806.6020840632132</c:v>
                </c:pt>
                <c:pt idx="31">
                  <c:v>2806.7892929806881</c:v>
                </c:pt>
                <c:pt idx="32">
                  <c:v>2806.968025127584</c:v>
                </c:pt>
                <c:pt idx="33">
                  <c:v>2807.1388435002618</c:v>
                </c:pt>
                <c:pt idx="34">
                  <c:v>2807.3022623183979</c:v>
                </c:pt>
                <c:pt idx="35">
                  <c:v>2807.458752195424</c:v>
                </c:pt>
                <c:pt idx="36">
                  <c:v>2807.6087446648389</c:v>
                </c:pt>
                <c:pt idx="37">
                  <c:v>2807.7526361543401</c:v>
                </c:pt>
                <c:pt idx="38">
                  <c:v>2807.890791484449</c:v>
                </c:pt>
                <c:pt idx="39">
                  <c:v>2808.0235469571271</c:v>
                </c:pt>
                <c:pt idx="40">
                  <c:v>2808.1512130889541</c:v>
                </c:pt>
                <c:pt idx="41">
                  <c:v>2808.2740770360278</c:v>
                </c:pt>
                <c:pt idx="42">
                  <c:v>2808.3924047502028</c:v>
                </c:pt>
                <c:pt idx="43">
                  <c:v>2808.5064429007921</c:v>
                </c:pt>
                <c:pt idx="44">
                  <c:v>2808.616420591105</c:v>
                </c:pt>
                <c:pt idx="45">
                  <c:v>2808.722550894674</c:v>
                </c:pt>
                <c:pt idx="46">
                  <c:v>2808.8250322332128</c:v>
                </c:pt>
                <c:pt idx="47">
                  <c:v>2808.924049614624</c:v>
                </c:pt>
                <c:pt idx="48">
                  <c:v>2809.0197757477608</c:v>
                </c:pt>
                <c:pt idx="49">
                  <c:v>2809.1123720477281</c:v>
                </c:pt>
              </c:numCache>
            </c:numRef>
          </c:xVal>
          <c:yVal>
            <c:numRef>
              <c:f>Collector_Slope_Optimisation!$AL$3:$AL$52</c:f>
              <c:numCache>
                <c:formatCode>General</c:formatCode>
                <c:ptCount val="50"/>
                <c:pt idx="0">
                  <c:v>4241.0012799999913</c:v>
                </c:pt>
                <c:pt idx="1">
                  <c:v>4241.0012799999913</c:v>
                </c:pt>
                <c:pt idx="2">
                  <c:v>4241.0012799999913</c:v>
                </c:pt>
                <c:pt idx="3">
                  <c:v>4241.0012799999913</c:v>
                </c:pt>
                <c:pt idx="4">
                  <c:v>4241.0012799999913</c:v>
                </c:pt>
                <c:pt idx="5">
                  <c:v>4241.0012799999913</c:v>
                </c:pt>
                <c:pt idx="6">
                  <c:v>4241.0012799999913</c:v>
                </c:pt>
                <c:pt idx="7">
                  <c:v>4241.0012799999913</c:v>
                </c:pt>
                <c:pt idx="8">
                  <c:v>4241.0012799999913</c:v>
                </c:pt>
                <c:pt idx="9">
                  <c:v>4241.0012799999913</c:v>
                </c:pt>
                <c:pt idx="10">
                  <c:v>4241.0012799999913</c:v>
                </c:pt>
                <c:pt idx="11">
                  <c:v>4241.0012799999913</c:v>
                </c:pt>
                <c:pt idx="12">
                  <c:v>4241.0012799999913</c:v>
                </c:pt>
                <c:pt idx="13">
                  <c:v>4241.0012799999913</c:v>
                </c:pt>
                <c:pt idx="14">
                  <c:v>4241.0012799999913</c:v>
                </c:pt>
                <c:pt idx="15">
                  <c:v>4241.0012799999913</c:v>
                </c:pt>
                <c:pt idx="16">
                  <c:v>4241.0012799999913</c:v>
                </c:pt>
                <c:pt idx="17">
                  <c:v>4241.0012799999913</c:v>
                </c:pt>
                <c:pt idx="18">
                  <c:v>4241.0012799999913</c:v>
                </c:pt>
                <c:pt idx="19">
                  <c:v>4241.0012799999913</c:v>
                </c:pt>
                <c:pt idx="20">
                  <c:v>4241.0012799999913</c:v>
                </c:pt>
                <c:pt idx="21">
                  <c:v>4241.0012799999913</c:v>
                </c:pt>
                <c:pt idx="22">
                  <c:v>4241.0012799999913</c:v>
                </c:pt>
                <c:pt idx="23">
                  <c:v>4241.0012799999913</c:v>
                </c:pt>
                <c:pt idx="24">
                  <c:v>4241.0012799999913</c:v>
                </c:pt>
                <c:pt idx="25">
                  <c:v>4241.0012799999913</c:v>
                </c:pt>
                <c:pt idx="26">
                  <c:v>4241.0012799999913</c:v>
                </c:pt>
                <c:pt idx="27">
                  <c:v>4241.0012799999913</c:v>
                </c:pt>
                <c:pt idx="28">
                  <c:v>4241.0012799999913</c:v>
                </c:pt>
                <c:pt idx="29">
                  <c:v>4241.0012799999913</c:v>
                </c:pt>
                <c:pt idx="30">
                  <c:v>4241.0012799999913</c:v>
                </c:pt>
                <c:pt idx="31">
                  <c:v>4241.0012799999913</c:v>
                </c:pt>
                <c:pt idx="32">
                  <c:v>4241.0012799999913</c:v>
                </c:pt>
                <c:pt idx="33">
                  <c:v>4241.0012799999913</c:v>
                </c:pt>
                <c:pt idx="34">
                  <c:v>4241.0012799999913</c:v>
                </c:pt>
                <c:pt idx="35">
                  <c:v>4241.0012799999913</c:v>
                </c:pt>
                <c:pt idx="36">
                  <c:v>4241.0012799999913</c:v>
                </c:pt>
                <c:pt idx="37">
                  <c:v>4241.0012799999913</c:v>
                </c:pt>
                <c:pt idx="38">
                  <c:v>4241.0012799999913</c:v>
                </c:pt>
                <c:pt idx="39">
                  <c:v>4241.0012799999913</c:v>
                </c:pt>
                <c:pt idx="40">
                  <c:v>4241.0012799999913</c:v>
                </c:pt>
                <c:pt idx="41">
                  <c:v>4241.0012799999913</c:v>
                </c:pt>
                <c:pt idx="42">
                  <c:v>4241.0012799999913</c:v>
                </c:pt>
                <c:pt idx="43">
                  <c:v>4241.0012799999913</c:v>
                </c:pt>
                <c:pt idx="44">
                  <c:v>4241.0012799999913</c:v>
                </c:pt>
                <c:pt idx="45">
                  <c:v>4241.0012799999913</c:v>
                </c:pt>
                <c:pt idx="46">
                  <c:v>4241.0012799999913</c:v>
                </c:pt>
                <c:pt idx="47">
                  <c:v>4241.0012799999913</c:v>
                </c:pt>
                <c:pt idx="48">
                  <c:v>4241.0012799999913</c:v>
                </c:pt>
                <c:pt idx="49">
                  <c:v>4241.0012799999913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3-411D-9065-2A29A98E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40607"/>
        <c:axId val="836697600"/>
      </c:scatterChart>
      <c:valAx>
        <c:axId val="15937406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</a:t>
                </a:r>
                <a:r>
                  <a:rPr lang="en-GB" baseline="0"/>
                  <a:t> Slope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600"/>
        <c:crosses val="autoZero"/>
        <c:crossBetween val="midCat"/>
      </c:valAx>
      <c:valAx>
        <c:axId val="8366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Yearly Energy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4060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Collector_Slope_Optimisation!$Y$3:$Y$52</c:f>
              <c:numCache>
                <c:formatCode>General</c:formatCode>
                <c:ptCount val="50"/>
                <c:pt idx="0">
                  <c:v>0.02</c:v>
                </c:pt>
                <c:pt idx="1">
                  <c:v>2.1632653061224489E-2</c:v>
                </c:pt>
                <c:pt idx="2">
                  <c:v>2.3265306122448981E-2</c:v>
                </c:pt>
                <c:pt idx="3">
                  <c:v>2.489795918367347E-2</c:v>
                </c:pt>
                <c:pt idx="4">
                  <c:v>2.6530612244897962E-2</c:v>
                </c:pt>
                <c:pt idx="5">
                  <c:v>2.816326530612245E-2</c:v>
                </c:pt>
                <c:pt idx="6">
                  <c:v>2.9795918367346939E-2</c:v>
                </c:pt>
                <c:pt idx="7">
                  <c:v>3.1428571428571431E-2</c:v>
                </c:pt>
                <c:pt idx="8">
                  <c:v>3.3061224489795919E-2</c:v>
                </c:pt>
                <c:pt idx="9">
                  <c:v>3.4693877551020408E-2</c:v>
                </c:pt>
                <c:pt idx="10">
                  <c:v>3.6326530612244903E-2</c:v>
                </c:pt>
                <c:pt idx="11">
                  <c:v>3.7959183673469378E-2</c:v>
                </c:pt>
                <c:pt idx="12">
                  <c:v>3.959183673469388E-2</c:v>
                </c:pt>
                <c:pt idx="13">
                  <c:v>4.1224489795918369E-2</c:v>
                </c:pt>
                <c:pt idx="14">
                  <c:v>4.2857142857142858E-2</c:v>
                </c:pt>
                <c:pt idx="15">
                  <c:v>4.4489795918367353E-2</c:v>
                </c:pt>
                <c:pt idx="16">
                  <c:v>4.6122448979591828E-2</c:v>
                </c:pt>
                <c:pt idx="17">
                  <c:v>4.775510204081633E-2</c:v>
                </c:pt>
                <c:pt idx="18">
                  <c:v>4.9387755102040819E-2</c:v>
                </c:pt>
                <c:pt idx="19">
                  <c:v>5.1020408163265307E-2</c:v>
                </c:pt>
                <c:pt idx="20">
                  <c:v>5.2653061224489803E-2</c:v>
                </c:pt>
                <c:pt idx="21">
                  <c:v>5.4285714285714277E-2</c:v>
                </c:pt>
                <c:pt idx="22">
                  <c:v>5.591836734693878E-2</c:v>
                </c:pt>
                <c:pt idx="23">
                  <c:v>5.7551020408163261E-2</c:v>
                </c:pt>
                <c:pt idx="24">
                  <c:v>5.9183673469387757E-2</c:v>
                </c:pt>
                <c:pt idx="25">
                  <c:v>6.0816326530612252E-2</c:v>
                </c:pt>
                <c:pt idx="26">
                  <c:v>6.2448979591836727E-2</c:v>
                </c:pt>
                <c:pt idx="27">
                  <c:v>6.408163265306123E-2</c:v>
                </c:pt>
                <c:pt idx="28">
                  <c:v>6.5714285714285711E-2</c:v>
                </c:pt>
                <c:pt idx="29">
                  <c:v>6.7346938775510207E-2</c:v>
                </c:pt>
                <c:pt idx="30">
                  <c:v>6.8979591836734702E-2</c:v>
                </c:pt>
                <c:pt idx="31">
                  <c:v>7.0612244897959184E-2</c:v>
                </c:pt>
                <c:pt idx="32">
                  <c:v>7.2244897959183679E-2</c:v>
                </c:pt>
                <c:pt idx="33">
                  <c:v>7.3877551020408161E-2</c:v>
                </c:pt>
                <c:pt idx="34">
                  <c:v>7.5510204081632656E-2</c:v>
                </c:pt>
                <c:pt idx="35">
                  <c:v>7.7142857142857152E-2</c:v>
                </c:pt>
                <c:pt idx="36">
                  <c:v>7.8775510204081634E-2</c:v>
                </c:pt>
                <c:pt idx="37">
                  <c:v>8.0408163265306129E-2</c:v>
                </c:pt>
                <c:pt idx="38">
                  <c:v>8.2040816326530611E-2</c:v>
                </c:pt>
                <c:pt idx="39">
                  <c:v>8.3673469387755106E-2</c:v>
                </c:pt>
                <c:pt idx="40">
                  <c:v>8.5306122448979602E-2</c:v>
                </c:pt>
                <c:pt idx="41">
                  <c:v>8.6938775510204083E-2</c:v>
                </c:pt>
                <c:pt idx="42">
                  <c:v>8.8571428571428579E-2</c:v>
                </c:pt>
                <c:pt idx="43">
                  <c:v>9.0204081632653074E-2</c:v>
                </c:pt>
                <c:pt idx="44">
                  <c:v>9.1836734693877556E-2</c:v>
                </c:pt>
                <c:pt idx="45">
                  <c:v>9.3469387755102051E-2</c:v>
                </c:pt>
                <c:pt idx="46">
                  <c:v>9.5102040816326533E-2</c:v>
                </c:pt>
                <c:pt idx="47">
                  <c:v>9.6734693877551028E-2</c:v>
                </c:pt>
                <c:pt idx="48">
                  <c:v>9.836734693877551E-2</c:v>
                </c:pt>
                <c:pt idx="49">
                  <c:v>0.1</c:v>
                </c:pt>
              </c:numCache>
            </c:numRef>
          </c:xVal>
          <c:yVal>
            <c:numRef>
              <c:f>Collector_Slope_Optimisation!$Z$3:$Z$52</c:f>
              <c:numCache>
                <c:formatCode>General</c:formatCode>
                <c:ptCount val="50"/>
                <c:pt idx="0">
                  <c:v>2870.0559683954448</c:v>
                </c:pt>
                <c:pt idx="1">
                  <c:v>2866.2713178682488</c:v>
                </c:pt>
                <c:pt idx="2">
                  <c:v>2863.1514600940091</c:v>
                </c:pt>
                <c:pt idx="3">
                  <c:v>2860.54181715101</c:v>
                </c:pt>
                <c:pt idx="4">
                  <c:v>2858.3769701858928</c:v>
                </c:pt>
                <c:pt idx="5">
                  <c:v>2856.5884019255318</c:v>
                </c:pt>
                <c:pt idx="6">
                  <c:v>2855.2415358491462</c:v>
                </c:pt>
                <c:pt idx="7">
                  <c:v>2854.168448434305</c:v>
                </c:pt>
                <c:pt idx="8">
                  <c:v>2853.3493647954328</c:v>
                </c:pt>
                <c:pt idx="9">
                  <c:v>2852.5888286621548</c:v>
                </c:pt>
                <c:pt idx="10">
                  <c:v>2851.7164364338209</c:v>
                </c:pt>
                <c:pt idx="11">
                  <c:v>2850.7581089512</c:v>
                </c:pt>
                <c:pt idx="12">
                  <c:v>2849.6701961237732</c:v>
                </c:pt>
                <c:pt idx="13">
                  <c:v>2848.6113969448888</c:v>
                </c:pt>
                <c:pt idx="14">
                  <c:v>2847.5836524635829</c:v>
                </c:pt>
                <c:pt idx="15">
                  <c:v>2846.6334239582261</c:v>
                </c:pt>
                <c:pt idx="16">
                  <c:v>2845.7476861968871</c:v>
                </c:pt>
                <c:pt idx="17">
                  <c:v>2844.9168966308821</c:v>
                </c:pt>
                <c:pt idx="18">
                  <c:v>2844.1496386536328</c:v>
                </c:pt>
                <c:pt idx="19">
                  <c:v>2843.44148604056</c:v>
                </c:pt>
                <c:pt idx="20">
                  <c:v>2842.7571826510061</c:v>
                </c:pt>
                <c:pt idx="21">
                  <c:v>2842.1305905510371</c:v>
                </c:pt>
                <c:pt idx="22">
                  <c:v>2841.5328562202458</c:v>
                </c:pt>
                <c:pt idx="23">
                  <c:v>2840.9648918352618</c:v>
                </c:pt>
                <c:pt idx="24">
                  <c:v>2840.4218278523849</c:v>
                </c:pt>
                <c:pt idx="25">
                  <c:v>2839.9282161592118</c:v>
                </c:pt>
                <c:pt idx="26">
                  <c:v>2839.460865901221</c:v>
                </c:pt>
                <c:pt idx="27">
                  <c:v>2839.003012424922</c:v>
                </c:pt>
                <c:pt idx="28">
                  <c:v>2838.5864568731999</c:v>
                </c:pt>
                <c:pt idx="29">
                  <c:v>2838.1654012671179</c:v>
                </c:pt>
                <c:pt idx="30">
                  <c:v>2837.7751279556478</c:v>
                </c:pt>
                <c:pt idx="31">
                  <c:v>2837.4251648929639</c:v>
                </c:pt>
                <c:pt idx="32">
                  <c:v>2837.062244478378</c:v>
                </c:pt>
                <c:pt idx="33">
                  <c:v>2836.7348758205071</c:v>
                </c:pt>
                <c:pt idx="34">
                  <c:v>2836.3956376397</c:v>
                </c:pt>
                <c:pt idx="35">
                  <c:v>2836.0884219621521</c:v>
                </c:pt>
                <c:pt idx="36">
                  <c:v>2835.7954828489451</c:v>
                </c:pt>
                <c:pt idx="37">
                  <c:v>2835.5139549260921</c:v>
                </c:pt>
                <c:pt idx="38">
                  <c:v>2835.250873241615</c:v>
                </c:pt>
                <c:pt idx="39">
                  <c:v>2834.9838241551738</c:v>
                </c:pt>
                <c:pt idx="40">
                  <c:v>2834.7284437060962</c:v>
                </c:pt>
                <c:pt idx="41">
                  <c:v>2834.4738528296898</c:v>
                </c:pt>
                <c:pt idx="42">
                  <c:v>2834.239968652802</c:v>
                </c:pt>
                <c:pt idx="43">
                  <c:v>2834.031912528606</c:v>
                </c:pt>
                <c:pt idx="44">
                  <c:v>2833.812565071722</c:v>
                </c:pt>
                <c:pt idx="45">
                  <c:v>2833.5847835194641</c:v>
                </c:pt>
                <c:pt idx="46">
                  <c:v>2833.3966200266368</c:v>
                </c:pt>
                <c:pt idx="47">
                  <c:v>2833.2148765455918</c:v>
                </c:pt>
                <c:pt idx="48">
                  <c:v>2833.0173876227641</c:v>
                </c:pt>
                <c:pt idx="49">
                  <c:v>2832.829277469179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7-4EA0-9457-5EDE3F9A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59632"/>
        <c:axId val="829364480"/>
      </c:scatterChart>
      <c:valAx>
        <c:axId val="8156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64480"/>
        <c:crosses val="autoZero"/>
        <c:crossBetween val="midCat"/>
      </c:valAx>
      <c:valAx>
        <c:axId val="8293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 = 0.5m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Effect_of_Losses!$S$3:$S$102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Effect_of_Losses!$U$3:$U$102</c:f>
              <c:numCache>
                <c:formatCode>General</c:formatCode>
                <c:ptCount val="100"/>
                <c:pt idx="0">
                  <c:v>3132.8389603343512</c:v>
                </c:pt>
                <c:pt idx="1">
                  <c:v>3130.5313492705141</c:v>
                </c:pt>
                <c:pt idx="2">
                  <c:v>3128.2249318010022</c:v>
                </c:pt>
                <c:pt idx="3">
                  <c:v>3125.9205880277382</c:v>
                </c:pt>
                <c:pt idx="4">
                  <c:v>3123.6199280107649</c:v>
                </c:pt>
                <c:pt idx="5">
                  <c:v>3121.3230928721682</c:v>
                </c:pt>
                <c:pt idx="6">
                  <c:v>3119.0299001180251</c:v>
                </c:pt>
                <c:pt idx="7">
                  <c:v>3116.739618692869</c:v>
                </c:pt>
                <c:pt idx="8">
                  <c:v>3114.451764855396</c:v>
                </c:pt>
                <c:pt idx="9">
                  <c:v>3112.1667441796808</c:v>
                </c:pt>
                <c:pt idx="10">
                  <c:v>3109.882602736393</c:v>
                </c:pt>
                <c:pt idx="11">
                  <c:v>3107.6000672635</c:v>
                </c:pt>
                <c:pt idx="12">
                  <c:v>3105.3200454675371</c:v>
                </c:pt>
                <c:pt idx="13">
                  <c:v>3103.0437904146402</c:v>
                </c:pt>
                <c:pt idx="14">
                  <c:v>3100.7695780987842</c:v>
                </c:pt>
                <c:pt idx="15">
                  <c:v>3098.496711099046</c:v>
                </c:pt>
                <c:pt idx="16">
                  <c:v>3096.2256633486249</c:v>
                </c:pt>
                <c:pt idx="17">
                  <c:v>3093.9574269090999</c:v>
                </c:pt>
                <c:pt idx="18">
                  <c:v>3091.6933604094979</c:v>
                </c:pt>
                <c:pt idx="19">
                  <c:v>3089.4327717529291</c:v>
                </c:pt>
                <c:pt idx="20">
                  <c:v>3087.17611716689</c:v>
                </c:pt>
                <c:pt idx="21">
                  <c:v>3084.9216066032109</c:v>
                </c:pt>
                <c:pt idx="22">
                  <c:v>3082.6699160000021</c:v>
                </c:pt>
                <c:pt idx="23">
                  <c:v>3080.4201494918839</c:v>
                </c:pt>
                <c:pt idx="24">
                  <c:v>3078.173473004108</c:v>
                </c:pt>
                <c:pt idx="25">
                  <c:v>3075.9288208475191</c:v>
                </c:pt>
                <c:pt idx="26">
                  <c:v>3073.685912819054</c:v>
                </c:pt>
                <c:pt idx="27">
                  <c:v>3071.4445466770289</c:v>
                </c:pt>
                <c:pt idx="28">
                  <c:v>3069.204693548676</c:v>
                </c:pt>
                <c:pt idx="29">
                  <c:v>3066.966890204521</c:v>
                </c:pt>
                <c:pt idx="30">
                  <c:v>3064.7299617242311</c:v>
                </c:pt>
                <c:pt idx="31">
                  <c:v>3062.4943412400949</c:v>
                </c:pt>
                <c:pt idx="32">
                  <c:v>3060.260746155574</c:v>
                </c:pt>
                <c:pt idx="33">
                  <c:v>3058.0283101944569</c:v>
                </c:pt>
                <c:pt idx="34">
                  <c:v>3055.797776418231</c:v>
                </c:pt>
                <c:pt idx="35">
                  <c:v>3053.568312543433</c:v>
                </c:pt>
                <c:pt idx="36">
                  <c:v>3051.3398197376</c:v>
                </c:pt>
                <c:pt idx="37">
                  <c:v>3049.1125739627819</c:v>
                </c:pt>
                <c:pt idx="38">
                  <c:v>3046.88689294304</c:v>
                </c:pt>
                <c:pt idx="39">
                  <c:v>3044.662976682825</c:v>
                </c:pt>
                <c:pt idx="40">
                  <c:v>3042.439815579788</c:v>
                </c:pt>
                <c:pt idx="41">
                  <c:v>3040.2186577030752</c:v>
                </c:pt>
                <c:pt idx="42">
                  <c:v>3037.9986420039609</c:v>
                </c:pt>
                <c:pt idx="43">
                  <c:v>3035.7796423094019</c:v>
                </c:pt>
                <c:pt idx="44">
                  <c:v>3033.5616625206999</c:v>
                </c:pt>
                <c:pt idx="45">
                  <c:v>3031.3452599857751</c:v>
                </c:pt>
                <c:pt idx="46">
                  <c:v>3029.1304643422332</c:v>
                </c:pt>
                <c:pt idx="47">
                  <c:v>3026.9166480869681</c:v>
                </c:pt>
                <c:pt idx="48">
                  <c:v>3024.7038157784741</c:v>
                </c:pt>
                <c:pt idx="49">
                  <c:v>3022.4923021851432</c:v>
                </c:pt>
                <c:pt idx="50">
                  <c:v>3020.2819772807902</c:v>
                </c:pt>
                <c:pt idx="51">
                  <c:v>3018.0724393192882</c:v>
                </c:pt>
                <c:pt idx="52">
                  <c:v>3015.864594373857</c:v>
                </c:pt>
                <c:pt idx="53">
                  <c:v>3013.6574869373562</c:v>
                </c:pt>
                <c:pt idx="54">
                  <c:v>3011.4508038852618</c:v>
                </c:pt>
                <c:pt idx="55">
                  <c:v>3009.2442862802532</c:v>
                </c:pt>
                <c:pt idx="56">
                  <c:v>3007.039125617915</c:v>
                </c:pt>
                <c:pt idx="57">
                  <c:v>3004.8350358091711</c:v>
                </c:pt>
                <c:pt idx="58">
                  <c:v>3002.6321208699528</c:v>
                </c:pt>
                <c:pt idx="59">
                  <c:v>3000.4300758254071</c:v>
                </c:pt>
                <c:pt idx="60">
                  <c:v>2998.2294806498189</c:v>
                </c:pt>
                <c:pt idx="61">
                  <c:v>2996.0294165033838</c:v>
                </c:pt>
                <c:pt idx="62">
                  <c:v>2993.8294832911929</c:v>
                </c:pt>
                <c:pt idx="63">
                  <c:v>2991.630006046073</c:v>
                </c:pt>
                <c:pt idx="64">
                  <c:v>2989.430944795824</c:v>
                </c:pt>
                <c:pt idx="65">
                  <c:v>2987.2328614954272</c:v>
                </c:pt>
                <c:pt idx="66">
                  <c:v>2985.0350318819951</c:v>
                </c:pt>
                <c:pt idx="67">
                  <c:v>2982.8373621452879</c:v>
                </c:pt>
                <c:pt idx="68">
                  <c:v>2980.6408482823781</c:v>
                </c:pt>
                <c:pt idx="69">
                  <c:v>2978.445016657221</c:v>
                </c:pt>
                <c:pt idx="70">
                  <c:v>2976.2505171156199</c:v>
                </c:pt>
                <c:pt idx="71">
                  <c:v>2974.0567527150201</c:v>
                </c:pt>
                <c:pt idx="72">
                  <c:v>2971.863532649134</c:v>
                </c:pt>
                <c:pt idx="73">
                  <c:v>2969.6710603201718</c:v>
                </c:pt>
                <c:pt idx="74">
                  <c:v>2967.4791293414169</c:v>
                </c:pt>
                <c:pt idx="75">
                  <c:v>2965.2875420846422</c:v>
                </c:pt>
                <c:pt idx="76">
                  <c:v>2963.0973990678749</c:v>
                </c:pt>
                <c:pt idx="77">
                  <c:v>2960.907465328165</c:v>
                </c:pt>
                <c:pt idx="78">
                  <c:v>2958.7178022678031</c:v>
                </c:pt>
                <c:pt idx="79">
                  <c:v>2956.5287072346259</c:v>
                </c:pt>
                <c:pt idx="80">
                  <c:v>2954.3402054002431</c:v>
                </c:pt>
                <c:pt idx="81">
                  <c:v>2952.152420246739</c:v>
                </c:pt>
                <c:pt idx="82">
                  <c:v>2949.9647655020171</c:v>
                </c:pt>
                <c:pt idx="83">
                  <c:v>2947.7772411666811</c:v>
                </c:pt>
                <c:pt idx="84">
                  <c:v>2945.590119451238</c:v>
                </c:pt>
                <c:pt idx="85">
                  <c:v>2943.4039471565152</c:v>
                </c:pt>
                <c:pt idx="86">
                  <c:v>2941.2179052122169</c:v>
                </c:pt>
                <c:pt idx="87">
                  <c:v>2939.0319936189089</c:v>
                </c:pt>
                <c:pt idx="88">
                  <c:v>2936.8462123772001</c:v>
                </c:pt>
                <c:pt idx="89">
                  <c:v>2934.660781074077</c:v>
                </c:pt>
                <c:pt idx="90">
                  <c:v>2932.4758459557361</c:v>
                </c:pt>
                <c:pt idx="91">
                  <c:v>2930.2910411581829</c:v>
                </c:pt>
                <c:pt idx="92">
                  <c:v>2928.106366682011</c:v>
                </c:pt>
                <c:pt idx="93">
                  <c:v>2925.9218225278182</c:v>
                </c:pt>
                <c:pt idx="94">
                  <c:v>2923.7376093260391</c:v>
                </c:pt>
                <c:pt idx="95">
                  <c:v>2921.5540227840102</c:v>
                </c:pt>
                <c:pt idx="96">
                  <c:v>2919.3705665269531</c:v>
                </c:pt>
                <c:pt idx="97">
                  <c:v>2917.1872405554518</c:v>
                </c:pt>
                <c:pt idx="98">
                  <c:v>2915.0043254614302</c:v>
                </c:pt>
                <c:pt idx="99">
                  <c:v>2912.8217593210852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0-4BA7-9961-061DAE80835E}"/>
            </c:ext>
          </c:extLst>
        </c:ser>
        <c:ser>
          <c:idx val="1"/>
          <c:order val="1"/>
          <c:tx>
            <c:v>L = 1m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Effect_of_Losses!$O$3:$O$102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Effect_of_Losses!$Q$3:$Q$102</c:f>
              <c:numCache>
                <c:formatCode>General</c:formatCode>
                <c:ptCount val="100"/>
                <c:pt idx="0">
                  <c:v>3131.6912393629691</c:v>
                </c:pt>
                <c:pt idx="1">
                  <c:v>3127.0786324822579</c:v>
                </c:pt>
                <c:pt idx="2">
                  <c:v>3122.4771470752389</c:v>
                </c:pt>
                <c:pt idx="3">
                  <c:v>3117.8902869497851</c:v>
                </c:pt>
                <c:pt idx="4">
                  <c:v>3113.3151637334399</c:v>
                </c:pt>
                <c:pt idx="5">
                  <c:v>3108.74714406165</c:v>
                </c:pt>
                <c:pt idx="6">
                  <c:v>3104.1877392421638</c:v>
                </c:pt>
                <c:pt idx="7">
                  <c:v>3099.638876237675</c:v>
                </c:pt>
                <c:pt idx="8">
                  <c:v>3095.0967934111559</c:v>
                </c:pt>
                <c:pt idx="9">
                  <c:v>3090.568451758179</c:v>
                </c:pt>
                <c:pt idx="10">
                  <c:v>3086.0545309198692</c:v>
                </c:pt>
                <c:pt idx="11">
                  <c:v>3081.5506653597922</c:v>
                </c:pt>
                <c:pt idx="12">
                  <c:v>3077.0568396782678</c:v>
                </c:pt>
                <c:pt idx="13">
                  <c:v>3072.5708143012571</c:v>
                </c:pt>
                <c:pt idx="14">
                  <c:v>3068.0913376255612</c:v>
                </c:pt>
                <c:pt idx="15">
                  <c:v>3063.6174035161489</c:v>
                </c:pt>
                <c:pt idx="16">
                  <c:v>3059.14978403139</c:v>
                </c:pt>
                <c:pt idx="17">
                  <c:v>3054.6883924207282</c:v>
                </c:pt>
                <c:pt idx="18">
                  <c:v>3050.2314350460929</c:v>
                </c:pt>
                <c:pt idx="19">
                  <c:v>3045.7802207912669</c:v>
                </c:pt>
                <c:pt idx="20">
                  <c:v>3041.3343772256471</c:v>
                </c:pt>
                <c:pt idx="21">
                  <c:v>3036.894348074426</c:v>
                </c:pt>
                <c:pt idx="22">
                  <c:v>3032.458444391737</c:v>
                </c:pt>
                <c:pt idx="23">
                  <c:v>3028.0286458823871</c:v>
                </c:pt>
                <c:pt idx="24">
                  <c:v>3023.602904193217</c:v>
                </c:pt>
                <c:pt idx="25">
                  <c:v>3019.18208544345</c:v>
                </c:pt>
                <c:pt idx="26">
                  <c:v>3014.7659338015178</c:v>
                </c:pt>
                <c:pt idx="27">
                  <c:v>3010.3524549709532</c:v>
                </c:pt>
                <c:pt idx="28">
                  <c:v>3005.941929532416</c:v>
                </c:pt>
                <c:pt idx="29">
                  <c:v>3001.5356722701381</c:v>
                </c:pt>
                <c:pt idx="30">
                  <c:v>2997.1341313626772</c:v>
                </c:pt>
                <c:pt idx="31">
                  <c:v>2992.734231695109</c:v>
                </c:pt>
                <c:pt idx="32">
                  <c:v>2988.3363437064982</c:v>
                </c:pt>
                <c:pt idx="33">
                  <c:v>2983.9405877091399</c:v>
                </c:pt>
                <c:pt idx="34">
                  <c:v>2979.5472031190961</c:v>
                </c:pt>
                <c:pt idx="35">
                  <c:v>2975.1577597998662</c:v>
                </c:pt>
                <c:pt idx="36">
                  <c:v>2970.771301622693</c:v>
                </c:pt>
                <c:pt idx="37">
                  <c:v>2966.387178693094</c:v>
                </c:pt>
                <c:pt idx="38">
                  <c:v>2962.0062515810209</c:v>
                </c:pt>
                <c:pt idx="39">
                  <c:v>2957.6269391852911</c:v>
                </c:pt>
                <c:pt idx="40">
                  <c:v>2953.2498546627762</c:v>
                </c:pt>
                <c:pt idx="41">
                  <c:v>2948.8743973082651</c:v>
                </c:pt>
                <c:pt idx="42">
                  <c:v>2944.5002704521412</c:v>
                </c:pt>
                <c:pt idx="43">
                  <c:v>2940.128024059672</c:v>
                </c:pt>
                <c:pt idx="44">
                  <c:v>2935.7562914558239</c:v>
                </c:pt>
                <c:pt idx="45">
                  <c:v>2931.386169388657</c:v>
                </c:pt>
                <c:pt idx="46">
                  <c:v>2927.016634603694</c:v>
                </c:pt>
                <c:pt idx="47">
                  <c:v>2922.6481612672928</c:v>
                </c:pt>
                <c:pt idx="48">
                  <c:v>2918.281046525603</c:v>
                </c:pt>
                <c:pt idx="49">
                  <c:v>2913.9149741641841</c:v>
                </c:pt>
                <c:pt idx="50">
                  <c:v>2909.549954131498</c:v>
                </c:pt>
                <c:pt idx="51">
                  <c:v>2905.1864266610069</c:v>
                </c:pt>
                <c:pt idx="52">
                  <c:v>2900.8234111102852</c:v>
                </c:pt>
                <c:pt idx="53">
                  <c:v>2896.4613501382469</c:v>
                </c:pt>
                <c:pt idx="54">
                  <c:v>2892.1006886107052</c:v>
                </c:pt>
                <c:pt idx="55">
                  <c:v>2887.7411463122862</c:v>
                </c:pt>
                <c:pt idx="56">
                  <c:v>2883.3839793659699</c:v>
                </c:pt>
                <c:pt idx="57">
                  <c:v>2879.0273230717662</c:v>
                </c:pt>
                <c:pt idx="58">
                  <c:v>2874.6719119061931</c:v>
                </c:pt>
                <c:pt idx="59">
                  <c:v>2870.3176363448551</c:v>
                </c:pt>
                <c:pt idx="60">
                  <c:v>2865.9660372911412</c:v>
                </c:pt>
                <c:pt idx="61">
                  <c:v>2861.615029529692</c:v>
                </c:pt>
                <c:pt idx="62">
                  <c:v>2857.2651810247912</c:v>
                </c:pt>
                <c:pt idx="63">
                  <c:v>2852.916616603949</c:v>
                </c:pt>
                <c:pt idx="64">
                  <c:v>2848.5687644847339</c:v>
                </c:pt>
                <c:pt idx="65">
                  <c:v>2844.2230740145592</c:v>
                </c:pt>
                <c:pt idx="66">
                  <c:v>2839.8797570344559</c:v>
                </c:pt>
                <c:pt idx="67">
                  <c:v>2835.539686965596</c:v>
                </c:pt>
                <c:pt idx="68">
                  <c:v>2831.2023547413978</c:v>
                </c:pt>
                <c:pt idx="69">
                  <c:v>2826.8693726477231</c:v>
                </c:pt>
                <c:pt idx="70">
                  <c:v>2822.5379387280491</c:v>
                </c:pt>
                <c:pt idx="71">
                  <c:v>2818.207259423591</c:v>
                </c:pt>
                <c:pt idx="72">
                  <c:v>2813.87762024933</c:v>
                </c:pt>
                <c:pt idx="73">
                  <c:v>2809.5515704603099</c:v>
                </c:pt>
                <c:pt idx="74">
                  <c:v>2805.2273520547551</c:v>
                </c:pt>
                <c:pt idx="75">
                  <c:v>2800.903638641365</c:v>
                </c:pt>
                <c:pt idx="76">
                  <c:v>2796.5804300508248</c:v>
                </c:pt>
                <c:pt idx="77">
                  <c:v>2792.25791167221</c:v>
                </c:pt>
                <c:pt idx="78">
                  <c:v>2787.9367619992731</c:v>
                </c:pt>
                <c:pt idx="79">
                  <c:v>2783.6174626458328</c:v>
                </c:pt>
                <c:pt idx="80">
                  <c:v>2779.299717927875</c:v>
                </c:pt>
                <c:pt idx="81">
                  <c:v>2774.9824768096269</c:v>
                </c:pt>
                <c:pt idx="82">
                  <c:v>2770.6657391218559</c:v>
                </c:pt>
                <c:pt idx="83">
                  <c:v>2766.3511162957579</c:v>
                </c:pt>
                <c:pt idx="84">
                  <c:v>2762.0383403946121</c:v>
                </c:pt>
                <c:pt idx="85">
                  <c:v>2757.729213566432</c:v>
                </c:pt>
                <c:pt idx="86">
                  <c:v>2753.4207451386078</c:v>
                </c:pt>
                <c:pt idx="87">
                  <c:v>2749.1127786124889</c:v>
                </c:pt>
                <c:pt idx="88">
                  <c:v>2744.806571119359</c:v>
                </c:pt>
                <c:pt idx="89">
                  <c:v>2740.5045151789991</c:v>
                </c:pt>
                <c:pt idx="90">
                  <c:v>2736.205981508861</c:v>
                </c:pt>
                <c:pt idx="91">
                  <c:v>2731.90875912108</c:v>
                </c:pt>
                <c:pt idx="92">
                  <c:v>2727.6120368371562</c:v>
                </c:pt>
                <c:pt idx="93">
                  <c:v>2723.315814488391</c:v>
                </c:pt>
                <c:pt idx="94">
                  <c:v>2719.021617506588</c:v>
                </c:pt>
                <c:pt idx="95">
                  <c:v>2714.7303531819921</c:v>
                </c:pt>
                <c:pt idx="96">
                  <c:v>2710.4409355787629</c:v>
                </c:pt>
                <c:pt idx="97">
                  <c:v>2706.1526900943641</c:v>
                </c:pt>
                <c:pt idx="98">
                  <c:v>2701.8661790327592</c:v>
                </c:pt>
                <c:pt idx="99">
                  <c:v>2697.5815509090512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0-4BA7-9961-061DAE80835E}"/>
            </c:ext>
          </c:extLst>
        </c:ser>
        <c:ser>
          <c:idx val="2"/>
          <c:order val="2"/>
          <c:tx>
            <c:v>L = 3m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Effect_of_Losses!$AE$3:$AE$102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Effect_of_Losses!$AG$3:$AG$102</c:f>
              <c:numCache>
                <c:formatCode>General</c:formatCode>
                <c:ptCount val="100"/>
                <c:pt idx="0">
                  <c:v>3127.1040812536921</c:v>
                </c:pt>
                <c:pt idx="1">
                  <c:v>3113.3403289154298</c:v>
                </c:pt>
                <c:pt idx="2">
                  <c:v>3099.6638333538708</c:v>
                </c:pt>
                <c:pt idx="3">
                  <c:v>3086.0792118957088</c:v>
                </c:pt>
                <c:pt idx="4">
                  <c:v>3072.595273822843</c:v>
                </c:pt>
                <c:pt idx="5">
                  <c:v>3059.1740636902191</c:v>
                </c:pt>
                <c:pt idx="6">
                  <c:v>3045.804320833397</c:v>
                </c:pt>
                <c:pt idx="7">
                  <c:v>3032.482387545178</c:v>
                </c:pt>
                <c:pt idx="8">
                  <c:v>3019.2058656423951</c:v>
                </c:pt>
                <c:pt idx="9">
                  <c:v>3005.9655644785521</c:v>
                </c:pt>
                <c:pt idx="10">
                  <c:v>2992.7577286821111</c:v>
                </c:pt>
                <c:pt idx="11">
                  <c:v>2979.5705776377031</c:v>
                </c:pt>
                <c:pt idx="12">
                  <c:v>2966.4104277036859</c:v>
                </c:pt>
                <c:pt idx="13">
                  <c:v>2953.2729831004258</c:v>
                </c:pt>
                <c:pt idx="14">
                  <c:v>2940.1510563702041</c:v>
                </c:pt>
                <c:pt idx="15">
                  <c:v>2927.0395774593981</c:v>
                </c:pt>
                <c:pt idx="16">
                  <c:v>2913.9378229085919</c:v>
                </c:pt>
                <c:pt idx="17">
                  <c:v>2900.8461740087109</c:v>
                </c:pt>
                <c:pt idx="18">
                  <c:v>2887.7638105884389</c:v>
                </c:pt>
                <c:pt idx="19">
                  <c:v>2874.6944935890192</c:v>
                </c:pt>
                <c:pt idx="20">
                  <c:v>2861.637524435092</c:v>
                </c:pt>
                <c:pt idx="21">
                  <c:v>2848.591173462783</c:v>
                </c:pt>
                <c:pt idx="22">
                  <c:v>2835.561996609611</c:v>
                </c:pt>
                <c:pt idx="23">
                  <c:v>2822.5601519954439</c:v>
                </c:pt>
                <c:pt idx="24">
                  <c:v>2809.573699709028</c:v>
                </c:pt>
                <c:pt idx="25">
                  <c:v>2796.6025041607459</c:v>
                </c:pt>
                <c:pt idx="26">
                  <c:v>2783.639464677542</c:v>
                </c:pt>
                <c:pt idx="27">
                  <c:v>2770.6876888458778</c:v>
                </c:pt>
                <c:pt idx="28">
                  <c:v>2757.7510812456671</c:v>
                </c:pt>
                <c:pt idx="29">
                  <c:v>2744.828379658029</c:v>
                </c:pt>
                <c:pt idx="30">
                  <c:v>2731.930494251671</c:v>
                </c:pt>
                <c:pt idx="31">
                  <c:v>2719.0432944998288</c:v>
                </c:pt>
                <c:pt idx="32">
                  <c:v>2706.174320893158</c:v>
                </c:pt>
                <c:pt idx="33">
                  <c:v>2693.3205228868528</c:v>
                </c:pt>
                <c:pt idx="34">
                  <c:v>2680.4857888417191</c:v>
                </c:pt>
                <c:pt idx="35">
                  <c:v>2667.6737611781782</c:v>
                </c:pt>
                <c:pt idx="36">
                  <c:v>2654.8956444112569</c:v>
                </c:pt>
                <c:pt idx="37">
                  <c:v>2642.1431263734839</c:v>
                </c:pt>
                <c:pt idx="38">
                  <c:v>2629.4156864460979</c:v>
                </c:pt>
                <c:pt idx="39">
                  <c:v>2616.7130055387802</c:v>
                </c:pt>
                <c:pt idx="40">
                  <c:v>2604.0307719286998</c:v>
                </c:pt>
                <c:pt idx="41">
                  <c:v>2591.3728097716162</c:v>
                </c:pt>
                <c:pt idx="42">
                  <c:v>2578.7234825699779</c:v>
                </c:pt>
                <c:pt idx="43">
                  <c:v>2566.0919501661829</c:v>
                </c:pt>
                <c:pt idx="44">
                  <c:v>2553.4803024741632</c:v>
                </c:pt>
                <c:pt idx="45">
                  <c:v>2540.894643569497</c:v>
                </c:pt>
                <c:pt idx="46">
                  <c:v>2528.3315431579899</c:v>
                </c:pt>
                <c:pt idx="47">
                  <c:v>2515.7932165331349</c:v>
                </c:pt>
                <c:pt idx="48">
                  <c:v>2503.2784034074639</c:v>
                </c:pt>
                <c:pt idx="49">
                  <c:v>2490.7984228183609</c:v>
                </c:pt>
                <c:pt idx="50">
                  <c:v>2478.3496595646839</c:v>
                </c:pt>
                <c:pt idx="51">
                  <c:v>2465.9300171154382</c:v>
                </c:pt>
                <c:pt idx="52">
                  <c:v>2453.53486930502</c:v>
                </c:pt>
                <c:pt idx="53">
                  <c:v>2441.178193619266</c:v>
                </c:pt>
                <c:pt idx="54">
                  <c:v>2428.8578900513921</c:v>
                </c:pt>
                <c:pt idx="55">
                  <c:v>2416.5730249905641</c:v>
                </c:pt>
                <c:pt idx="56">
                  <c:v>2404.317983852</c:v>
                </c:pt>
                <c:pt idx="57">
                  <c:v>2392.099449783836</c:v>
                </c:pt>
                <c:pt idx="58">
                  <c:v>2379.922642820929</c:v>
                </c:pt>
                <c:pt idx="59">
                  <c:v>2367.7950204480098</c:v>
                </c:pt>
                <c:pt idx="60">
                  <c:v>2355.700880943989</c:v>
                </c:pt>
                <c:pt idx="61">
                  <c:v>2343.641178536524</c:v>
                </c:pt>
                <c:pt idx="62">
                  <c:v>2331.6237524867602</c:v>
                </c:pt>
                <c:pt idx="63">
                  <c:v>2319.6458418522411</c:v>
                </c:pt>
                <c:pt idx="64">
                  <c:v>2307.69764775354</c:v>
                </c:pt>
                <c:pt idx="65">
                  <c:v>2295.7794151375069</c:v>
                </c:pt>
                <c:pt idx="66">
                  <c:v>2283.8864842168809</c:v>
                </c:pt>
                <c:pt idx="67">
                  <c:v>2272.0371595989541</c:v>
                </c:pt>
                <c:pt idx="68">
                  <c:v>2260.2278759347082</c:v>
                </c:pt>
                <c:pt idx="69">
                  <c:v>2248.4484398733762</c:v>
                </c:pt>
                <c:pt idx="70">
                  <c:v>2236.701034953202</c:v>
                </c:pt>
                <c:pt idx="71">
                  <c:v>2224.9887568927402</c:v>
                </c:pt>
                <c:pt idx="72">
                  <c:v>2213.3253180456882</c:v>
                </c:pt>
                <c:pt idx="73">
                  <c:v>2201.705931678423</c:v>
                </c:pt>
                <c:pt idx="74">
                  <c:v>2190.1081637373172</c:v>
                </c:pt>
                <c:pt idx="75">
                  <c:v>2178.548828225998</c:v>
                </c:pt>
                <c:pt idx="76">
                  <c:v>2167.0487882109401</c:v>
                </c:pt>
                <c:pt idx="77">
                  <c:v>2155.5902853453099</c:v>
                </c:pt>
                <c:pt idx="78">
                  <c:v>2144.1671870941441</c:v>
                </c:pt>
                <c:pt idx="79">
                  <c:v>2132.780632070655</c:v>
                </c:pt>
                <c:pt idx="80">
                  <c:v>2121.4291626252511</c:v>
                </c:pt>
                <c:pt idx="81">
                  <c:v>2110.1144688825129</c:v>
                </c:pt>
                <c:pt idx="82">
                  <c:v>2098.8537137681569</c:v>
                </c:pt>
                <c:pt idx="83">
                  <c:v>2087.6469931002539</c:v>
                </c:pt>
                <c:pt idx="84">
                  <c:v>2076.4863730873071</c:v>
                </c:pt>
                <c:pt idx="85">
                  <c:v>2065.361076684906</c:v>
                </c:pt>
                <c:pt idx="86">
                  <c:v>2054.2632813902551</c:v>
                </c:pt>
                <c:pt idx="87">
                  <c:v>2043.1905741788539</c:v>
                </c:pt>
                <c:pt idx="88">
                  <c:v>2032.156538972366</c:v>
                </c:pt>
                <c:pt idx="89">
                  <c:v>2021.1645607617579</c:v>
                </c:pt>
                <c:pt idx="90">
                  <c:v>2010.215647746985</c:v>
                </c:pt>
                <c:pt idx="91">
                  <c:v>1999.2985954467449</c:v>
                </c:pt>
                <c:pt idx="92">
                  <c:v>1988.430189457114</c:v>
                </c:pt>
                <c:pt idx="93">
                  <c:v>1977.591581974124</c:v>
                </c:pt>
                <c:pt idx="94">
                  <c:v>1966.7900602017551</c:v>
                </c:pt>
                <c:pt idx="95">
                  <c:v>1956.0095929400111</c:v>
                </c:pt>
                <c:pt idx="96">
                  <c:v>1945.2654255571631</c:v>
                </c:pt>
                <c:pt idx="97">
                  <c:v>1934.565242539217</c:v>
                </c:pt>
                <c:pt idx="98">
                  <c:v>1923.9052871526201</c:v>
                </c:pt>
                <c:pt idx="99">
                  <c:v>1913.29264364294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0-4BA7-9961-061DAE80835E}"/>
            </c:ext>
          </c:extLst>
        </c:ser>
        <c:ser>
          <c:idx val="3"/>
          <c:order val="3"/>
          <c:tx>
            <c:v>L = 5m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Effect_of_Losses!$W$3:$W$102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Effect_of_Losses!$Y$3:$Y$102</c:f>
              <c:numCache>
                <c:formatCode>General</c:formatCode>
                <c:ptCount val="100"/>
                <c:pt idx="0">
                  <c:v>3122.5327919438591</c:v>
                </c:pt>
                <c:pt idx="1">
                  <c:v>3099.6936605950018</c:v>
                </c:pt>
                <c:pt idx="2">
                  <c:v>3077.1106547442519</c:v>
                </c:pt>
                <c:pt idx="3">
                  <c:v>3054.741508911728</c:v>
                </c:pt>
                <c:pt idx="4">
                  <c:v>3032.5109089884982</c:v>
                </c:pt>
                <c:pt idx="5">
                  <c:v>3010.404314990757</c:v>
                </c:pt>
                <c:pt idx="6">
                  <c:v>2988.3876357703789</c:v>
                </c:pt>
                <c:pt idx="7">
                  <c:v>2966.437957614985</c:v>
                </c:pt>
                <c:pt idx="8">
                  <c:v>2944.5505582409578</c:v>
                </c:pt>
                <c:pt idx="9">
                  <c:v>2922.6980251666778</c:v>
                </c:pt>
                <c:pt idx="10">
                  <c:v>2900.8728607829039</c:v>
                </c:pt>
                <c:pt idx="11">
                  <c:v>2879.0763453875888</c:v>
                </c:pt>
                <c:pt idx="12">
                  <c:v>2857.3137698406572</c:v>
                </c:pt>
                <c:pt idx="13">
                  <c:v>2835.5878282315089</c:v>
                </c:pt>
                <c:pt idx="14">
                  <c:v>2813.9253084758111</c:v>
                </c:pt>
                <c:pt idx="15">
                  <c:v>2792.3052143076661</c:v>
                </c:pt>
                <c:pt idx="16">
                  <c:v>2770.7126715472882</c:v>
                </c:pt>
                <c:pt idx="17">
                  <c:v>2749.1593090732558</c:v>
                </c:pt>
                <c:pt idx="18">
                  <c:v>2727.6581518182002</c:v>
                </c:pt>
                <c:pt idx="19">
                  <c:v>2706.1984266549698</c:v>
                </c:pt>
                <c:pt idx="20">
                  <c:v>2684.7856894588099</c:v>
                </c:pt>
                <c:pt idx="21">
                  <c:v>2663.4347510474531</c:v>
                </c:pt>
                <c:pt idx="22">
                  <c:v>2642.166300321252</c:v>
                </c:pt>
                <c:pt idx="23">
                  <c:v>2620.9693180433769</c:v>
                </c:pt>
                <c:pt idx="24">
                  <c:v>2599.8330935305571</c:v>
                </c:pt>
                <c:pt idx="25">
                  <c:v>2578.7458391077362</c:v>
                </c:pt>
                <c:pt idx="26">
                  <c:v>2557.7034333028851</c:v>
                </c:pt>
                <c:pt idx="27">
                  <c:v>2536.7270589190389</c:v>
                </c:pt>
                <c:pt idx="28">
                  <c:v>2515.814836379951</c:v>
                </c:pt>
                <c:pt idx="29">
                  <c:v>2494.9761646319189</c:v>
                </c:pt>
                <c:pt idx="30">
                  <c:v>2474.2285438224881</c:v>
                </c:pt>
                <c:pt idx="31">
                  <c:v>2453.55584923078</c:v>
                </c:pt>
                <c:pt idx="32">
                  <c:v>2432.9809525489582</c:v>
                </c:pt>
                <c:pt idx="33">
                  <c:v>2412.5051301850158</c:v>
                </c:pt>
                <c:pt idx="34">
                  <c:v>2392.119929382096</c:v>
                </c:pt>
                <c:pt idx="35">
                  <c:v>2371.8550370414291</c:v>
                </c:pt>
                <c:pt idx="36">
                  <c:v>2351.697004382454</c:v>
                </c:pt>
                <c:pt idx="37">
                  <c:v>2331.6438493578362</c:v>
                </c:pt>
                <c:pt idx="38">
                  <c:v>2311.6972624357109</c:v>
                </c:pt>
                <c:pt idx="39">
                  <c:v>2291.8324969274431</c:v>
                </c:pt>
                <c:pt idx="40">
                  <c:v>2272.0569620217061</c:v>
                </c:pt>
                <c:pt idx="41">
                  <c:v>2252.3920161432502</c:v>
                </c:pt>
                <c:pt idx="42">
                  <c:v>2232.8123859295479</c:v>
                </c:pt>
                <c:pt idx="43">
                  <c:v>2213.3448081278661</c:v>
                </c:pt>
                <c:pt idx="44">
                  <c:v>2193.9899115693961</c:v>
                </c:pt>
                <c:pt idx="45">
                  <c:v>2174.7285695163109</c:v>
                </c:pt>
                <c:pt idx="46">
                  <c:v>2155.6094473315552</c:v>
                </c:pt>
                <c:pt idx="47">
                  <c:v>2136.5915306627762</c:v>
                </c:pt>
                <c:pt idx="48">
                  <c:v>2117.6720011968828</c:v>
                </c:pt>
                <c:pt idx="49">
                  <c:v>2098.872523640659</c:v>
                </c:pt>
                <c:pt idx="50">
                  <c:v>2080.2214817628228</c:v>
                </c:pt>
                <c:pt idx="51">
                  <c:v>2061.6777089736452</c:v>
                </c:pt>
                <c:pt idx="52">
                  <c:v>2043.2090968337909</c:v>
                </c:pt>
                <c:pt idx="53">
                  <c:v>2024.842613652178</c:v>
                </c:pt>
                <c:pt idx="54">
                  <c:v>2006.590656848331</c:v>
                </c:pt>
                <c:pt idx="55">
                  <c:v>1988.448366034936</c:v>
                </c:pt>
                <c:pt idx="56">
                  <c:v>1970.405671361277</c:v>
                </c:pt>
                <c:pt idx="57">
                  <c:v>1952.4423971905351</c:v>
                </c:pt>
                <c:pt idx="58">
                  <c:v>1934.5831312192361</c:v>
                </c:pt>
                <c:pt idx="59">
                  <c:v>1916.844389971998</c:v>
                </c:pt>
                <c:pt idx="60">
                  <c:v>1899.24509600997</c:v>
                </c:pt>
                <c:pt idx="61">
                  <c:v>1881.7374162039009</c:v>
                </c:pt>
                <c:pt idx="62">
                  <c:v>1864.3132211032239</c:v>
                </c:pt>
                <c:pt idx="63">
                  <c:v>1846.975863272979</c:v>
                </c:pt>
                <c:pt idx="64">
                  <c:v>1829.7309998548851</c:v>
                </c:pt>
                <c:pt idx="65">
                  <c:v>1812.5665992555651</c:v>
                </c:pt>
                <c:pt idx="66">
                  <c:v>1795.48615838962</c:v>
                </c:pt>
                <c:pt idx="67">
                  <c:v>1778.482859416707</c:v>
                </c:pt>
                <c:pt idx="68">
                  <c:v>1761.545124384397</c:v>
                </c:pt>
                <c:pt idx="69">
                  <c:v>1744.683980850941</c:v>
                </c:pt>
                <c:pt idx="70">
                  <c:v>1727.8868856261611</c:v>
                </c:pt>
                <c:pt idx="71">
                  <c:v>1711.146141229824</c:v>
                </c:pt>
                <c:pt idx="72">
                  <c:v>1694.445126495915</c:v>
                </c:pt>
                <c:pt idx="73">
                  <c:v>1677.7822101838431</c:v>
                </c:pt>
                <c:pt idx="74">
                  <c:v>1661.166430188428</c:v>
                </c:pt>
                <c:pt idx="75">
                  <c:v>1644.625707263905</c:v>
                </c:pt>
                <c:pt idx="76">
                  <c:v>1628.148128111917</c:v>
                </c:pt>
                <c:pt idx="77">
                  <c:v>1611.7242924724051</c:v>
                </c:pt>
                <c:pt idx="78">
                  <c:v>1595.372925733986</c:v>
                </c:pt>
                <c:pt idx="79">
                  <c:v>1579.0765139286671</c:v>
                </c:pt>
                <c:pt idx="80">
                  <c:v>1562.854658414197</c:v>
                </c:pt>
                <c:pt idx="81">
                  <c:v>1546.7011500186741</c:v>
                </c:pt>
                <c:pt idx="82">
                  <c:v>1530.6151132066129</c:v>
                </c:pt>
                <c:pt idx="83">
                  <c:v>1514.598870750686</c:v>
                </c:pt>
                <c:pt idx="84">
                  <c:v>1498.6559899638669</c:v>
                </c:pt>
                <c:pt idx="85">
                  <c:v>1482.761144993091</c:v>
                </c:pt>
                <c:pt idx="86">
                  <c:v>1466.922229404878</c:v>
                </c:pt>
                <c:pt idx="87">
                  <c:v>1451.141385511901</c:v>
                </c:pt>
                <c:pt idx="88">
                  <c:v>1435.412806135472</c:v>
                </c:pt>
                <c:pt idx="89">
                  <c:v>1419.726293105221</c:v>
                </c:pt>
                <c:pt idx="90">
                  <c:v>1404.096031726106</c:v>
                </c:pt>
                <c:pt idx="91">
                  <c:v>1388.5248184423019</c:v>
                </c:pt>
                <c:pt idx="92">
                  <c:v>1373.0056917595459</c:v>
                </c:pt>
                <c:pt idx="93">
                  <c:v>1357.5575436043971</c:v>
                </c:pt>
                <c:pt idx="94">
                  <c:v>1342.160099230935</c:v>
                </c:pt>
                <c:pt idx="95">
                  <c:v>1326.8258259601271</c:v>
                </c:pt>
                <c:pt idx="96">
                  <c:v>1311.5451854352871</c:v>
                </c:pt>
                <c:pt idx="97">
                  <c:v>1296.3163910447211</c:v>
                </c:pt>
                <c:pt idx="98">
                  <c:v>1281.136903000398</c:v>
                </c:pt>
                <c:pt idx="99">
                  <c:v>1266.019464948635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10-4BA7-9961-061DAE80835E}"/>
            </c:ext>
          </c:extLst>
        </c:ser>
        <c:ser>
          <c:idx val="4"/>
          <c:order val="4"/>
          <c:tx>
            <c:v>L = 10m</c:v>
          </c:tx>
          <c:spPr>
            <a:ln w="19050">
              <a:noFill/>
              <a:prstDash val="solid"/>
            </a:ln>
          </c:spPr>
          <c:marker>
            <c:symbol val="x"/>
            <c:size val="2"/>
            <c:spPr>
              <a:ln>
                <a:prstDash val="solid"/>
              </a:ln>
            </c:spPr>
          </c:marker>
          <c:xVal>
            <c:numRef>
              <c:f>Effect_of_Losses!$AA$3:$AA$102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Effect_of_Losses!$AC$3:$AC$102</c:f>
              <c:numCache>
                <c:formatCode>General</c:formatCode>
                <c:ptCount val="100"/>
                <c:pt idx="0">
                  <c:v>3111.1856989503931</c:v>
                </c:pt>
                <c:pt idx="1">
                  <c:v>3066.004520394979</c:v>
                </c:pt>
                <c:pt idx="2">
                  <c:v>3021.5390826530052</c:v>
                </c:pt>
                <c:pt idx="3">
                  <c:v>2977.4955119719011</c:v>
                </c:pt>
                <c:pt idx="4">
                  <c:v>2933.7119195332348</c:v>
                </c:pt>
                <c:pt idx="5">
                  <c:v>2890.058713091365</c:v>
                </c:pt>
                <c:pt idx="6">
                  <c:v>2846.5310645805071</c:v>
                </c:pt>
                <c:pt idx="7">
                  <c:v>2803.198097272711</c:v>
                </c:pt>
                <c:pt idx="8">
                  <c:v>2760.013714429228</c:v>
                </c:pt>
                <c:pt idx="9">
                  <c:v>2717.0033097984629</c:v>
                </c:pt>
                <c:pt idx="10">
                  <c:v>2674.1803457043602</c:v>
                </c:pt>
                <c:pt idx="11">
                  <c:v>2631.63587244374</c:v>
                </c:pt>
                <c:pt idx="12">
                  <c:v>2589.3625493830932</c:v>
                </c:pt>
                <c:pt idx="13">
                  <c:v>2547.2801595818059</c:v>
                </c:pt>
                <c:pt idx="14">
                  <c:v>2505.4568593210911</c:v>
                </c:pt>
                <c:pt idx="15">
                  <c:v>2463.9544005592138</c:v>
                </c:pt>
                <c:pt idx="16">
                  <c:v>2422.8021007168959</c:v>
                </c:pt>
                <c:pt idx="17">
                  <c:v>2382.035643448768</c:v>
                </c:pt>
                <c:pt idx="18">
                  <c:v>2341.7222744617211</c:v>
                </c:pt>
                <c:pt idx="19">
                  <c:v>2301.8189811784591</c:v>
                </c:pt>
                <c:pt idx="20">
                  <c:v>2262.2780718123008</c:v>
                </c:pt>
                <c:pt idx="21">
                  <c:v>2223.1244822164381</c:v>
                </c:pt>
                <c:pt idx="22">
                  <c:v>2184.4054249735668</c:v>
                </c:pt>
                <c:pt idx="23">
                  <c:v>2146.1489431599371</c:v>
                </c:pt>
                <c:pt idx="24">
                  <c:v>2108.314301324619</c:v>
                </c:pt>
                <c:pt idx="25">
                  <c:v>2071.000005089566</c:v>
                </c:pt>
                <c:pt idx="26">
                  <c:v>2034.073750937938</c:v>
                </c:pt>
                <c:pt idx="27">
                  <c:v>1997.566213346053</c:v>
                </c:pt>
                <c:pt idx="28">
                  <c:v>1961.4796102405451</c:v>
                </c:pt>
                <c:pt idx="29">
                  <c:v>1925.762789301569</c:v>
                </c:pt>
                <c:pt idx="30">
                  <c:v>1890.550719897547</c:v>
                </c:pt>
                <c:pt idx="31">
                  <c:v>1855.706110594783</c:v>
                </c:pt>
                <c:pt idx="32">
                  <c:v>1821.2094358798829</c:v>
                </c:pt>
                <c:pt idx="33">
                  <c:v>1787.0525927837029</c:v>
                </c:pt>
                <c:pt idx="34">
                  <c:v>1753.1849964796991</c:v>
                </c:pt>
                <c:pt idx="35">
                  <c:v>1719.594209981994</c:v>
                </c:pt>
                <c:pt idx="36">
                  <c:v>1686.1992059718241</c:v>
                </c:pt>
                <c:pt idx="37">
                  <c:v>1652.976630347157</c:v>
                </c:pt>
                <c:pt idx="38">
                  <c:v>1620.024377974971</c:v>
                </c:pt>
                <c:pt idx="39">
                  <c:v>1587.3196420947741</c:v>
                </c:pt>
                <c:pt idx="40">
                  <c:v>1554.8804104762171</c:v>
                </c:pt>
                <c:pt idx="41">
                  <c:v>1522.7116832340209</c:v>
                </c:pt>
                <c:pt idx="42">
                  <c:v>1490.821773956455</c:v>
                </c:pt>
                <c:pt idx="43">
                  <c:v>1459.1511817362609</c:v>
                </c:pt>
                <c:pt idx="44">
                  <c:v>1427.700531930155</c:v>
                </c:pt>
                <c:pt idx="45">
                  <c:v>1396.4478469228991</c:v>
                </c:pt>
                <c:pt idx="46">
                  <c:v>1365.4243433219319</c:v>
                </c:pt>
                <c:pt idx="47">
                  <c:v>1334.646294408572</c:v>
                </c:pt>
                <c:pt idx="48">
                  <c:v>1304.093855015909</c:v>
                </c:pt>
                <c:pt idx="49">
                  <c:v>1273.7537827943361</c:v>
                </c:pt>
                <c:pt idx="50">
                  <c:v>1243.6441745004231</c:v>
                </c:pt>
                <c:pt idx="51">
                  <c:v>1213.7696516122801</c:v>
                </c:pt>
                <c:pt idx="52">
                  <c:v>1184.2187974357339</c:v>
                </c:pt>
                <c:pt idx="53">
                  <c:v>1154.9608839029499</c:v>
                </c:pt>
                <c:pt idx="54">
                  <c:v>1126.0138416270299</c:v>
                </c:pt>
                <c:pt idx="55">
                  <c:v>1097.4453374598961</c:v>
                </c:pt>
                <c:pt idx="56">
                  <c:v>1069.1926328705199</c:v>
                </c:pt>
                <c:pt idx="57">
                  <c:v>1041.2469994882319</c:v>
                </c:pt>
                <c:pt idx="58">
                  <c:v>1013.754318614708</c:v>
                </c:pt>
                <c:pt idx="59">
                  <c:v>986.60791146853092</c:v>
                </c:pt>
                <c:pt idx="60">
                  <c:v>959.8743484013396</c:v>
                </c:pt>
                <c:pt idx="61">
                  <c:v>933.43257468127103</c:v>
                </c:pt>
                <c:pt idx="62">
                  <c:v>907.48589348594442</c:v>
                </c:pt>
                <c:pt idx="63">
                  <c:v>881.94718023632936</c:v>
                </c:pt>
                <c:pt idx="64">
                  <c:v>856.61621864811195</c:v>
                </c:pt>
                <c:pt idx="65">
                  <c:v>831.6244256148575</c:v>
                </c:pt>
                <c:pt idx="66">
                  <c:v>806.94507670701194</c:v>
                </c:pt>
                <c:pt idx="67">
                  <c:v>782.57163911322618</c:v>
                </c:pt>
                <c:pt idx="68">
                  <c:v>758.52582747498286</c:v>
                </c:pt>
                <c:pt idx="69">
                  <c:v>734.77030265667179</c:v>
                </c:pt>
                <c:pt idx="70">
                  <c:v>711.37527165215465</c:v>
                </c:pt>
                <c:pt idx="71">
                  <c:v>688.32080674687188</c:v>
                </c:pt>
                <c:pt idx="72">
                  <c:v>665.5673042929343</c:v>
                </c:pt>
                <c:pt idx="73">
                  <c:v>643.17700059446724</c:v>
                </c:pt>
                <c:pt idx="74">
                  <c:v>621.13076878242668</c:v>
                </c:pt>
                <c:pt idx="75">
                  <c:v>599.43995742435766</c:v>
                </c:pt>
                <c:pt idx="76">
                  <c:v>578.04322113824219</c:v>
                </c:pt>
                <c:pt idx="77">
                  <c:v>556.97956005252877</c:v>
                </c:pt>
                <c:pt idx="78">
                  <c:v>536.22627562944399</c:v>
                </c:pt>
                <c:pt idx="79">
                  <c:v>515.80317071504908</c:v>
                </c:pt>
                <c:pt idx="80">
                  <c:v>495.68645979033602</c:v>
                </c:pt>
                <c:pt idx="81">
                  <c:v>475.84584887360108</c:v>
                </c:pt>
                <c:pt idx="82">
                  <c:v>456.36560416774307</c:v>
                </c:pt>
                <c:pt idx="83">
                  <c:v>437.1556076578031</c:v>
                </c:pt>
                <c:pt idx="84">
                  <c:v>418.31205848694401</c:v>
                </c:pt>
                <c:pt idx="85">
                  <c:v>399.85442719725347</c:v>
                </c:pt>
                <c:pt idx="86">
                  <c:v>381.85862169373871</c:v>
                </c:pt>
                <c:pt idx="87">
                  <c:v>364.14849431928371</c:v>
                </c:pt>
                <c:pt idx="88">
                  <c:v>346.78063987645311</c:v>
                </c:pt>
                <c:pt idx="89">
                  <c:v>329.85667835243709</c:v>
                </c:pt>
                <c:pt idx="90">
                  <c:v>313.39182570456211</c:v>
                </c:pt>
                <c:pt idx="91">
                  <c:v>297.34239592007413</c:v>
                </c:pt>
                <c:pt idx="92">
                  <c:v>281.70916015346921</c:v>
                </c:pt>
                <c:pt idx="93">
                  <c:v>266.57895528876043</c:v>
                </c:pt>
                <c:pt idx="94">
                  <c:v>251.79703204040419</c:v>
                </c:pt>
                <c:pt idx="95">
                  <c:v>237.39880861775239</c:v>
                </c:pt>
                <c:pt idx="96">
                  <c:v>223.4735931791586</c:v>
                </c:pt>
                <c:pt idx="97">
                  <c:v>209.98928883546719</c:v>
                </c:pt>
                <c:pt idx="98">
                  <c:v>196.98348989816051</c:v>
                </c:pt>
                <c:pt idx="99">
                  <c:v>184.46126618954369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10-4BA7-9961-061DAE80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66095"/>
        <c:axId val="151306192"/>
      </c:scatterChart>
      <c:valAx>
        <c:axId val="36756609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Ud</a:t>
                </a:r>
                <a:r>
                  <a:rPr lang="en-GB" baseline="0"/>
                  <a:t> (W/m2K)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6192"/>
        <c:crosses val="autoZero"/>
        <c:crossBetween val="midCat"/>
      </c:valAx>
      <c:valAx>
        <c:axId val="1513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 Yearly</a:t>
                </a:r>
                <a:r>
                  <a:rPr lang="en-GB" baseline="0"/>
                  <a:t> Output Energy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60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 = 0.5m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Effect_of_Losses!$S$3:$S$102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Effect_of_Losses!$U$3:$U$102</c:f>
              <c:numCache>
                <c:formatCode>General</c:formatCode>
                <c:ptCount val="100"/>
                <c:pt idx="0">
                  <c:v>3132.8389603343512</c:v>
                </c:pt>
                <c:pt idx="1">
                  <c:v>3130.5313492705141</c:v>
                </c:pt>
                <c:pt idx="2">
                  <c:v>3128.2249318010022</c:v>
                </c:pt>
                <c:pt idx="3">
                  <c:v>3125.9205880277382</c:v>
                </c:pt>
                <c:pt idx="4">
                  <c:v>3123.6199280107649</c:v>
                </c:pt>
                <c:pt idx="5">
                  <c:v>3121.3230928721682</c:v>
                </c:pt>
                <c:pt idx="6">
                  <c:v>3119.0299001180251</c:v>
                </c:pt>
                <c:pt idx="7">
                  <c:v>3116.739618692869</c:v>
                </c:pt>
                <c:pt idx="8">
                  <c:v>3114.451764855396</c:v>
                </c:pt>
                <c:pt idx="9">
                  <c:v>3112.1667441796808</c:v>
                </c:pt>
                <c:pt idx="10">
                  <c:v>3109.882602736393</c:v>
                </c:pt>
                <c:pt idx="11">
                  <c:v>3107.6000672635</c:v>
                </c:pt>
                <c:pt idx="12">
                  <c:v>3105.3200454675371</c:v>
                </c:pt>
                <c:pt idx="13">
                  <c:v>3103.0437904146402</c:v>
                </c:pt>
                <c:pt idx="14">
                  <c:v>3100.7695780987842</c:v>
                </c:pt>
                <c:pt idx="15">
                  <c:v>3098.496711099046</c:v>
                </c:pt>
                <c:pt idx="16">
                  <c:v>3096.2256633486249</c:v>
                </c:pt>
                <c:pt idx="17">
                  <c:v>3093.9574269090999</c:v>
                </c:pt>
                <c:pt idx="18">
                  <c:v>3091.6933604094979</c:v>
                </c:pt>
                <c:pt idx="19">
                  <c:v>3089.4327717529291</c:v>
                </c:pt>
                <c:pt idx="20">
                  <c:v>3087.17611716689</c:v>
                </c:pt>
                <c:pt idx="21">
                  <c:v>3084.9216066032109</c:v>
                </c:pt>
                <c:pt idx="22">
                  <c:v>3082.6699160000021</c:v>
                </c:pt>
                <c:pt idx="23">
                  <c:v>3080.4201494918839</c:v>
                </c:pt>
                <c:pt idx="24">
                  <c:v>3078.173473004108</c:v>
                </c:pt>
                <c:pt idx="25">
                  <c:v>3075.9288208475191</c:v>
                </c:pt>
                <c:pt idx="26">
                  <c:v>3073.685912819054</c:v>
                </c:pt>
                <c:pt idx="27">
                  <c:v>3071.4445466770289</c:v>
                </c:pt>
                <c:pt idx="28">
                  <c:v>3069.204693548676</c:v>
                </c:pt>
                <c:pt idx="29">
                  <c:v>3066.966890204521</c:v>
                </c:pt>
                <c:pt idx="30">
                  <c:v>3064.7299617242311</c:v>
                </c:pt>
                <c:pt idx="31">
                  <c:v>3062.4943412400949</c:v>
                </c:pt>
                <c:pt idx="32">
                  <c:v>3060.260746155574</c:v>
                </c:pt>
                <c:pt idx="33">
                  <c:v>3058.0283101944569</c:v>
                </c:pt>
                <c:pt idx="34">
                  <c:v>3055.797776418231</c:v>
                </c:pt>
                <c:pt idx="35">
                  <c:v>3053.568312543433</c:v>
                </c:pt>
                <c:pt idx="36">
                  <c:v>3051.3398197376</c:v>
                </c:pt>
                <c:pt idx="37">
                  <c:v>3049.1125739627819</c:v>
                </c:pt>
                <c:pt idx="38">
                  <c:v>3046.88689294304</c:v>
                </c:pt>
                <c:pt idx="39">
                  <c:v>3044.662976682825</c:v>
                </c:pt>
                <c:pt idx="40">
                  <c:v>3042.439815579788</c:v>
                </c:pt>
                <c:pt idx="41">
                  <c:v>3040.2186577030752</c:v>
                </c:pt>
                <c:pt idx="42">
                  <c:v>3037.9986420039609</c:v>
                </c:pt>
                <c:pt idx="43">
                  <c:v>3035.7796423094019</c:v>
                </c:pt>
                <c:pt idx="44">
                  <c:v>3033.5616625206999</c:v>
                </c:pt>
                <c:pt idx="45">
                  <c:v>3031.3452599857751</c:v>
                </c:pt>
                <c:pt idx="46">
                  <c:v>3029.1304643422332</c:v>
                </c:pt>
                <c:pt idx="47">
                  <c:v>3026.9166480869681</c:v>
                </c:pt>
                <c:pt idx="48">
                  <c:v>3024.7038157784741</c:v>
                </c:pt>
                <c:pt idx="49">
                  <c:v>3022.4923021851432</c:v>
                </c:pt>
                <c:pt idx="50">
                  <c:v>3020.2819772807902</c:v>
                </c:pt>
                <c:pt idx="51">
                  <c:v>3018.0724393192882</c:v>
                </c:pt>
                <c:pt idx="52">
                  <c:v>3015.864594373857</c:v>
                </c:pt>
                <c:pt idx="53">
                  <c:v>3013.6574869373562</c:v>
                </c:pt>
                <c:pt idx="54">
                  <c:v>3011.4508038852618</c:v>
                </c:pt>
                <c:pt idx="55">
                  <c:v>3009.2442862802532</c:v>
                </c:pt>
                <c:pt idx="56">
                  <c:v>3007.039125617915</c:v>
                </c:pt>
                <c:pt idx="57">
                  <c:v>3004.8350358091711</c:v>
                </c:pt>
                <c:pt idx="58">
                  <c:v>3002.6321208699528</c:v>
                </c:pt>
                <c:pt idx="59">
                  <c:v>3000.4300758254071</c:v>
                </c:pt>
                <c:pt idx="60">
                  <c:v>2998.2294806498189</c:v>
                </c:pt>
                <c:pt idx="61">
                  <c:v>2996.0294165033838</c:v>
                </c:pt>
                <c:pt idx="62">
                  <c:v>2993.8294832911929</c:v>
                </c:pt>
                <c:pt idx="63">
                  <c:v>2991.630006046073</c:v>
                </c:pt>
                <c:pt idx="64">
                  <c:v>2989.430944795824</c:v>
                </c:pt>
                <c:pt idx="65">
                  <c:v>2987.2328614954272</c:v>
                </c:pt>
                <c:pt idx="66">
                  <c:v>2985.0350318819951</c:v>
                </c:pt>
                <c:pt idx="67">
                  <c:v>2982.8373621452879</c:v>
                </c:pt>
                <c:pt idx="68">
                  <c:v>2980.6408482823781</c:v>
                </c:pt>
                <c:pt idx="69">
                  <c:v>2978.445016657221</c:v>
                </c:pt>
                <c:pt idx="70">
                  <c:v>2976.2505171156199</c:v>
                </c:pt>
                <c:pt idx="71">
                  <c:v>2974.0567527150201</c:v>
                </c:pt>
                <c:pt idx="72">
                  <c:v>2971.863532649134</c:v>
                </c:pt>
                <c:pt idx="73">
                  <c:v>2969.6710603201718</c:v>
                </c:pt>
                <c:pt idx="74">
                  <c:v>2967.4791293414169</c:v>
                </c:pt>
                <c:pt idx="75">
                  <c:v>2965.2875420846422</c:v>
                </c:pt>
                <c:pt idx="76">
                  <c:v>2963.0973990678749</c:v>
                </c:pt>
                <c:pt idx="77">
                  <c:v>2960.907465328165</c:v>
                </c:pt>
                <c:pt idx="78">
                  <c:v>2958.7178022678031</c:v>
                </c:pt>
                <c:pt idx="79">
                  <c:v>2956.5287072346259</c:v>
                </c:pt>
                <c:pt idx="80">
                  <c:v>2954.3402054002431</c:v>
                </c:pt>
                <c:pt idx="81">
                  <c:v>2952.152420246739</c:v>
                </c:pt>
                <c:pt idx="82">
                  <c:v>2949.9647655020171</c:v>
                </c:pt>
                <c:pt idx="83">
                  <c:v>2947.7772411666811</c:v>
                </c:pt>
                <c:pt idx="84">
                  <c:v>2945.590119451238</c:v>
                </c:pt>
                <c:pt idx="85">
                  <c:v>2943.4039471565152</c:v>
                </c:pt>
                <c:pt idx="86">
                  <c:v>2941.2179052122169</c:v>
                </c:pt>
                <c:pt idx="87">
                  <c:v>2939.0319936189089</c:v>
                </c:pt>
                <c:pt idx="88">
                  <c:v>2936.8462123772001</c:v>
                </c:pt>
                <c:pt idx="89">
                  <c:v>2934.660781074077</c:v>
                </c:pt>
                <c:pt idx="90">
                  <c:v>2932.4758459557361</c:v>
                </c:pt>
                <c:pt idx="91">
                  <c:v>2930.2910411581829</c:v>
                </c:pt>
                <c:pt idx="92">
                  <c:v>2928.106366682011</c:v>
                </c:pt>
                <c:pt idx="93">
                  <c:v>2925.9218225278182</c:v>
                </c:pt>
                <c:pt idx="94">
                  <c:v>2923.7376093260391</c:v>
                </c:pt>
                <c:pt idx="95">
                  <c:v>2921.5540227840102</c:v>
                </c:pt>
                <c:pt idx="96">
                  <c:v>2919.3705665269531</c:v>
                </c:pt>
                <c:pt idx="97">
                  <c:v>2917.1872405554518</c:v>
                </c:pt>
                <c:pt idx="98">
                  <c:v>2915.0043254614302</c:v>
                </c:pt>
                <c:pt idx="99">
                  <c:v>2912.8217593210852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5-48D9-936A-0CD5B342F7EF}"/>
            </c:ext>
          </c:extLst>
        </c:ser>
        <c:ser>
          <c:idx val="1"/>
          <c:order val="1"/>
          <c:tx>
            <c:v>L = 1m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Effect_of_Losses!$O$3:$O$102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Effect_of_Losses!$Q$3:$Q$102</c:f>
              <c:numCache>
                <c:formatCode>General</c:formatCode>
                <c:ptCount val="100"/>
                <c:pt idx="0">
                  <c:v>3131.6912393629691</c:v>
                </c:pt>
                <c:pt idx="1">
                  <c:v>3127.0786324822579</c:v>
                </c:pt>
                <c:pt idx="2">
                  <c:v>3122.4771470752389</c:v>
                </c:pt>
                <c:pt idx="3">
                  <c:v>3117.8902869497851</c:v>
                </c:pt>
                <c:pt idx="4">
                  <c:v>3113.3151637334399</c:v>
                </c:pt>
                <c:pt idx="5">
                  <c:v>3108.74714406165</c:v>
                </c:pt>
                <c:pt idx="6">
                  <c:v>3104.1877392421638</c:v>
                </c:pt>
                <c:pt idx="7">
                  <c:v>3099.638876237675</c:v>
                </c:pt>
                <c:pt idx="8">
                  <c:v>3095.0967934111559</c:v>
                </c:pt>
                <c:pt idx="9">
                  <c:v>3090.568451758179</c:v>
                </c:pt>
                <c:pt idx="10">
                  <c:v>3086.0545309198692</c:v>
                </c:pt>
                <c:pt idx="11">
                  <c:v>3081.5506653597922</c:v>
                </c:pt>
                <c:pt idx="12">
                  <c:v>3077.0568396782678</c:v>
                </c:pt>
                <c:pt idx="13">
                  <c:v>3072.5708143012571</c:v>
                </c:pt>
                <c:pt idx="14">
                  <c:v>3068.0913376255612</c:v>
                </c:pt>
                <c:pt idx="15">
                  <c:v>3063.6174035161489</c:v>
                </c:pt>
                <c:pt idx="16">
                  <c:v>3059.14978403139</c:v>
                </c:pt>
                <c:pt idx="17">
                  <c:v>3054.6883924207282</c:v>
                </c:pt>
                <c:pt idx="18">
                  <c:v>3050.2314350460929</c:v>
                </c:pt>
                <c:pt idx="19">
                  <c:v>3045.7802207912669</c:v>
                </c:pt>
                <c:pt idx="20">
                  <c:v>3041.3343772256471</c:v>
                </c:pt>
                <c:pt idx="21">
                  <c:v>3036.894348074426</c:v>
                </c:pt>
                <c:pt idx="22">
                  <c:v>3032.458444391737</c:v>
                </c:pt>
                <c:pt idx="23">
                  <c:v>3028.0286458823871</c:v>
                </c:pt>
                <c:pt idx="24">
                  <c:v>3023.602904193217</c:v>
                </c:pt>
                <c:pt idx="25">
                  <c:v>3019.18208544345</c:v>
                </c:pt>
                <c:pt idx="26">
                  <c:v>3014.7659338015178</c:v>
                </c:pt>
                <c:pt idx="27">
                  <c:v>3010.3524549709532</c:v>
                </c:pt>
                <c:pt idx="28">
                  <c:v>3005.941929532416</c:v>
                </c:pt>
                <c:pt idx="29">
                  <c:v>3001.5356722701381</c:v>
                </c:pt>
                <c:pt idx="30">
                  <c:v>2997.1341313626772</c:v>
                </c:pt>
                <c:pt idx="31">
                  <c:v>2992.734231695109</c:v>
                </c:pt>
                <c:pt idx="32">
                  <c:v>2988.3363437064982</c:v>
                </c:pt>
                <c:pt idx="33">
                  <c:v>2983.9405877091399</c:v>
                </c:pt>
                <c:pt idx="34">
                  <c:v>2979.5472031190961</c:v>
                </c:pt>
                <c:pt idx="35">
                  <c:v>2975.1577597998662</c:v>
                </c:pt>
                <c:pt idx="36">
                  <c:v>2970.771301622693</c:v>
                </c:pt>
                <c:pt idx="37">
                  <c:v>2966.387178693094</c:v>
                </c:pt>
                <c:pt idx="38">
                  <c:v>2962.0062515810209</c:v>
                </c:pt>
                <c:pt idx="39">
                  <c:v>2957.6269391852911</c:v>
                </c:pt>
                <c:pt idx="40">
                  <c:v>2953.2498546627762</c:v>
                </c:pt>
                <c:pt idx="41">
                  <c:v>2948.8743973082651</c:v>
                </c:pt>
                <c:pt idx="42">
                  <c:v>2944.5002704521412</c:v>
                </c:pt>
                <c:pt idx="43">
                  <c:v>2940.128024059672</c:v>
                </c:pt>
                <c:pt idx="44">
                  <c:v>2935.7562914558239</c:v>
                </c:pt>
                <c:pt idx="45">
                  <c:v>2931.386169388657</c:v>
                </c:pt>
                <c:pt idx="46">
                  <c:v>2927.016634603694</c:v>
                </c:pt>
                <c:pt idx="47">
                  <c:v>2922.6481612672928</c:v>
                </c:pt>
                <c:pt idx="48">
                  <c:v>2918.281046525603</c:v>
                </c:pt>
                <c:pt idx="49">
                  <c:v>2913.9149741641841</c:v>
                </c:pt>
                <c:pt idx="50">
                  <c:v>2909.549954131498</c:v>
                </c:pt>
                <c:pt idx="51">
                  <c:v>2905.1864266610069</c:v>
                </c:pt>
                <c:pt idx="52">
                  <c:v>2900.8234111102852</c:v>
                </c:pt>
                <c:pt idx="53">
                  <c:v>2896.4613501382469</c:v>
                </c:pt>
                <c:pt idx="54">
                  <c:v>2892.1006886107052</c:v>
                </c:pt>
                <c:pt idx="55">
                  <c:v>2887.7411463122862</c:v>
                </c:pt>
                <c:pt idx="56">
                  <c:v>2883.3839793659699</c:v>
                </c:pt>
                <c:pt idx="57">
                  <c:v>2879.0273230717662</c:v>
                </c:pt>
                <c:pt idx="58">
                  <c:v>2874.6719119061931</c:v>
                </c:pt>
                <c:pt idx="59">
                  <c:v>2870.3176363448551</c:v>
                </c:pt>
                <c:pt idx="60">
                  <c:v>2865.9660372911412</c:v>
                </c:pt>
                <c:pt idx="61">
                  <c:v>2861.615029529692</c:v>
                </c:pt>
                <c:pt idx="62">
                  <c:v>2857.2651810247912</c:v>
                </c:pt>
                <c:pt idx="63">
                  <c:v>2852.916616603949</c:v>
                </c:pt>
                <c:pt idx="64">
                  <c:v>2848.5687644847339</c:v>
                </c:pt>
                <c:pt idx="65">
                  <c:v>2844.2230740145592</c:v>
                </c:pt>
                <c:pt idx="66">
                  <c:v>2839.8797570344559</c:v>
                </c:pt>
                <c:pt idx="67">
                  <c:v>2835.539686965596</c:v>
                </c:pt>
                <c:pt idx="68">
                  <c:v>2831.2023547413978</c:v>
                </c:pt>
                <c:pt idx="69">
                  <c:v>2826.8693726477231</c:v>
                </c:pt>
                <c:pt idx="70">
                  <c:v>2822.5379387280491</c:v>
                </c:pt>
                <c:pt idx="71">
                  <c:v>2818.207259423591</c:v>
                </c:pt>
                <c:pt idx="72">
                  <c:v>2813.87762024933</c:v>
                </c:pt>
                <c:pt idx="73">
                  <c:v>2809.5515704603099</c:v>
                </c:pt>
                <c:pt idx="74">
                  <c:v>2805.2273520547551</c:v>
                </c:pt>
                <c:pt idx="75">
                  <c:v>2800.903638641365</c:v>
                </c:pt>
                <c:pt idx="76">
                  <c:v>2796.5804300508248</c:v>
                </c:pt>
                <c:pt idx="77">
                  <c:v>2792.25791167221</c:v>
                </c:pt>
                <c:pt idx="78">
                  <c:v>2787.9367619992731</c:v>
                </c:pt>
                <c:pt idx="79">
                  <c:v>2783.6174626458328</c:v>
                </c:pt>
                <c:pt idx="80">
                  <c:v>2779.299717927875</c:v>
                </c:pt>
                <c:pt idx="81">
                  <c:v>2774.9824768096269</c:v>
                </c:pt>
                <c:pt idx="82">
                  <c:v>2770.6657391218559</c:v>
                </c:pt>
                <c:pt idx="83">
                  <c:v>2766.3511162957579</c:v>
                </c:pt>
                <c:pt idx="84">
                  <c:v>2762.0383403946121</c:v>
                </c:pt>
                <c:pt idx="85">
                  <c:v>2757.729213566432</c:v>
                </c:pt>
                <c:pt idx="86">
                  <c:v>2753.4207451386078</c:v>
                </c:pt>
                <c:pt idx="87">
                  <c:v>2749.1127786124889</c:v>
                </c:pt>
                <c:pt idx="88">
                  <c:v>2744.806571119359</c:v>
                </c:pt>
                <c:pt idx="89">
                  <c:v>2740.5045151789991</c:v>
                </c:pt>
                <c:pt idx="90">
                  <c:v>2736.205981508861</c:v>
                </c:pt>
                <c:pt idx="91">
                  <c:v>2731.90875912108</c:v>
                </c:pt>
                <c:pt idx="92">
                  <c:v>2727.6120368371562</c:v>
                </c:pt>
                <c:pt idx="93">
                  <c:v>2723.315814488391</c:v>
                </c:pt>
                <c:pt idx="94">
                  <c:v>2719.021617506588</c:v>
                </c:pt>
                <c:pt idx="95">
                  <c:v>2714.7303531819921</c:v>
                </c:pt>
                <c:pt idx="96">
                  <c:v>2710.4409355787629</c:v>
                </c:pt>
                <c:pt idx="97">
                  <c:v>2706.1526900943641</c:v>
                </c:pt>
                <c:pt idx="98">
                  <c:v>2701.8661790327592</c:v>
                </c:pt>
                <c:pt idx="99">
                  <c:v>2697.5815509090512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5-48D9-936A-0CD5B342F7EF}"/>
            </c:ext>
          </c:extLst>
        </c:ser>
        <c:ser>
          <c:idx val="2"/>
          <c:order val="2"/>
          <c:tx>
            <c:v>L = 3m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Effect_of_Losses!$AE$3:$AE$102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Effect_of_Losses!$AG$3:$AG$102</c:f>
              <c:numCache>
                <c:formatCode>General</c:formatCode>
                <c:ptCount val="100"/>
                <c:pt idx="0">
                  <c:v>3127.1040812536921</c:v>
                </c:pt>
                <c:pt idx="1">
                  <c:v>3113.3403289154298</c:v>
                </c:pt>
                <c:pt idx="2">
                  <c:v>3099.6638333538708</c:v>
                </c:pt>
                <c:pt idx="3">
                  <c:v>3086.0792118957088</c:v>
                </c:pt>
                <c:pt idx="4">
                  <c:v>3072.595273822843</c:v>
                </c:pt>
                <c:pt idx="5">
                  <c:v>3059.1740636902191</c:v>
                </c:pt>
                <c:pt idx="6">
                  <c:v>3045.804320833397</c:v>
                </c:pt>
                <c:pt idx="7">
                  <c:v>3032.482387545178</c:v>
                </c:pt>
                <c:pt idx="8">
                  <c:v>3019.2058656423951</c:v>
                </c:pt>
                <c:pt idx="9">
                  <c:v>3005.9655644785521</c:v>
                </c:pt>
                <c:pt idx="10">
                  <c:v>2992.7577286821111</c:v>
                </c:pt>
                <c:pt idx="11">
                  <c:v>2979.5705776377031</c:v>
                </c:pt>
                <c:pt idx="12">
                  <c:v>2966.4104277036859</c:v>
                </c:pt>
                <c:pt idx="13">
                  <c:v>2953.2729831004258</c:v>
                </c:pt>
                <c:pt idx="14">
                  <c:v>2940.1510563702041</c:v>
                </c:pt>
                <c:pt idx="15">
                  <c:v>2927.0395774593981</c:v>
                </c:pt>
                <c:pt idx="16">
                  <c:v>2913.9378229085919</c:v>
                </c:pt>
                <c:pt idx="17">
                  <c:v>2900.8461740087109</c:v>
                </c:pt>
                <c:pt idx="18">
                  <c:v>2887.7638105884389</c:v>
                </c:pt>
                <c:pt idx="19">
                  <c:v>2874.6944935890192</c:v>
                </c:pt>
                <c:pt idx="20">
                  <c:v>2861.637524435092</c:v>
                </c:pt>
                <c:pt idx="21">
                  <c:v>2848.591173462783</c:v>
                </c:pt>
                <c:pt idx="22">
                  <c:v>2835.561996609611</c:v>
                </c:pt>
                <c:pt idx="23">
                  <c:v>2822.5601519954439</c:v>
                </c:pt>
                <c:pt idx="24">
                  <c:v>2809.573699709028</c:v>
                </c:pt>
                <c:pt idx="25">
                  <c:v>2796.6025041607459</c:v>
                </c:pt>
                <c:pt idx="26">
                  <c:v>2783.639464677542</c:v>
                </c:pt>
                <c:pt idx="27">
                  <c:v>2770.6876888458778</c:v>
                </c:pt>
                <c:pt idx="28">
                  <c:v>2757.7510812456671</c:v>
                </c:pt>
                <c:pt idx="29">
                  <c:v>2744.828379658029</c:v>
                </c:pt>
                <c:pt idx="30">
                  <c:v>2731.930494251671</c:v>
                </c:pt>
                <c:pt idx="31">
                  <c:v>2719.0432944998288</c:v>
                </c:pt>
                <c:pt idx="32">
                  <c:v>2706.174320893158</c:v>
                </c:pt>
                <c:pt idx="33">
                  <c:v>2693.3205228868528</c:v>
                </c:pt>
                <c:pt idx="34">
                  <c:v>2680.4857888417191</c:v>
                </c:pt>
                <c:pt idx="35">
                  <c:v>2667.6737611781782</c:v>
                </c:pt>
                <c:pt idx="36">
                  <c:v>2654.8956444112569</c:v>
                </c:pt>
                <c:pt idx="37">
                  <c:v>2642.1431263734839</c:v>
                </c:pt>
                <c:pt idx="38">
                  <c:v>2629.4156864460979</c:v>
                </c:pt>
                <c:pt idx="39">
                  <c:v>2616.7130055387802</c:v>
                </c:pt>
                <c:pt idx="40">
                  <c:v>2604.0307719286998</c:v>
                </c:pt>
                <c:pt idx="41">
                  <c:v>2591.3728097716162</c:v>
                </c:pt>
                <c:pt idx="42">
                  <c:v>2578.7234825699779</c:v>
                </c:pt>
                <c:pt idx="43">
                  <c:v>2566.0919501661829</c:v>
                </c:pt>
                <c:pt idx="44">
                  <c:v>2553.4803024741632</c:v>
                </c:pt>
                <c:pt idx="45">
                  <c:v>2540.894643569497</c:v>
                </c:pt>
                <c:pt idx="46">
                  <c:v>2528.3315431579899</c:v>
                </c:pt>
                <c:pt idx="47">
                  <c:v>2515.7932165331349</c:v>
                </c:pt>
                <c:pt idx="48">
                  <c:v>2503.2784034074639</c:v>
                </c:pt>
                <c:pt idx="49">
                  <c:v>2490.7984228183609</c:v>
                </c:pt>
                <c:pt idx="50">
                  <c:v>2478.3496595646839</c:v>
                </c:pt>
                <c:pt idx="51">
                  <c:v>2465.9300171154382</c:v>
                </c:pt>
                <c:pt idx="52">
                  <c:v>2453.53486930502</c:v>
                </c:pt>
                <c:pt idx="53">
                  <c:v>2441.178193619266</c:v>
                </c:pt>
                <c:pt idx="54">
                  <c:v>2428.8578900513921</c:v>
                </c:pt>
                <c:pt idx="55">
                  <c:v>2416.5730249905641</c:v>
                </c:pt>
                <c:pt idx="56">
                  <c:v>2404.317983852</c:v>
                </c:pt>
                <c:pt idx="57">
                  <c:v>2392.099449783836</c:v>
                </c:pt>
                <c:pt idx="58">
                  <c:v>2379.922642820929</c:v>
                </c:pt>
                <c:pt idx="59">
                  <c:v>2367.7950204480098</c:v>
                </c:pt>
                <c:pt idx="60">
                  <c:v>2355.700880943989</c:v>
                </c:pt>
                <c:pt idx="61">
                  <c:v>2343.641178536524</c:v>
                </c:pt>
                <c:pt idx="62">
                  <c:v>2331.6237524867602</c:v>
                </c:pt>
                <c:pt idx="63">
                  <c:v>2319.6458418522411</c:v>
                </c:pt>
                <c:pt idx="64">
                  <c:v>2307.69764775354</c:v>
                </c:pt>
                <c:pt idx="65">
                  <c:v>2295.7794151375069</c:v>
                </c:pt>
                <c:pt idx="66">
                  <c:v>2283.8864842168809</c:v>
                </c:pt>
                <c:pt idx="67">
                  <c:v>2272.0371595989541</c:v>
                </c:pt>
                <c:pt idx="68">
                  <c:v>2260.2278759347082</c:v>
                </c:pt>
                <c:pt idx="69">
                  <c:v>2248.4484398733762</c:v>
                </c:pt>
                <c:pt idx="70">
                  <c:v>2236.701034953202</c:v>
                </c:pt>
                <c:pt idx="71">
                  <c:v>2224.9887568927402</c:v>
                </c:pt>
                <c:pt idx="72">
                  <c:v>2213.3253180456882</c:v>
                </c:pt>
                <c:pt idx="73">
                  <c:v>2201.705931678423</c:v>
                </c:pt>
                <c:pt idx="74">
                  <c:v>2190.1081637373172</c:v>
                </c:pt>
                <c:pt idx="75">
                  <c:v>2178.548828225998</c:v>
                </c:pt>
                <c:pt idx="76">
                  <c:v>2167.0487882109401</c:v>
                </c:pt>
                <c:pt idx="77">
                  <c:v>2155.5902853453099</c:v>
                </c:pt>
                <c:pt idx="78">
                  <c:v>2144.1671870941441</c:v>
                </c:pt>
                <c:pt idx="79">
                  <c:v>2132.780632070655</c:v>
                </c:pt>
                <c:pt idx="80">
                  <c:v>2121.4291626252511</c:v>
                </c:pt>
                <c:pt idx="81">
                  <c:v>2110.1144688825129</c:v>
                </c:pt>
                <c:pt idx="82">
                  <c:v>2098.8537137681569</c:v>
                </c:pt>
                <c:pt idx="83">
                  <c:v>2087.6469931002539</c:v>
                </c:pt>
                <c:pt idx="84">
                  <c:v>2076.4863730873071</c:v>
                </c:pt>
                <c:pt idx="85">
                  <c:v>2065.361076684906</c:v>
                </c:pt>
                <c:pt idx="86">
                  <c:v>2054.2632813902551</c:v>
                </c:pt>
                <c:pt idx="87">
                  <c:v>2043.1905741788539</c:v>
                </c:pt>
                <c:pt idx="88">
                  <c:v>2032.156538972366</c:v>
                </c:pt>
                <c:pt idx="89">
                  <c:v>2021.1645607617579</c:v>
                </c:pt>
                <c:pt idx="90">
                  <c:v>2010.215647746985</c:v>
                </c:pt>
                <c:pt idx="91">
                  <c:v>1999.2985954467449</c:v>
                </c:pt>
                <c:pt idx="92">
                  <c:v>1988.430189457114</c:v>
                </c:pt>
                <c:pt idx="93">
                  <c:v>1977.591581974124</c:v>
                </c:pt>
                <c:pt idx="94">
                  <c:v>1966.7900602017551</c:v>
                </c:pt>
                <c:pt idx="95">
                  <c:v>1956.0095929400111</c:v>
                </c:pt>
                <c:pt idx="96">
                  <c:v>1945.2654255571631</c:v>
                </c:pt>
                <c:pt idx="97">
                  <c:v>1934.565242539217</c:v>
                </c:pt>
                <c:pt idx="98">
                  <c:v>1923.9052871526201</c:v>
                </c:pt>
                <c:pt idx="99">
                  <c:v>1913.29264364294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45-48D9-936A-0CD5B342F7EF}"/>
            </c:ext>
          </c:extLst>
        </c:ser>
        <c:ser>
          <c:idx val="3"/>
          <c:order val="3"/>
          <c:tx>
            <c:v>L = 5m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Effect_of_Losses!$W$3:$W$102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Effect_of_Losses!$Y$3:$Y$102</c:f>
              <c:numCache>
                <c:formatCode>General</c:formatCode>
                <c:ptCount val="100"/>
                <c:pt idx="0">
                  <c:v>3122.5327919438591</c:v>
                </c:pt>
                <c:pt idx="1">
                  <c:v>3099.6936605950018</c:v>
                </c:pt>
                <c:pt idx="2">
                  <c:v>3077.1106547442519</c:v>
                </c:pt>
                <c:pt idx="3">
                  <c:v>3054.741508911728</c:v>
                </c:pt>
                <c:pt idx="4">
                  <c:v>3032.5109089884982</c:v>
                </c:pt>
                <c:pt idx="5">
                  <c:v>3010.404314990757</c:v>
                </c:pt>
                <c:pt idx="6">
                  <c:v>2988.3876357703789</c:v>
                </c:pt>
                <c:pt idx="7">
                  <c:v>2966.437957614985</c:v>
                </c:pt>
                <c:pt idx="8">
                  <c:v>2944.5505582409578</c:v>
                </c:pt>
                <c:pt idx="9">
                  <c:v>2922.6980251666778</c:v>
                </c:pt>
                <c:pt idx="10">
                  <c:v>2900.8728607829039</c:v>
                </c:pt>
                <c:pt idx="11">
                  <c:v>2879.0763453875888</c:v>
                </c:pt>
                <c:pt idx="12">
                  <c:v>2857.3137698406572</c:v>
                </c:pt>
                <c:pt idx="13">
                  <c:v>2835.5878282315089</c:v>
                </c:pt>
                <c:pt idx="14">
                  <c:v>2813.9253084758111</c:v>
                </c:pt>
                <c:pt idx="15">
                  <c:v>2792.3052143076661</c:v>
                </c:pt>
                <c:pt idx="16">
                  <c:v>2770.7126715472882</c:v>
                </c:pt>
                <c:pt idx="17">
                  <c:v>2749.1593090732558</c:v>
                </c:pt>
                <c:pt idx="18">
                  <c:v>2727.6581518182002</c:v>
                </c:pt>
                <c:pt idx="19">
                  <c:v>2706.1984266549698</c:v>
                </c:pt>
                <c:pt idx="20">
                  <c:v>2684.7856894588099</c:v>
                </c:pt>
                <c:pt idx="21">
                  <c:v>2663.4347510474531</c:v>
                </c:pt>
                <c:pt idx="22">
                  <c:v>2642.166300321252</c:v>
                </c:pt>
                <c:pt idx="23">
                  <c:v>2620.9693180433769</c:v>
                </c:pt>
                <c:pt idx="24">
                  <c:v>2599.8330935305571</c:v>
                </c:pt>
                <c:pt idx="25">
                  <c:v>2578.7458391077362</c:v>
                </c:pt>
                <c:pt idx="26">
                  <c:v>2557.7034333028851</c:v>
                </c:pt>
                <c:pt idx="27">
                  <c:v>2536.7270589190389</c:v>
                </c:pt>
                <c:pt idx="28">
                  <c:v>2515.814836379951</c:v>
                </c:pt>
                <c:pt idx="29">
                  <c:v>2494.9761646319189</c:v>
                </c:pt>
                <c:pt idx="30">
                  <c:v>2474.2285438224881</c:v>
                </c:pt>
                <c:pt idx="31">
                  <c:v>2453.55584923078</c:v>
                </c:pt>
                <c:pt idx="32">
                  <c:v>2432.9809525489582</c:v>
                </c:pt>
                <c:pt idx="33">
                  <c:v>2412.5051301850158</c:v>
                </c:pt>
                <c:pt idx="34">
                  <c:v>2392.119929382096</c:v>
                </c:pt>
                <c:pt idx="35">
                  <c:v>2371.8550370414291</c:v>
                </c:pt>
                <c:pt idx="36">
                  <c:v>2351.697004382454</c:v>
                </c:pt>
                <c:pt idx="37">
                  <c:v>2331.6438493578362</c:v>
                </c:pt>
                <c:pt idx="38">
                  <c:v>2311.6972624357109</c:v>
                </c:pt>
                <c:pt idx="39">
                  <c:v>2291.8324969274431</c:v>
                </c:pt>
                <c:pt idx="40">
                  <c:v>2272.0569620217061</c:v>
                </c:pt>
                <c:pt idx="41">
                  <c:v>2252.3920161432502</c:v>
                </c:pt>
                <c:pt idx="42">
                  <c:v>2232.8123859295479</c:v>
                </c:pt>
                <c:pt idx="43">
                  <c:v>2213.3448081278661</c:v>
                </c:pt>
                <c:pt idx="44">
                  <c:v>2193.9899115693961</c:v>
                </c:pt>
                <c:pt idx="45">
                  <c:v>2174.7285695163109</c:v>
                </c:pt>
                <c:pt idx="46">
                  <c:v>2155.6094473315552</c:v>
                </c:pt>
                <c:pt idx="47">
                  <c:v>2136.5915306627762</c:v>
                </c:pt>
                <c:pt idx="48">
                  <c:v>2117.6720011968828</c:v>
                </c:pt>
                <c:pt idx="49">
                  <c:v>2098.872523640659</c:v>
                </c:pt>
                <c:pt idx="50">
                  <c:v>2080.2214817628228</c:v>
                </c:pt>
                <c:pt idx="51">
                  <c:v>2061.6777089736452</c:v>
                </c:pt>
                <c:pt idx="52">
                  <c:v>2043.2090968337909</c:v>
                </c:pt>
                <c:pt idx="53">
                  <c:v>2024.842613652178</c:v>
                </c:pt>
                <c:pt idx="54">
                  <c:v>2006.590656848331</c:v>
                </c:pt>
                <c:pt idx="55">
                  <c:v>1988.448366034936</c:v>
                </c:pt>
                <c:pt idx="56">
                  <c:v>1970.405671361277</c:v>
                </c:pt>
                <c:pt idx="57">
                  <c:v>1952.4423971905351</c:v>
                </c:pt>
                <c:pt idx="58">
                  <c:v>1934.5831312192361</c:v>
                </c:pt>
                <c:pt idx="59">
                  <c:v>1916.844389971998</c:v>
                </c:pt>
                <c:pt idx="60">
                  <c:v>1899.24509600997</c:v>
                </c:pt>
                <c:pt idx="61">
                  <c:v>1881.7374162039009</c:v>
                </c:pt>
                <c:pt idx="62">
                  <c:v>1864.3132211032239</c:v>
                </c:pt>
                <c:pt idx="63">
                  <c:v>1846.975863272979</c:v>
                </c:pt>
                <c:pt idx="64">
                  <c:v>1829.7309998548851</c:v>
                </c:pt>
                <c:pt idx="65">
                  <c:v>1812.5665992555651</c:v>
                </c:pt>
                <c:pt idx="66">
                  <c:v>1795.48615838962</c:v>
                </c:pt>
                <c:pt idx="67">
                  <c:v>1778.482859416707</c:v>
                </c:pt>
                <c:pt idx="68">
                  <c:v>1761.545124384397</c:v>
                </c:pt>
                <c:pt idx="69">
                  <c:v>1744.683980850941</c:v>
                </c:pt>
                <c:pt idx="70">
                  <c:v>1727.8868856261611</c:v>
                </c:pt>
                <c:pt idx="71">
                  <c:v>1711.146141229824</c:v>
                </c:pt>
                <c:pt idx="72">
                  <c:v>1694.445126495915</c:v>
                </c:pt>
                <c:pt idx="73">
                  <c:v>1677.7822101838431</c:v>
                </c:pt>
                <c:pt idx="74">
                  <c:v>1661.166430188428</c:v>
                </c:pt>
                <c:pt idx="75">
                  <c:v>1644.625707263905</c:v>
                </c:pt>
                <c:pt idx="76">
                  <c:v>1628.148128111917</c:v>
                </c:pt>
                <c:pt idx="77">
                  <c:v>1611.7242924724051</c:v>
                </c:pt>
                <c:pt idx="78">
                  <c:v>1595.372925733986</c:v>
                </c:pt>
                <c:pt idx="79">
                  <c:v>1579.0765139286671</c:v>
                </c:pt>
                <c:pt idx="80">
                  <c:v>1562.854658414197</c:v>
                </c:pt>
                <c:pt idx="81">
                  <c:v>1546.7011500186741</c:v>
                </c:pt>
                <c:pt idx="82">
                  <c:v>1530.6151132066129</c:v>
                </c:pt>
                <c:pt idx="83">
                  <c:v>1514.598870750686</c:v>
                </c:pt>
                <c:pt idx="84">
                  <c:v>1498.6559899638669</c:v>
                </c:pt>
                <c:pt idx="85">
                  <c:v>1482.761144993091</c:v>
                </c:pt>
                <c:pt idx="86">
                  <c:v>1466.922229404878</c:v>
                </c:pt>
                <c:pt idx="87">
                  <c:v>1451.141385511901</c:v>
                </c:pt>
                <c:pt idx="88">
                  <c:v>1435.412806135472</c:v>
                </c:pt>
                <c:pt idx="89">
                  <c:v>1419.726293105221</c:v>
                </c:pt>
                <c:pt idx="90">
                  <c:v>1404.096031726106</c:v>
                </c:pt>
                <c:pt idx="91">
                  <c:v>1388.5248184423019</c:v>
                </c:pt>
                <c:pt idx="92">
                  <c:v>1373.0056917595459</c:v>
                </c:pt>
                <c:pt idx="93">
                  <c:v>1357.5575436043971</c:v>
                </c:pt>
                <c:pt idx="94">
                  <c:v>1342.160099230935</c:v>
                </c:pt>
                <c:pt idx="95">
                  <c:v>1326.8258259601271</c:v>
                </c:pt>
                <c:pt idx="96">
                  <c:v>1311.5451854352871</c:v>
                </c:pt>
                <c:pt idx="97">
                  <c:v>1296.3163910447211</c:v>
                </c:pt>
                <c:pt idx="98">
                  <c:v>1281.136903000398</c:v>
                </c:pt>
                <c:pt idx="99">
                  <c:v>1266.019464948635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45-48D9-936A-0CD5B342F7EF}"/>
            </c:ext>
          </c:extLst>
        </c:ser>
        <c:ser>
          <c:idx val="4"/>
          <c:order val="4"/>
          <c:tx>
            <c:v>L = 10m</c:v>
          </c:tx>
          <c:spPr>
            <a:ln w="19050">
              <a:noFill/>
              <a:prstDash val="solid"/>
            </a:ln>
          </c:spPr>
          <c:marker>
            <c:symbol val="x"/>
            <c:size val="2"/>
            <c:spPr>
              <a:ln>
                <a:prstDash val="solid"/>
              </a:ln>
            </c:spPr>
          </c:marker>
          <c:xVal>
            <c:numRef>
              <c:f>Effect_of_Losses!$AA$3:$AA$102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Effect_of_Losses!$AC$3:$AC$102</c:f>
              <c:numCache>
                <c:formatCode>General</c:formatCode>
                <c:ptCount val="100"/>
                <c:pt idx="0">
                  <c:v>3111.1856989503931</c:v>
                </c:pt>
                <c:pt idx="1">
                  <c:v>3066.004520394979</c:v>
                </c:pt>
                <c:pt idx="2">
                  <c:v>3021.5390826530052</c:v>
                </c:pt>
                <c:pt idx="3">
                  <c:v>2977.4955119719011</c:v>
                </c:pt>
                <c:pt idx="4">
                  <c:v>2933.7119195332348</c:v>
                </c:pt>
                <c:pt idx="5">
                  <c:v>2890.058713091365</c:v>
                </c:pt>
                <c:pt idx="6">
                  <c:v>2846.5310645805071</c:v>
                </c:pt>
                <c:pt idx="7">
                  <c:v>2803.198097272711</c:v>
                </c:pt>
                <c:pt idx="8">
                  <c:v>2760.013714429228</c:v>
                </c:pt>
                <c:pt idx="9">
                  <c:v>2717.0033097984629</c:v>
                </c:pt>
                <c:pt idx="10">
                  <c:v>2674.1803457043602</c:v>
                </c:pt>
                <c:pt idx="11">
                  <c:v>2631.63587244374</c:v>
                </c:pt>
                <c:pt idx="12">
                  <c:v>2589.3625493830932</c:v>
                </c:pt>
                <c:pt idx="13">
                  <c:v>2547.2801595818059</c:v>
                </c:pt>
                <c:pt idx="14">
                  <c:v>2505.4568593210911</c:v>
                </c:pt>
                <c:pt idx="15">
                  <c:v>2463.9544005592138</c:v>
                </c:pt>
                <c:pt idx="16">
                  <c:v>2422.8021007168959</c:v>
                </c:pt>
                <c:pt idx="17">
                  <c:v>2382.035643448768</c:v>
                </c:pt>
                <c:pt idx="18">
                  <c:v>2341.7222744617211</c:v>
                </c:pt>
                <c:pt idx="19">
                  <c:v>2301.8189811784591</c:v>
                </c:pt>
                <c:pt idx="20">
                  <c:v>2262.2780718123008</c:v>
                </c:pt>
                <c:pt idx="21">
                  <c:v>2223.1244822164381</c:v>
                </c:pt>
                <c:pt idx="22">
                  <c:v>2184.4054249735668</c:v>
                </c:pt>
                <c:pt idx="23">
                  <c:v>2146.1489431599371</c:v>
                </c:pt>
                <c:pt idx="24">
                  <c:v>2108.314301324619</c:v>
                </c:pt>
                <c:pt idx="25">
                  <c:v>2071.000005089566</c:v>
                </c:pt>
                <c:pt idx="26">
                  <c:v>2034.073750937938</c:v>
                </c:pt>
                <c:pt idx="27">
                  <c:v>1997.566213346053</c:v>
                </c:pt>
                <c:pt idx="28">
                  <c:v>1961.4796102405451</c:v>
                </c:pt>
                <c:pt idx="29">
                  <c:v>1925.762789301569</c:v>
                </c:pt>
                <c:pt idx="30">
                  <c:v>1890.550719897547</c:v>
                </c:pt>
                <c:pt idx="31">
                  <c:v>1855.706110594783</c:v>
                </c:pt>
                <c:pt idx="32">
                  <c:v>1821.2094358798829</c:v>
                </c:pt>
                <c:pt idx="33">
                  <c:v>1787.0525927837029</c:v>
                </c:pt>
                <c:pt idx="34">
                  <c:v>1753.1849964796991</c:v>
                </c:pt>
                <c:pt idx="35">
                  <c:v>1719.594209981994</c:v>
                </c:pt>
                <c:pt idx="36">
                  <c:v>1686.1992059718241</c:v>
                </c:pt>
                <c:pt idx="37">
                  <c:v>1652.976630347157</c:v>
                </c:pt>
                <c:pt idx="38">
                  <c:v>1620.024377974971</c:v>
                </c:pt>
                <c:pt idx="39">
                  <c:v>1587.3196420947741</c:v>
                </c:pt>
                <c:pt idx="40">
                  <c:v>1554.8804104762171</c:v>
                </c:pt>
                <c:pt idx="41">
                  <c:v>1522.7116832340209</c:v>
                </c:pt>
                <c:pt idx="42">
                  <c:v>1490.821773956455</c:v>
                </c:pt>
                <c:pt idx="43">
                  <c:v>1459.1511817362609</c:v>
                </c:pt>
                <c:pt idx="44">
                  <c:v>1427.700531930155</c:v>
                </c:pt>
                <c:pt idx="45">
                  <c:v>1396.4478469228991</c:v>
                </c:pt>
                <c:pt idx="46">
                  <c:v>1365.4243433219319</c:v>
                </c:pt>
                <c:pt idx="47">
                  <c:v>1334.646294408572</c:v>
                </c:pt>
                <c:pt idx="48">
                  <c:v>1304.093855015909</c:v>
                </c:pt>
                <c:pt idx="49">
                  <c:v>1273.7537827943361</c:v>
                </c:pt>
                <c:pt idx="50">
                  <c:v>1243.6441745004231</c:v>
                </c:pt>
                <c:pt idx="51">
                  <c:v>1213.7696516122801</c:v>
                </c:pt>
                <c:pt idx="52">
                  <c:v>1184.2187974357339</c:v>
                </c:pt>
                <c:pt idx="53">
                  <c:v>1154.9608839029499</c:v>
                </c:pt>
                <c:pt idx="54">
                  <c:v>1126.0138416270299</c:v>
                </c:pt>
                <c:pt idx="55">
                  <c:v>1097.4453374598961</c:v>
                </c:pt>
                <c:pt idx="56">
                  <c:v>1069.1926328705199</c:v>
                </c:pt>
                <c:pt idx="57">
                  <c:v>1041.2469994882319</c:v>
                </c:pt>
                <c:pt idx="58">
                  <c:v>1013.754318614708</c:v>
                </c:pt>
                <c:pt idx="59">
                  <c:v>986.60791146853092</c:v>
                </c:pt>
                <c:pt idx="60">
                  <c:v>959.8743484013396</c:v>
                </c:pt>
                <c:pt idx="61">
                  <c:v>933.43257468127103</c:v>
                </c:pt>
                <c:pt idx="62">
                  <c:v>907.48589348594442</c:v>
                </c:pt>
                <c:pt idx="63">
                  <c:v>881.94718023632936</c:v>
                </c:pt>
                <c:pt idx="64">
                  <c:v>856.61621864811195</c:v>
                </c:pt>
                <c:pt idx="65">
                  <c:v>831.6244256148575</c:v>
                </c:pt>
                <c:pt idx="66">
                  <c:v>806.94507670701194</c:v>
                </c:pt>
                <c:pt idx="67">
                  <c:v>782.57163911322618</c:v>
                </c:pt>
                <c:pt idx="68">
                  <c:v>758.52582747498286</c:v>
                </c:pt>
                <c:pt idx="69">
                  <c:v>734.77030265667179</c:v>
                </c:pt>
                <c:pt idx="70">
                  <c:v>711.37527165215465</c:v>
                </c:pt>
                <c:pt idx="71">
                  <c:v>688.32080674687188</c:v>
                </c:pt>
                <c:pt idx="72">
                  <c:v>665.5673042929343</c:v>
                </c:pt>
                <c:pt idx="73">
                  <c:v>643.17700059446724</c:v>
                </c:pt>
                <c:pt idx="74">
                  <c:v>621.13076878242668</c:v>
                </c:pt>
                <c:pt idx="75">
                  <c:v>599.43995742435766</c:v>
                </c:pt>
                <c:pt idx="76">
                  <c:v>578.04322113824219</c:v>
                </c:pt>
                <c:pt idx="77">
                  <c:v>556.97956005252877</c:v>
                </c:pt>
                <c:pt idx="78">
                  <c:v>536.22627562944399</c:v>
                </c:pt>
                <c:pt idx="79">
                  <c:v>515.80317071504908</c:v>
                </c:pt>
                <c:pt idx="80">
                  <c:v>495.68645979033602</c:v>
                </c:pt>
                <c:pt idx="81">
                  <c:v>475.84584887360108</c:v>
                </c:pt>
                <c:pt idx="82">
                  <c:v>456.36560416774307</c:v>
                </c:pt>
                <c:pt idx="83">
                  <c:v>437.1556076578031</c:v>
                </c:pt>
                <c:pt idx="84">
                  <c:v>418.31205848694401</c:v>
                </c:pt>
                <c:pt idx="85">
                  <c:v>399.85442719725347</c:v>
                </c:pt>
                <c:pt idx="86">
                  <c:v>381.85862169373871</c:v>
                </c:pt>
                <c:pt idx="87">
                  <c:v>364.14849431928371</c:v>
                </c:pt>
                <c:pt idx="88">
                  <c:v>346.78063987645311</c:v>
                </c:pt>
                <c:pt idx="89">
                  <c:v>329.85667835243709</c:v>
                </c:pt>
                <c:pt idx="90">
                  <c:v>313.39182570456211</c:v>
                </c:pt>
                <c:pt idx="91">
                  <c:v>297.34239592007413</c:v>
                </c:pt>
                <c:pt idx="92">
                  <c:v>281.70916015346921</c:v>
                </c:pt>
                <c:pt idx="93">
                  <c:v>266.57895528876043</c:v>
                </c:pt>
                <c:pt idx="94">
                  <c:v>251.79703204040419</c:v>
                </c:pt>
                <c:pt idx="95">
                  <c:v>237.39880861775239</c:v>
                </c:pt>
                <c:pt idx="96">
                  <c:v>223.4735931791586</c:v>
                </c:pt>
                <c:pt idx="97">
                  <c:v>209.98928883546719</c:v>
                </c:pt>
                <c:pt idx="98">
                  <c:v>196.98348989816051</c:v>
                </c:pt>
                <c:pt idx="99">
                  <c:v>184.46126618954369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45-48D9-936A-0CD5B342F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66095"/>
        <c:axId val="151306192"/>
      </c:scatterChart>
      <c:valAx>
        <c:axId val="36756609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Ud</a:t>
                </a:r>
                <a:r>
                  <a:rPr lang="en-GB" baseline="0"/>
                  <a:t> (W/m2K)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6192"/>
        <c:crosses val="autoZero"/>
        <c:crossBetween val="midCat"/>
      </c:valAx>
      <c:valAx>
        <c:axId val="15130619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 Yearly</a:t>
                </a:r>
                <a:r>
                  <a:rPr lang="en-GB" baseline="0"/>
                  <a:t> Output Energy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60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Error_Analysis!$AB$3:$AB$14</c:f>
              <c:numCache>
                <c:formatCode>General</c:formatCode>
                <c:ptCount val="12"/>
                <c:pt idx="0">
                  <c:v>166.94925149015359</c:v>
                </c:pt>
                <c:pt idx="1">
                  <c:v>181.02920874399922</c:v>
                </c:pt>
                <c:pt idx="2">
                  <c:v>242.39372383018392</c:v>
                </c:pt>
                <c:pt idx="3">
                  <c:v>309.1365736796771</c:v>
                </c:pt>
                <c:pt idx="4">
                  <c:v>366.68805085808435</c:v>
                </c:pt>
                <c:pt idx="5">
                  <c:v>388.46215692003983</c:v>
                </c:pt>
                <c:pt idx="6">
                  <c:v>411.64796109240513</c:v>
                </c:pt>
                <c:pt idx="7">
                  <c:v>401.78660030046615</c:v>
                </c:pt>
                <c:pt idx="8">
                  <c:v>337.42054217337477</c:v>
                </c:pt>
                <c:pt idx="9">
                  <c:v>253.37710777581356</c:v>
                </c:pt>
                <c:pt idx="10">
                  <c:v>175.88809261613795</c:v>
                </c:pt>
                <c:pt idx="11">
                  <c:v>143.99974331633808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3-4ED3-A910-29C3BE591661}"/>
            </c:ext>
          </c:extLst>
        </c:ser>
        <c:ser>
          <c:idx val="1"/>
          <c:order val="1"/>
          <c:tx>
            <c:v>Scenocalc values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Error_Analysis!$C$7:$C$18</c:f>
              <c:numCache>
                <c:formatCode>?????</c:formatCode>
                <c:ptCount val="12"/>
                <c:pt idx="0">
                  <c:v>178.87530427137671</c:v>
                </c:pt>
                <c:pt idx="1">
                  <c:v>191.41127230904189</c:v>
                </c:pt>
                <c:pt idx="2">
                  <c:v>249.02577136826869</c:v>
                </c:pt>
                <c:pt idx="3">
                  <c:v>312.3738724913153</c:v>
                </c:pt>
                <c:pt idx="4">
                  <c:v>365.57307203194148</c:v>
                </c:pt>
                <c:pt idx="5">
                  <c:v>385.45811960982212</c:v>
                </c:pt>
                <c:pt idx="6">
                  <c:v>409.19156789959931</c:v>
                </c:pt>
                <c:pt idx="7">
                  <c:v>405.68115659995709</c:v>
                </c:pt>
                <c:pt idx="8">
                  <c:v>346.7794161055528</c:v>
                </c:pt>
                <c:pt idx="9">
                  <c:v>270.03545761634888</c:v>
                </c:pt>
                <c:pt idx="10">
                  <c:v>186.18067528113809</c:v>
                </c:pt>
                <c:pt idx="11">
                  <c:v>154.41774824142021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3-4ED3-A910-29C3BE59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86127"/>
        <c:axId val="1875161839"/>
      </c:barChart>
      <c:catAx>
        <c:axId val="14396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839"/>
        <c:crosses val="autoZero"/>
        <c:auto val="1"/>
        <c:lblAlgn val="ctr"/>
        <c:lblOffset val="100"/>
        <c:noMultiLvlLbl val="0"/>
      </c:catAx>
      <c:valAx>
        <c:axId val="1875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Radiation</a:t>
                </a:r>
                <a:r>
                  <a:rPr lang="en-GB" baseline="0"/>
                  <a:t> Incident on the Collector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12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Collector Output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Required_Cooling_Power!$B$3:$B$14</c:f>
              <c:numCache>
                <c:formatCode>General</c:formatCode>
                <c:ptCount val="12"/>
                <c:pt idx="0">
                  <c:v>261.84901405212048</c:v>
                </c:pt>
                <c:pt idx="1">
                  <c:v>252.533342703453</c:v>
                </c:pt>
                <c:pt idx="2">
                  <c:v>277.03588686877941</c:v>
                </c:pt>
                <c:pt idx="3">
                  <c:v>257.79667287707667</c:v>
                </c:pt>
                <c:pt idx="4">
                  <c:v>256.22043014668418</c:v>
                </c:pt>
                <c:pt idx="5">
                  <c:v>229.14000812176249</c:v>
                </c:pt>
                <c:pt idx="6">
                  <c:v>212.4813834208687</c:v>
                </c:pt>
                <c:pt idx="7">
                  <c:v>194.34532946846929</c:v>
                </c:pt>
                <c:pt idx="8">
                  <c:v>237.19239661489371</c:v>
                </c:pt>
                <c:pt idx="9">
                  <c:v>277.03518414743343</c:v>
                </c:pt>
                <c:pt idx="10">
                  <c:v>283.73400569249719</c:v>
                </c:pt>
                <c:pt idx="11">
                  <c:v>282.57327769344568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5-4D7D-995D-B973D8EF4715}"/>
            </c:ext>
          </c:extLst>
        </c:ser>
        <c:ser>
          <c:idx val="1"/>
          <c:order val="1"/>
          <c:tx>
            <c:v>Cooling Requirement - Insulation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Required_Cooling_Power!$D$3:$D$14</c:f>
              <c:numCache>
                <c:formatCode>General</c:formatCode>
                <c:ptCount val="12"/>
                <c:pt idx="0">
                  <c:v>274.57199999999978</c:v>
                </c:pt>
                <c:pt idx="1">
                  <c:v>362.24639999999982</c:v>
                </c:pt>
                <c:pt idx="2">
                  <c:v>688.49999999999989</c:v>
                </c:pt>
                <c:pt idx="3">
                  <c:v>918.91439999999955</c:v>
                </c:pt>
                <c:pt idx="4">
                  <c:v>949.97519999999906</c:v>
                </c:pt>
                <c:pt idx="5">
                  <c:v>757.37519999999847</c:v>
                </c:pt>
                <c:pt idx="6">
                  <c:v>492.72479999999962</c:v>
                </c:pt>
                <c:pt idx="7">
                  <c:v>370.33920000000001</c:v>
                </c:pt>
                <c:pt idx="8">
                  <c:v>424.5263999999998</c:v>
                </c:pt>
                <c:pt idx="9">
                  <c:v>599.75999999999988</c:v>
                </c:pt>
                <c:pt idx="10">
                  <c:v>458.27999999999952</c:v>
                </c:pt>
                <c:pt idx="11">
                  <c:v>296.51039999999938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5-4D7D-995D-B973D8EF4715}"/>
            </c:ext>
          </c:extLst>
        </c:ser>
        <c:ser>
          <c:idx val="2"/>
          <c:order val="2"/>
          <c:tx>
            <c:v>Cooling Requirement - No insulation</c:v>
          </c:tx>
          <c:spPr>
            <a:ln>
              <a:prstDash val="solid"/>
            </a:ln>
          </c:spPr>
          <c:invertIfNegative val="0"/>
          <c:cat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Required_Cooling_Power!$H$3:$H$14</c:f>
              <c:numCache>
                <c:formatCode>General</c:formatCode>
                <c:ptCount val="12"/>
                <c:pt idx="0">
                  <c:v>453.80649999999952</c:v>
                </c:pt>
                <c:pt idx="1">
                  <c:v>598.71279999999888</c:v>
                </c:pt>
                <c:pt idx="2">
                  <c:v>1137.9375</c:v>
                </c:pt>
                <c:pt idx="3">
                  <c:v>1518.761299999999</c:v>
                </c:pt>
                <c:pt idx="4">
                  <c:v>1570.0979</c:v>
                </c:pt>
                <c:pt idx="5">
                  <c:v>1251.772900000002</c:v>
                </c:pt>
                <c:pt idx="6">
                  <c:v>814.36459999999909</c:v>
                </c:pt>
                <c:pt idx="7">
                  <c:v>612.08839999999975</c:v>
                </c:pt>
                <c:pt idx="8">
                  <c:v>701.64779999999973</c:v>
                </c:pt>
                <c:pt idx="9">
                  <c:v>991.27</c:v>
                </c:pt>
                <c:pt idx="10">
                  <c:v>757.4349999999996</c:v>
                </c:pt>
                <c:pt idx="11">
                  <c:v>490.0657999999994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5-4D7D-995D-B973D8EF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991007"/>
        <c:axId val="1182381504"/>
      </c:barChart>
      <c:catAx>
        <c:axId val="25899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81504"/>
        <c:crosses val="autoZero"/>
        <c:auto val="1"/>
        <c:lblAlgn val="ctr"/>
        <c:lblOffset val="100"/>
        <c:noMultiLvlLbl val="0"/>
      </c:catAx>
      <c:valAx>
        <c:axId val="11823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Cooling Requirement or Power Output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9100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Cooling - Insulation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Required_Cooling_Power!$L$3:$L$14</c:f>
              <c:numCache>
                <c:formatCode>General</c:formatCode>
                <c:ptCount val="12"/>
                <c:pt idx="0">
                  <c:v>1.0485890160554387</c:v>
                </c:pt>
                <c:pt idx="1">
                  <c:v>1.4344497883805452</c:v>
                </c:pt>
                <c:pt idx="2">
                  <c:v>2.4852375906306832</c:v>
                </c:pt>
                <c:pt idx="3">
                  <c:v>3.5644928607676749</c:v>
                </c:pt>
                <c:pt idx="4">
                  <c:v>3.7076481350692672</c:v>
                </c:pt>
                <c:pt idx="5">
                  <c:v>3.3052944625782574</c:v>
                </c:pt>
                <c:pt idx="6">
                  <c:v>2.3189080947578535</c:v>
                </c:pt>
                <c:pt idx="7">
                  <c:v>1.9055729356237712</c:v>
                </c:pt>
                <c:pt idx="8">
                  <c:v>1.7897976750463134</c:v>
                </c:pt>
                <c:pt idx="9">
                  <c:v>2.1649235704329084</c:v>
                </c:pt>
                <c:pt idx="10">
                  <c:v>1.6151747439701334</c:v>
                </c:pt>
                <c:pt idx="11">
                  <c:v>1.0493221525415211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D-428F-9362-988D04C35997}"/>
            </c:ext>
          </c:extLst>
        </c:ser>
        <c:ser>
          <c:idx val="1"/>
          <c:order val="1"/>
          <c:tx>
            <c:v>Cooling - No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Required_Cooling_Power!$M$3:$M$14</c:f>
              <c:numCache>
                <c:formatCode>General</c:formatCode>
                <c:ptCount val="12"/>
                <c:pt idx="0">
                  <c:v>1.7330846237582942</c:v>
                </c:pt>
                <c:pt idx="1">
                  <c:v>2.3708267335733977</c:v>
                </c:pt>
                <c:pt idx="2">
                  <c:v>4.1075454622923795</c:v>
                </c:pt>
                <c:pt idx="3">
                  <c:v>5.8913145893243506</c:v>
                </c:pt>
                <c:pt idx="4">
                  <c:v>6.1279184454617113</c:v>
                </c:pt>
                <c:pt idx="5">
                  <c:v>5.4629172367613057</c:v>
                </c:pt>
                <c:pt idx="6">
                  <c:v>3.8326397677247845</c:v>
                </c:pt>
                <c:pt idx="7">
                  <c:v>3.1494886019337316</c:v>
                </c:pt>
                <c:pt idx="8">
                  <c:v>2.9581378240348792</c:v>
                </c:pt>
                <c:pt idx="9">
                  <c:v>3.5781375677988354</c:v>
                </c:pt>
                <c:pt idx="10">
                  <c:v>2.6695249240617498</c:v>
                </c:pt>
                <c:pt idx="11">
                  <c:v>1.7342963354505709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D-428F-9362-988D04C35997}"/>
            </c:ext>
          </c:extLst>
        </c:ser>
        <c:ser>
          <c:idx val="2"/>
          <c:order val="2"/>
          <c:tx>
            <c:v>COP -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Required_Cooling_Power!$N$3:$N$14</c:f>
              <c:numCache>
                <c:formatCode>General</c:formatCode>
                <c:ptCount val="12"/>
                <c:pt idx="0">
                  <c:v>2.0971780321108775</c:v>
                </c:pt>
                <c:pt idx="1">
                  <c:v>2.8688995767610903</c:v>
                </c:pt>
                <c:pt idx="2">
                  <c:v>4.9704751812613663</c:v>
                </c:pt>
                <c:pt idx="3">
                  <c:v>7.1289857215353498</c:v>
                </c:pt>
                <c:pt idx="4">
                  <c:v>7.4152962701385343</c:v>
                </c:pt>
                <c:pt idx="5">
                  <c:v>6.6105889251565149</c:v>
                </c:pt>
                <c:pt idx="6">
                  <c:v>4.6378161895157071</c:v>
                </c:pt>
                <c:pt idx="7">
                  <c:v>3.8111458712475423</c:v>
                </c:pt>
                <c:pt idx="8">
                  <c:v>3.5795953500926267</c:v>
                </c:pt>
                <c:pt idx="9">
                  <c:v>4.3298471408658168</c:v>
                </c:pt>
                <c:pt idx="10">
                  <c:v>3.2303494879402668</c:v>
                </c:pt>
                <c:pt idx="11">
                  <c:v>2.0986443050830421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D-428F-9362-988D04C35997}"/>
            </c:ext>
          </c:extLst>
        </c:ser>
        <c:ser>
          <c:idx val="3"/>
          <c:order val="3"/>
          <c:tx>
            <c:v>COP - No insulation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strRef>
              <c:f>Required_Cooling_Power!$J$3:$J$14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Required_Cooling_Power!$O$3:$O$14</c:f>
              <c:numCache>
                <c:formatCode>General</c:formatCode>
                <c:ptCount val="12"/>
                <c:pt idx="0">
                  <c:v>3.4661692475165884</c:v>
                </c:pt>
                <c:pt idx="1">
                  <c:v>4.7416534671467954</c:v>
                </c:pt>
                <c:pt idx="2">
                  <c:v>8.215090924584759</c:v>
                </c:pt>
                <c:pt idx="3">
                  <c:v>11.782629178648701</c:v>
                </c:pt>
                <c:pt idx="4">
                  <c:v>12.255836890923423</c:v>
                </c:pt>
                <c:pt idx="5">
                  <c:v>10.925834473522611</c:v>
                </c:pt>
                <c:pt idx="6">
                  <c:v>7.6652795354495691</c:v>
                </c:pt>
                <c:pt idx="7">
                  <c:v>6.2989772038674632</c:v>
                </c:pt>
                <c:pt idx="8">
                  <c:v>5.9162756480697585</c:v>
                </c:pt>
                <c:pt idx="9">
                  <c:v>7.1562751355976708</c:v>
                </c:pt>
                <c:pt idx="10">
                  <c:v>5.3390498481234996</c:v>
                </c:pt>
                <c:pt idx="11">
                  <c:v>3.4685926709011419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6D-428F-9362-988D04C3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6016"/>
        <c:axId val="1853380175"/>
      </c:scatterChart>
      <c:valAx>
        <c:axId val="1240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0175"/>
        <c:crosses val="autoZero"/>
        <c:crossBetween val="midCat"/>
      </c:valAx>
      <c:valAx>
        <c:axId val="18533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Cooling</a:t>
                </a:r>
                <a:r>
                  <a:rPr lang="en-GB" baseline="0"/>
                  <a:t> Requirement/Provided Power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601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TMY2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Athens_Scenocalc_Comparison!$B$3:$B$13</c:f>
              <c:numCache>
                <c:formatCode>General</c:formatCode>
                <c:ptCount val="11"/>
                <c:pt idx="0">
                  <c:v>115.5563251984204</c:v>
                </c:pt>
                <c:pt idx="1">
                  <c:v>115.96012370193939</c:v>
                </c:pt>
                <c:pt idx="2">
                  <c:v>148.19285266974151</c:v>
                </c:pt>
                <c:pt idx="3">
                  <c:v>207.68976057071279</c:v>
                </c:pt>
                <c:pt idx="4">
                  <c:v>251.95130005611179</c:v>
                </c:pt>
                <c:pt idx="5">
                  <c:v>274.88771494018658</c:v>
                </c:pt>
                <c:pt idx="6">
                  <c:v>300.08050401970439</c:v>
                </c:pt>
                <c:pt idx="7">
                  <c:v>296.71448003660907</c:v>
                </c:pt>
                <c:pt idx="8">
                  <c:v>246.53559309583679</c:v>
                </c:pt>
                <c:pt idx="9">
                  <c:v>175.23255198307319</c:v>
                </c:pt>
                <c:pt idx="10">
                  <c:v>109.1486045385694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6-477E-BB0D-098A44F3ABC4}"/>
            </c:ext>
          </c:extLst>
        </c:ser>
        <c:ser>
          <c:idx val="1"/>
          <c:order val="1"/>
          <c:tx>
            <c:v>75 Celsius TMY2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Athens_Scenocalc_Comparison!$J$3:$J$13</c:f>
              <c:numCache>
                <c:formatCode>General</c:formatCode>
                <c:ptCount val="11"/>
                <c:pt idx="0">
                  <c:v>96.310091424480603</c:v>
                </c:pt>
                <c:pt idx="1">
                  <c:v>97.076646100256283</c:v>
                </c:pt>
                <c:pt idx="2">
                  <c:v>125.55890378992861</c:v>
                </c:pt>
                <c:pt idx="3">
                  <c:v>183.78868245604539</c:v>
                </c:pt>
                <c:pt idx="4">
                  <c:v>225.22244299312979</c:v>
                </c:pt>
                <c:pt idx="5">
                  <c:v>249.14337590800261</c:v>
                </c:pt>
                <c:pt idx="6">
                  <c:v>274.36904513667969</c:v>
                </c:pt>
                <c:pt idx="7">
                  <c:v>272.28440575662768</c:v>
                </c:pt>
                <c:pt idx="8">
                  <c:v>224.28710956857421</c:v>
                </c:pt>
                <c:pt idx="9">
                  <c:v>153.9181256354054</c:v>
                </c:pt>
                <c:pt idx="10">
                  <c:v>90.540572015621933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6-477E-BB0D-098A44F3ABC4}"/>
            </c:ext>
          </c:extLst>
        </c:ser>
        <c:ser>
          <c:idx val="2"/>
          <c:order val="2"/>
          <c:tx>
            <c:v>75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Chad_Athens_Comparison!$J$3:$J$13</c:f>
              <c:numCache>
                <c:formatCode>General</c:formatCode>
                <c:ptCount val="11"/>
                <c:pt idx="0">
                  <c:v>252.3174158665999</c:v>
                </c:pt>
                <c:pt idx="1">
                  <c:v>252.368358460678</c:v>
                </c:pt>
                <c:pt idx="2">
                  <c:v>291.76735879087249</c:v>
                </c:pt>
                <c:pt idx="3">
                  <c:v>285.97639675528251</c:v>
                </c:pt>
                <c:pt idx="4">
                  <c:v>295.99761926531659</c:v>
                </c:pt>
                <c:pt idx="5">
                  <c:v>269.20368122487201</c:v>
                </c:pt>
                <c:pt idx="6">
                  <c:v>247.62998274869531</c:v>
                </c:pt>
                <c:pt idx="7">
                  <c:v>221.1749415842948</c:v>
                </c:pt>
                <c:pt idx="8">
                  <c:v>256.82482909881418</c:v>
                </c:pt>
                <c:pt idx="9">
                  <c:v>282.78864189597562</c:v>
                </c:pt>
                <c:pt idx="10">
                  <c:v>273.98063901061698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6-477E-BB0D-098A44F3ABC4}"/>
            </c:ext>
          </c:extLst>
        </c:ser>
        <c:ser>
          <c:idx val="3"/>
          <c:order val="3"/>
          <c:tx>
            <c:v>50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Chad_Athens_Comparison!$N$3:$N$13</c:f>
              <c:numCache>
                <c:formatCode>General</c:formatCode>
                <c:ptCount val="11"/>
                <c:pt idx="0">
                  <c:v>278.04861599715161</c:v>
                </c:pt>
                <c:pt idx="1">
                  <c:v>275.39270788189759</c:v>
                </c:pt>
                <c:pt idx="2">
                  <c:v>316.0108691680984</c:v>
                </c:pt>
                <c:pt idx="3">
                  <c:v>309.56275291689423</c:v>
                </c:pt>
                <c:pt idx="4">
                  <c:v>320.59260493639027</c:v>
                </c:pt>
                <c:pt idx="5">
                  <c:v>294.04926558424779</c:v>
                </c:pt>
                <c:pt idx="6">
                  <c:v>274.65730633220147</c:v>
                </c:pt>
                <c:pt idx="7">
                  <c:v>248.44762376110799</c:v>
                </c:pt>
                <c:pt idx="8">
                  <c:v>282.53548716730148</c:v>
                </c:pt>
                <c:pt idx="9">
                  <c:v>307.13723774890582</c:v>
                </c:pt>
                <c:pt idx="10">
                  <c:v>296.97207194524668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46-477E-BB0D-098A44F3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Incidence % error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Error_Analysis!$AD$3:$AD$14</c:f>
              <c:numCache>
                <c:formatCode>General</c:formatCode>
                <c:ptCount val="12"/>
                <c:pt idx="0">
                  <c:v>-6.6672438824365452</c:v>
                </c:pt>
                <c:pt idx="1">
                  <c:v>-5.4239561964147933</c:v>
                </c:pt>
                <c:pt idx="2">
                  <c:v>-2.6631972673531266</c:v>
                </c:pt>
                <c:pt idx="3">
                  <c:v>-1.0363539004780886</c:v>
                </c:pt>
                <c:pt idx="4">
                  <c:v>0.30499479076660602</c:v>
                </c:pt>
                <c:pt idx="5">
                  <c:v>0.77934207567310598</c:v>
                </c:pt>
                <c:pt idx="6">
                  <c:v>0.60030396164188038</c:v>
                </c:pt>
                <c:pt idx="7">
                  <c:v>-0.96000423882920749</c:v>
                </c:pt>
                <c:pt idx="8">
                  <c:v>-2.6987974192013091</c:v>
                </c:pt>
                <c:pt idx="9">
                  <c:v>-6.1689490660158279</c:v>
                </c:pt>
                <c:pt idx="10">
                  <c:v>-5.5282765783602663</c:v>
                </c:pt>
                <c:pt idx="11">
                  <c:v>-6.7466369920084475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B-47FA-82F2-0953AB73E4BF}"/>
            </c:ext>
          </c:extLst>
        </c:ser>
        <c:ser>
          <c:idx val="1"/>
          <c:order val="1"/>
          <c:tx>
            <c:v>50 Celsius % error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Error_Analysis!$AK$3:$AK$14</c:f>
              <c:numCache>
                <c:formatCode>General</c:formatCode>
                <c:ptCount val="12"/>
                <c:pt idx="0">
                  <c:v>5.1784401636934962</c:v>
                </c:pt>
                <c:pt idx="1">
                  <c:v>8.4421982323436495</c:v>
                </c:pt>
                <c:pt idx="2">
                  <c:v>10.060362485734434</c:v>
                </c:pt>
                <c:pt idx="3">
                  <c:v>11.492601342081624</c:v>
                </c:pt>
                <c:pt idx="4">
                  <c:v>12.841936583115334</c:v>
                </c:pt>
                <c:pt idx="5">
                  <c:v>13.07107289548439</c:v>
                </c:pt>
                <c:pt idx="6">
                  <c:v>12.980363437779962</c:v>
                </c:pt>
                <c:pt idx="7">
                  <c:v>11.12143602590926</c:v>
                </c:pt>
                <c:pt idx="8">
                  <c:v>9.0573197116312976</c:v>
                </c:pt>
                <c:pt idx="9">
                  <c:v>5.9208381224897684</c:v>
                </c:pt>
                <c:pt idx="10">
                  <c:v>8.5507472492902128</c:v>
                </c:pt>
                <c:pt idx="11">
                  <c:v>8.4831707603022686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B-47FA-82F2-0953AB73E4BF}"/>
            </c:ext>
          </c:extLst>
        </c:ser>
        <c:ser>
          <c:idx val="2"/>
          <c:order val="2"/>
          <c:tx>
            <c:v>75 Celsius % error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Error_Analysis!$AN$3:$AN$14</c:f>
              <c:numCache>
                <c:formatCode>General</c:formatCode>
                <c:ptCount val="12"/>
                <c:pt idx="0">
                  <c:v>6.7061927704068198</c:v>
                </c:pt>
                <c:pt idx="1">
                  <c:v>10.485580509703482</c:v>
                </c:pt>
                <c:pt idx="2">
                  <c:v>12.275852158874006</c:v>
                </c:pt>
                <c:pt idx="3">
                  <c:v>13.305040200511229</c:v>
                </c:pt>
                <c:pt idx="4">
                  <c:v>14.70456005509263</c:v>
                </c:pt>
                <c:pt idx="5">
                  <c:v>14.74537497672749</c:v>
                </c:pt>
                <c:pt idx="6">
                  <c:v>14.5182060276736</c:v>
                </c:pt>
                <c:pt idx="7">
                  <c:v>12.429158836423284</c:v>
                </c:pt>
                <c:pt idx="8">
                  <c:v>10.356961116374155</c:v>
                </c:pt>
                <c:pt idx="9">
                  <c:v>7.3390883541010821</c:v>
                </c:pt>
                <c:pt idx="10">
                  <c:v>10.351659221817156</c:v>
                </c:pt>
                <c:pt idx="11">
                  <c:v>10.460573071485264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B-47FA-82F2-0953AB73E4BF}"/>
            </c:ext>
          </c:extLst>
        </c:ser>
        <c:ser>
          <c:idx val="3"/>
          <c:order val="3"/>
          <c:tx>
            <c:v>Efficiency Error 75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Error_Analysis!$CP$3:$CP$14</c:f>
              <c:numCache>
                <c:formatCode>General</c:formatCode>
                <c:ptCount val="12"/>
                <c:pt idx="0">
                  <c:v>11.151346789254221</c:v>
                </c:pt>
                <c:pt idx="1">
                  <c:v>11.189769134757206</c:v>
                </c:pt>
                <c:pt idx="2">
                  <c:v>11.107807072159927</c:v>
                </c:pt>
                <c:pt idx="3">
                  <c:v>10.925249159304833</c:v>
                </c:pt>
                <c:pt idx="4">
                  <c:v>10.56794823470783</c:v>
                </c:pt>
                <c:pt idx="5">
                  <c:v>10.291971703474019</c:v>
                </c:pt>
                <c:pt idx="6">
                  <c:v>10.096277273090973</c:v>
                </c:pt>
                <c:pt idx="7">
                  <c:v>10.100478156243156</c:v>
                </c:pt>
                <c:pt idx="8">
                  <c:v>10.345544115633317</c:v>
                </c:pt>
                <c:pt idx="9">
                  <c:v>10.575591710237987</c:v>
                </c:pt>
                <c:pt idx="10">
                  <c:v>10.843367537287865</c:v>
                </c:pt>
                <c:pt idx="11">
                  <c:v>11.050789749181586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7FA-82F2-0953AB73E4BF}"/>
            </c:ext>
          </c:extLst>
        </c:ser>
        <c:ser>
          <c:idx val="4"/>
          <c:order val="4"/>
          <c:tx>
            <c:v>Efficiency Error 50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Error_Analysis!$CY$3:$CY$14</c:f>
              <c:numCache>
                <c:formatCode>General</c:formatCode>
                <c:ptCount val="12"/>
                <c:pt idx="0">
                  <c:v>9.7056908436019906</c:v>
                </c:pt>
                <c:pt idx="1">
                  <c:v>9.7307629521219159</c:v>
                </c:pt>
                <c:pt idx="2">
                  <c:v>9.6779835141187007</c:v>
                </c:pt>
                <c:pt idx="3">
                  <c:v>9.5626097207974894</c:v>
                </c:pt>
                <c:pt idx="4">
                  <c:v>9.3492689666142308</c:v>
                </c:pt>
                <c:pt idx="5">
                  <c:v>9.2053462278511411</c:v>
                </c:pt>
                <c:pt idx="6">
                  <c:v>9.1191958925673813</c:v>
                </c:pt>
                <c:pt idx="7">
                  <c:v>9.120899757601423</c:v>
                </c:pt>
                <c:pt idx="8">
                  <c:v>9.2307892653931951</c:v>
                </c:pt>
                <c:pt idx="9">
                  <c:v>9.3529566646360642</c:v>
                </c:pt>
                <c:pt idx="10">
                  <c:v>9.5104861850974274</c:v>
                </c:pt>
                <c:pt idx="11">
                  <c:v>9.640731624840063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B-47FA-82F2-0953AB73E4BF}"/>
            </c:ext>
          </c:extLst>
        </c:ser>
        <c:ser>
          <c:idx val="5"/>
          <c:order val="5"/>
          <c:tx>
            <c:v>Temperature Error 75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Error_Analysis!$CS$3:$CS$14</c:f>
              <c:numCache>
                <c:formatCode>General</c:formatCode>
                <c:ptCount val="12"/>
                <c:pt idx="0">
                  <c:v>0.18841411392146279</c:v>
                </c:pt>
                <c:pt idx="1">
                  <c:v>0.18954527532436721</c:v>
                </c:pt>
                <c:pt idx="2">
                  <c:v>0.18719187852698388</c:v>
                </c:pt>
                <c:pt idx="3">
                  <c:v>0.18241242888655326</c:v>
                </c:pt>
                <c:pt idx="4">
                  <c:v>0.17476402551377201</c:v>
                </c:pt>
                <c:pt idx="5">
                  <c:v>0.19160736680904328</c:v>
                </c:pt>
                <c:pt idx="6">
                  <c:v>0.20537179951826079</c:v>
                </c:pt>
                <c:pt idx="7">
                  <c:v>0.2081092660079201</c:v>
                </c:pt>
                <c:pt idx="8">
                  <c:v>0.18729969182118619</c:v>
                </c:pt>
                <c:pt idx="9">
                  <c:v>0.17798990562665093</c:v>
                </c:pt>
                <c:pt idx="10">
                  <c:v>0.17734579251668389</c:v>
                </c:pt>
                <c:pt idx="11">
                  <c:v>0.18393333575378631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2B-47FA-82F2-0953AB73E4BF}"/>
            </c:ext>
          </c:extLst>
        </c:ser>
        <c:ser>
          <c:idx val="6"/>
          <c:order val="6"/>
          <c:tx>
            <c:v>Temperature Error 50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Error_Analysis!$DB$3:$DB$14</c:f>
              <c:numCache>
                <c:formatCode>General</c:formatCode>
                <c:ptCount val="12"/>
                <c:pt idx="0">
                  <c:v>0.15806722298198117</c:v>
                </c:pt>
                <c:pt idx="1">
                  <c:v>0.15838382059471534</c:v>
                </c:pt>
                <c:pt idx="2">
                  <c:v>0.15535489399023189</c:v>
                </c:pt>
                <c:pt idx="3">
                  <c:v>0.14903973109928512</c:v>
                </c:pt>
                <c:pt idx="4">
                  <c:v>0.13933683413507406</c:v>
                </c:pt>
                <c:pt idx="5">
                  <c:v>0.13476203186333624</c:v>
                </c:pt>
                <c:pt idx="6">
                  <c:v>0.130832487695663</c:v>
                </c:pt>
                <c:pt idx="7">
                  <c:v>0.13284365405654916</c:v>
                </c:pt>
                <c:pt idx="8">
                  <c:v>0.140124215909432</c:v>
                </c:pt>
                <c:pt idx="9">
                  <c:v>0.14535732978080251</c:v>
                </c:pt>
                <c:pt idx="10">
                  <c:v>0.1516427709033713</c:v>
                </c:pt>
                <c:pt idx="11">
                  <c:v>0.15590984296076979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2B-47FA-82F2-0953AB73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86287"/>
        <c:axId val="337841759"/>
      </c:scatterChart>
      <c:valAx>
        <c:axId val="20840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1759"/>
        <c:crosses val="autoZero"/>
        <c:crossBetween val="midCat"/>
      </c:valAx>
      <c:valAx>
        <c:axId val="3378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8628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43823315717471"/>
                  <c:y val="-0.4098313606086880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[1]TVP_Keymark_Report_Plotting!$C$3:$C$9</c:f>
              <c:numCache>
                <c:formatCode>General</c:formatCode>
                <c:ptCount val="7"/>
                <c:pt idx="0">
                  <c:v>565</c:v>
                </c:pt>
                <c:pt idx="1">
                  <c:v>525</c:v>
                </c:pt>
                <c:pt idx="2">
                  <c:v>464</c:v>
                </c:pt>
                <c:pt idx="3">
                  <c:v>381</c:v>
                </c:pt>
                <c:pt idx="4">
                  <c:v>278</c:v>
                </c:pt>
                <c:pt idx="5">
                  <c:v>153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2-46EC-8F85-B63BC94038AF}"/>
            </c:ext>
          </c:extLst>
        </c:ser>
        <c:ser>
          <c:idx val="1"/>
          <c:order val="1"/>
          <c:tx>
            <c:v>Gb = 440W/m2, Gd = 260W/m2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822752581945749"/>
                  <c:y val="-0.3489907849898171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[1]TVP_Keymark_Report_Plotting!$D$3:$D$9</c:f>
              <c:numCache>
                <c:formatCode>General</c:formatCode>
                <c:ptCount val="7"/>
                <c:pt idx="0">
                  <c:v>995</c:v>
                </c:pt>
                <c:pt idx="1">
                  <c:v>955</c:v>
                </c:pt>
                <c:pt idx="2">
                  <c:v>893</c:v>
                </c:pt>
                <c:pt idx="3">
                  <c:v>811</c:v>
                </c:pt>
                <c:pt idx="4">
                  <c:v>707</c:v>
                </c:pt>
                <c:pt idx="5">
                  <c:v>582</c:v>
                </c:pt>
                <c:pt idx="6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2-46EC-8F85-B63BC94038AF}"/>
            </c:ext>
          </c:extLst>
        </c:ser>
        <c:ser>
          <c:idx val="2"/>
          <c:order val="2"/>
          <c:tx>
            <c:v>Gb = 850W/m2, Gd = 150W/m2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[1]TVP_Keymark_Report_Plotting!$B$3:$B$9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[1]TVP_Keymark_Report_Plotting!$E$3:$E$9</c:f>
              <c:numCache>
                <c:formatCode>General</c:formatCode>
                <c:ptCount val="7"/>
                <c:pt idx="0">
                  <c:v>1435</c:v>
                </c:pt>
                <c:pt idx="1">
                  <c:v>1395</c:v>
                </c:pt>
                <c:pt idx="2">
                  <c:v>1334</c:v>
                </c:pt>
                <c:pt idx="3">
                  <c:v>1251</c:v>
                </c:pt>
                <c:pt idx="4">
                  <c:v>1147</c:v>
                </c:pt>
                <c:pt idx="5">
                  <c:v>1022</c:v>
                </c:pt>
                <c:pt idx="6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2-46EC-8F85-B63BC94038AF}"/>
            </c:ext>
          </c:extLst>
        </c:ser>
        <c:ser>
          <c:idx val="3"/>
          <c:order val="3"/>
          <c:tx>
            <c:v>Sceno Calc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10876685608682"/>
                  <c:y val="-0.3519401259586367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[1]TVP_Keymark_Report_Plotting!$D$11:$D$16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215</c:v>
                </c:pt>
              </c:numCache>
            </c:numRef>
          </c:xVal>
          <c:yVal>
            <c:numRef>
              <c:f>[1]TVP_Keymark_Report_Plotting!$E$11:$E$16</c:f>
              <c:numCache>
                <c:formatCode>General</c:formatCode>
                <c:ptCount val="6"/>
                <c:pt idx="0">
                  <c:v>1435</c:v>
                </c:pt>
                <c:pt idx="1">
                  <c:v>1424</c:v>
                </c:pt>
                <c:pt idx="2">
                  <c:v>1395</c:v>
                </c:pt>
                <c:pt idx="3">
                  <c:v>1356</c:v>
                </c:pt>
                <c:pt idx="4">
                  <c:v>1308</c:v>
                </c:pt>
                <c:pt idx="5">
                  <c:v>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82-46EC-8F85-B63BC94038AF}"/>
            </c:ext>
          </c:extLst>
        </c:ser>
        <c:ser>
          <c:idx val="4"/>
          <c:order val="4"/>
          <c:tx>
            <c:v>Gb = 850W/m2, Gd = 150W/m2,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prstDash val="solid"/>
              </a:ln>
            </c:spPr>
          </c:marker>
          <c:xVal>
            <c:numRef>
              <c:f>[1]Validation_Graph!$B$2:$B$101</c:f>
              <c:numCache>
                <c:formatCode>General</c:formatCode>
                <c:ptCount val="100"/>
                <c:pt idx="0">
                  <c:v>19.865418721299999</c:v>
                </c:pt>
                <c:pt idx="1">
                  <c:v>21.666068788815799</c:v>
                </c:pt>
                <c:pt idx="2">
                  <c:v>23.466240736344432</c:v>
                </c:pt>
                <c:pt idx="3">
                  <c:v>25.265935617270049</c:v>
                </c:pt>
                <c:pt idx="4">
                  <c:v>27.06515449859333</c:v>
                </c:pt>
                <c:pt idx="5">
                  <c:v>28.86389846044003</c:v>
                </c:pt>
                <c:pt idx="6">
                  <c:v>30.662168595590071</c:v>
                </c:pt>
                <c:pt idx="7">
                  <c:v>32.459966008972671</c:v>
                </c:pt>
                <c:pt idx="8">
                  <c:v>34.257291817197633</c:v>
                </c:pt>
                <c:pt idx="9">
                  <c:v>36.054147148053538</c:v>
                </c:pt>
                <c:pt idx="10">
                  <c:v>37.85053314002181</c:v>
                </c:pt>
                <c:pt idx="11">
                  <c:v>39.646450941809661</c:v>
                </c:pt>
                <c:pt idx="12">
                  <c:v>41.441901711840288</c:v>
                </c:pt>
                <c:pt idx="13">
                  <c:v>43.236886617790262</c:v>
                </c:pt>
                <c:pt idx="14">
                  <c:v>45.03140683611106</c:v>
                </c:pt>
                <c:pt idx="15">
                  <c:v>46.825463551549667</c:v>
                </c:pt>
                <c:pt idx="16">
                  <c:v>48.619057956680081</c:v>
                </c:pt>
                <c:pt idx="17">
                  <c:v>50.412191251445527</c:v>
                </c:pt>
                <c:pt idx="18">
                  <c:v>52.204864642694858</c:v>
                </c:pt>
                <c:pt idx="19">
                  <c:v>53.997079343733148</c:v>
                </c:pt>
                <c:pt idx="20">
                  <c:v>55.788836573869553</c:v>
                </c:pt>
                <c:pt idx="21">
                  <c:v>57.580137557985012</c:v>
                </c:pt>
                <c:pt idx="22">
                  <c:v>59.370983526089702</c:v>
                </c:pt>
                <c:pt idx="23">
                  <c:v>61.161375712912857</c:v>
                </c:pt>
                <c:pt idx="24">
                  <c:v>62.951315357466477</c:v>
                </c:pt>
                <c:pt idx="25">
                  <c:v>64.740803702652073</c:v>
                </c:pt>
                <c:pt idx="26">
                  <c:v>66.529841994845626</c:v>
                </c:pt>
                <c:pt idx="27">
                  <c:v>68.318431483514701</c:v>
                </c:pt>
                <c:pt idx="28">
                  <c:v>70.106573420826663</c:v>
                </c:pt>
                <c:pt idx="29">
                  <c:v>71.894269061278422</c:v>
                </c:pt>
                <c:pt idx="30">
                  <c:v>73.681519661323776</c:v>
                </c:pt>
                <c:pt idx="31">
                  <c:v>75.46832647902319</c:v>
                </c:pt>
                <c:pt idx="32">
                  <c:v>77.254690773689703</c:v>
                </c:pt>
                <c:pt idx="33">
                  <c:v>79.040613805549526</c:v>
                </c:pt>
                <c:pt idx="34">
                  <c:v>80.826096835417431</c:v>
                </c:pt>
                <c:pt idx="35">
                  <c:v>82.611141124370747</c:v>
                </c:pt>
                <c:pt idx="36">
                  <c:v>84.395747933446728</c:v>
                </c:pt>
                <c:pt idx="37">
                  <c:v>86.179918523333058</c:v>
                </c:pt>
                <c:pt idx="38">
                  <c:v>87.963654154080118</c:v>
                </c:pt>
                <c:pt idx="39">
                  <c:v>89.746956084823125</c:v>
                </c:pt>
                <c:pt idx="40">
                  <c:v>91.529825573502052</c:v>
                </c:pt>
                <c:pt idx="41">
                  <c:v>93.312263876608142</c:v>
                </c:pt>
                <c:pt idx="42">
                  <c:v>95.094272248921754</c:v>
                </c:pt>
                <c:pt idx="43">
                  <c:v>96.875851943276217</c:v>
                </c:pt>
                <c:pt idx="44">
                  <c:v>98.657004210318462</c:v>
                </c:pt>
                <c:pt idx="45">
                  <c:v>100.43773029829011</c:v>
                </c:pt>
                <c:pt idx="46">
                  <c:v>102.21803145280271</c:v>
                </c:pt>
                <c:pt idx="47">
                  <c:v>103.99790891664099</c:v>
                </c:pt>
                <c:pt idx="48">
                  <c:v>105.7773639295597</c:v>
                </c:pt>
                <c:pt idx="49">
                  <c:v>107.5563977280942</c:v>
                </c:pt>
                <c:pt idx="50">
                  <c:v>109.3350115453849</c:v>
                </c:pt>
                <c:pt idx="51">
                  <c:v>111.1132066110036</c:v>
                </c:pt>
                <c:pt idx="52">
                  <c:v>112.8909841507903</c:v>
                </c:pt>
                <c:pt idx="53">
                  <c:v>114.66834538670081</c:v>
                </c:pt>
                <c:pt idx="54">
                  <c:v>116.44529153665771</c:v>
                </c:pt>
                <c:pt idx="55">
                  <c:v>118.22182381441669</c:v>
                </c:pt>
                <c:pt idx="56">
                  <c:v>119.9979434294326</c:v>
                </c:pt>
                <c:pt idx="57">
                  <c:v>121.77365158673931</c:v>
                </c:pt>
                <c:pt idx="58">
                  <c:v>123.54894948683381</c:v>
                </c:pt>
                <c:pt idx="59">
                  <c:v>125.3238383255696</c:v>
                </c:pt>
                <c:pt idx="60">
                  <c:v>127.0983192940573</c:v>
                </c:pt>
                <c:pt idx="61">
                  <c:v>128.8723935785695</c:v>
                </c:pt>
                <c:pt idx="62">
                  <c:v>130.64606236045731</c:v>
                </c:pt>
                <c:pt idx="63">
                  <c:v>132.41932681606929</c:v>
                </c:pt>
                <c:pt idx="64">
                  <c:v>134.19218811667781</c:v>
                </c:pt>
                <c:pt idx="65">
                  <c:v>135.96464742841599</c:v>
                </c:pt>
                <c:pt idx="66">
                  <c:v>137.73670591221321</c:v>
                </c:pt>
                <c:pt idx="67">
                  <c:v>139.50836472374499</c:v>
                </c:pt>
                <c:pt idx="68">
                  <c:v>141.27962501337981</c:v>
                </c:pt>
                <c:pt idx="69">
                  <c:v>143.0504879261409</c:v>
                </c:pt>
                <c:pt idx="70">
                  <c:v>144.82095460166579</c:v>
                </c:pt>
                <c:pt idx="71">
                  <c:v>146.59102617417571</c:v>
                </c:pt>
                <c:pt idx="72">
                  <c:v>148.3607037724471</c:v>
                </c:pt>
                <c:pt idx="73">
                  <c:v>150.12998851979131</c:v>
                </c:pt>
                <c:pt idx="74">
                  <c:v>151.89888153403629</c:v>
                </c:pt>
                <c:pt idx="75">
                  <c:v>153.66738392751401</c:v>
                </c:pt>
                <c:pt idx="76">
                  <c:v>155.4354968070509</c:v>
                </c:pt>
                <c:pt idx="77">
                  <c:v>157.20322127396619</c:v>
                </c:pt>
                <c:pt idx="78">
                  <c:v>158.9705584240692</c:v>
                </c:pt>
                <c:pt idx="79">
                  <c:v>160.73750934766511</c:v>
                </c:pt>
                <c:pt idx="80">
                  <c:v>162.50407512956139</c:v>
                </c:pt>
                <c:pt idx="81">
                  <c:v>164.27025684907889</c:v>
                </c:pt>
                <c:pt idx="82">
                  <c:v>166.03605558006669</c:v>
                </c:pt>
                <c:pt idx="83">
                  <c:v>167.8014723909198</c:v>
                </c:pt>
                <c:pt idx="84">
                  <c:v>169.5665083445995</c:v>
                </c:pt>
                <c:pt idx="85">
                  <c:v>171.33116449865801</c:v>
                </c:pt>
                <c:pt idx="86">
                  <c:v>173.0954419052641</c:v>
                </c:pt>
                <c:pt idx="87">
                  <c:v>174.85934161123291</c:v>
                </c:pt>
                <c:pt idx="88">
                  <c:v>176.6228646580573</c:v>
                </c:pt>
                <c:pt idx="89">
                  <c:v>178.386012081942</c:v>
                </c:pt>
                <c:pt idx="90">
                  <c:v>180.14878491384019</c:v>
                </c:pt>
                <c:pt idx="91">
                  <c:v>181.9111841794919</c:v>
                </c:pt>
                <c:pt idx="92">
                  <c:v>183.67321089946381</c:v>
                </c:pt>
                <c:pt idx="93">
                  <c:v>185.43486608919201</c:v>
                </c:pt>
                <c:pt idx="94">
                  <c:v>187.19615075902581</c:v>
                </c:pt>
                <c:pt idx="95">
                  <c:v>188.95706591427339</c:v>
                </c:pt>
                <c:pt idx="96">
                  <c:v>190.71761255524871</c:v>
                </c:pt>
                <c:pt idx="97">
                  <c:v>192.4777916773196</c:v>
                </c:pt>
                <c:pt idx="98">
                  <c:v>194.23760427095809</c:v>
                </c:pt>
                <c:pt idx="99">
                  <c:v>195.99705132179059</c:v>
                </c:pt>
              </c:numCache>
            </c:numRef>
          </c:xVal>
          <c:yVal>
            <c:numRef>
              <c:f>[1]Validation_Graph!$G$2:$G$101</c:f>
              <c:numCache>
                <c:formatCode>General</c:formatCode>
                <c:ptCount val="100"/>
                <c:pt idx="0">
                  <c:v>594.4032858965636</c:v>
                </c:pt>
                <c:pt idx="1">
                  <c:v>591.9877917723519</c:v>
                </c:pt>
                <c:pt idx="2">
                  <c:v>589.50366686909797</c:v>
                </c:pt>
                <c:pt idx="3">
                  <c:v>586.9509647962534</c:v>
                </c:pt>
                <c:pt idx="4">
                  <c:v>584.32973896566568</c:v>
                </c:pt>
                <c:pt idx="5">
                  <c:v>581.64004258979901</c:v>
                </c:pt>
                <c:pt idx="6">
                  <c:v>578.8819286801039</c:v>
                </c:pt>
                <c:pt idx="7">
                  <c:v>576.05545004546013</c:v>
                </c:pt>
                <c:pt idx="8">
                  <c:v>573.16065929078195</c:v>
                </c:pt>
                <c:pt idx="9">
                  <c:v>570.19760881570767</c:v>
                </c:pt>
                <c:pt idx="10">
                  <c:v>567.16635081340007</c:v>
                </c:pt>
                <c:pt idx="11">
                  <c:v>564.06693726947526</c:v>
                </c:pt>
                <c:pt idx="12">
                  <c:v>560.89941996102812</c:v>
                </c:pt>
                <c:pt idx="13">
                  <c:v>557.66385045577181</c:v>
                </c:pt>
                <c:pt idx="14">
                  <c:v>554.36028011127041</c:v>
                </c:pt>
                <c:pt idx="15">
                  <c:v>550.98876007429715</c:v>
                </c:pt>
                <c:pt idx="16">
                  <c:v>547.54934128026787</c:v>
                </c:pt>
                <c:pt idx="17">
                  <c:v>544.0420744527878</c:v>
                </c:pt>
                <c:pt idx="18">
                  <c:v>540.4670101032998</c:v>
                </c:pt>
                <c:pt idx="19">
                  <c:v>536.82419853081228</c:v>
                </c:pt>
                <c:pt idx="20">
                  <c:v>533.1136898217278</c:v>
                </c:pt>
                <c:pt idx="21">
                  <c:v>529.33553384975357</c:v>
                </c:pt>
                <c:pt idx="22">
                  <c:v>525.48978027591909</c:v>
                </c:pt>
                <c:pt idx="23">
                  <c:v>521.57647854863558</c:v>
                </c:pt>
                <c:pt idx="24">
                  <c:v>517.59567790388144</c:v>
                </c:pt>
                <c:pt idx="25">
                  <c:v>513.54742736543767</c:v>
                </c:pt>
                <c:pt idx="26">
                  <c:v>509.43177574520172</c:v>
                </c:pt>
                <c:pt idx="27">
                  <c:v>505.24877164359208</c:v>
                </c:pt>
                <c:pt idx="28">
                  <c:v>500.99846344999162</c:v>
                </c:pt>
                <c:pt idx="29">
                  <c:v>496.68089934328202</c:v>
                </c:pt>
                <c:pt idx="30">
                  <c:v>492.29612729243581</c:v>
                </c:pt>
                <c:pt idx="31">
                  <c:v>487.84419505715681</c:v>
                </c:pt>
                <c:pt idx="32">
                  <c:v>483.32515018860369</c:v>
                </c:pt>
                <c:pt idx="33">
                  <c:v>478.73904003014451</c:v>
                </c:pt>
                <c:pt idx="34">
                  <c:v>474.08591171817608</c:v>
                </c:pt>
                <c:pt idx="35">
                  <c:v>469.36581218298357</c:v>
                </c:pt>
                <c:pt idx="36">
                  <c:v>464.57878814966722</c:v>
                </c:pt>
                <c:pt idx="37">
                  <c:v>459.72488613908581</c:v>
                </c:pt>
                <c:pt idx="38">
                  <c:v>454.80415246886508</c:v>
                </c:pt>
                <c:pt idx="39">
                  <c:v>449.81663325442861</c:v>
                </c:pt>
                <c:pt idx="40">
                  <c:v>444.76237441007999</c:v>
                </c:pt>
                <c:pt idx="41">
                  <c:v>439.6414216501002</c:v>
                </c:pt>
                <c:pt idx="42">
                  <c:v>434.45382048990302</c:v>
                </c:pt>
                <c:pt idx="43">
                  <c:v>429.19961624718769</c:v>
                </c:pt>
                <c:pt idx="44">
                  <c:v>423.87885404314352</c:v>
                </c:pt>
                <c:pt idx="45">
                  <c:v>418.49157880366579</c:v>
                </c:pt>
                <c:pt idx="46">
                  <c:v>413.03783526059891</c:v>
                </c:pt>
                <c:pt idx="47">
                  <c:v>407.51766795299977</c:v>
                </c:pt>
                <c:pt idx="48">
                  <c:v>401.93112122841478</c:v>
                </c:pt>
                <c:pt idx="49">
                  <c:v>396.27823924417731</c:v>
                </c:pt>
                <c:pt idx="50">
                  <c:v>390.55906596871267</c:v>
                </c:pt>
                <c:pt idx="51">
                  <c:v>384.77364518286231</c:v>
                </c:pt>
                <c:pt idx="52">
                  <c:v>378.92202048121482</c:v>
                </c:pt>
                <c:pt idx="53">
                  <c:v>373.00423527344321</c:v>
                </c:pt>
                <c:pt idx="54">
                  <c:v>367.0203327856504</c:v>
                </c:pt>
                <c:pt idx="55">
                  <c:v>360.9703560617163</c:v>
                </c:pt>
                <c:pt idx="56">
                  <c:v>354.85434796465643</c:v>
                </c:pt>
                <c:pt idx="57">
                  <c:v>348.67235117797088</c:v>
                </c:pt>
                <c:pt idx="58">
                  <c:v>342.42440820700477</c:v>
                </c:pt>
                <c:pt idx="59">
                  <c:v>336.11056138029028</c:v>
                </c:pt>
                <c:pt idx="60">
                  <c:v>329.73085285091071</c:v>
                </c:pt>
                <c:pt idx="61">
                  <c:v>323.28532459783662</c:v>
                </c:pt>
                <c:pt idx="62">
                  <c:v>316.77401842726971</c:v>
                </c:pt>
                <c:pt idx="63">
                  <c:v>310.19697597397658</c:v>
                </c:pt>
                <c:pt idx="64">
                  <c:v>303.55423870262001</c:v>
                </c:pt>
                <c:pt idx="65">
                  <c:v>296.84584790906888</c:v>
                </c:pt>
                <c:pt idx="66">
                  <c:v>290.07184472171332</c:v>
                </c:pt>
                <c:pt idx="67">
                  <c:v>283.2322701027586</c:v>
                </c:pt>
                <c:pt idx="68">
                  <c:v>276.32716484951771</c:v>
                </c:pt>
                <c:pt idx="69">
                  <c:v>269.35656959567592</c:v>
                </c:pt>
                <c:pt idx="70">
                  <c:v>262.3205248125613</c:v>
                </c:pt>
                <c:pt idx="71">
                  <c:v>255.21907081038481</c:v>
                </c:pt>
                <c:pt idx="72">
                  <c:v>248.05224773948021</c:v>
                </c:pt>
                <c:pt idx="73">
                  <c:v>240.82009559151479</c:v>
                </c:pt>
                <c:pt idx="74">
                  <c:v>233.52265420069631</c:v>
                </c:pt>
                <c:pt idx="75">
                  <c:v>226.15996324495609</c:v>
                </c:pt>
                <c:pt idx="76">
                  <c:v>218.73206224712371</c:v>
                </c:pt>
                <c:pt idx="77">
                  <c:v>211.23899057607079</c:v>
                </c:pt>
                <c:pt idx="78">
                  <c:v>203.68078744785581</c:v>
                </c:pt>
                <c:pt idx="79">
                  <c:v>196.0574919268322</c:v>
                </c:pt>
                <c:pt idx="80">
                  <c:v>188.3691429267522</c:v>
                </c:pt>
                <c:pt idx="81">
                  <c:v>180.61577921184789</c:v>
                </c:pt>
                <c:pt idx="82">
                  <c:v>172.79743939789199</c:v>
                </c:pt>
                <c:pt idx="83">
                  <c:v>164.91416195323939</c:v>
                </c:pt>
                <c:pt idx="84">
                  <c:v>156.96598519985579</c:v>
                </c:pt>
                <c:pt idx="85">
                  <c:v>148.95294731431881</c:v>
                </c:pt>
                <c:pt idx="86">
                  <c:v>140.87508632880619</c:v>
                </c:pt>
                <c:pt idx="87">
                  <c:v>132.73244013206411</c:v>
                </c:pt>
                <c:pt idx="88">
                  <c:v>124.52504647035209</c:v>
                </c:pt>
                <c:pt idx="89">
                  <c:v>116.2529429483736</c:v>
                </c:pt>
                <c:pt idx="90">
                  <c:v>107.91616703018541</c:v>
                </c:pt>
                <c:pt idx="91">
                  <c:v>99.514756040086368</c:v>
                </c:pt>
                <c:pt idx="92">
                  <c:v>91.048747163490816</c:v>
                </c:pt>
                <c:pt idx="93">
                  <c:v>82.518177447780118</c:v>
                </c:pt>
                <c:pt idx="94">
                  <c:v>73.923083803135697</c:v>
                </c:pt>
                <c:pt idx="95">
                  <c:v>65.263503003354757</c:v>
                </c:pt>
                <c:pt idx="96">
                  <c:v>56.53947168664611</c:v>
                </c:pt>
                <c:pt idx="97">
                  <c:v>47.75102635640976</c:v>
                </c:pt>
                <c:pt idx="98">
                  <c:v>38.89820338199489</c:v>
                </c:pt>
                <c:pt idx="99">
                  <c:v>29.981038999444859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82-46EC-8F85-B63BC94038AF}"/>
            </c:ext>
          </c:extLst>
        </c:ser>
        <c:ser>
          <c:idx val="5"/>
          <c:order val="5"/>
          <c:tx>
            <c:v>Gb = 440W/m2, Gd = 260 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1.4698744899041589E-2"/>
                  <c:y val="-0.35346312174530098"/>
                </c:manualLayout>
              </c:layout>
              <c:numFmt formatCode="General" sourceLinked="0"/>
            </c:trendlineLbl>
          </c:trendline>
          <c:xVal>
            <c:numRef>
              <c:f>[1]Validation_Graph!$I$2:$I$101</c:f>
              <c:numCache>
                <c:formatCode>General</c:formatCode>
                <c:ptCount val="100"/>
                <c:pt idx="0">
                  <c:v>23.00746490959402</c:v>
                </c:pt>
                <c:pt idx="1">
                  <c:v>24.806473319578139</c:v>
                </c:pt>
                <c:pt idx="2">
                  <c:v>26.604992640156311</c:v>
                </c:pt>
                <c:pt idx="3">
                  <c:v>28.403024052942651</c:v>
                </c:pt>
                <c:pt idx="4">
                  <c:v>30.20056875605151</c:v>
                </c:pt>
                <c:pt idx="5">
                  <c:v>31.9976279634459</c:v>
                </c:pt>
                <c:pt idx="6">
                  <c:v>33.794202904299958</c:v>
                </c:pt>
                <c:pt idx="7">
                  <c:v>35.590294822340098</c:v>
                </c:pt>
                <c:pt idx="8">
                  <c:v>37.385904975195587</c:v>
                </c:pt>
                <c:pt idx="9">
                  <c:v>39.181034633739692</c:v>
                </c:pt>
                <c:pt idx="10">
                  <c:v>40.975685081468271</c:v>
                </c:pt>
                <c:pt idx="11">
                  <c:v>42.769857613841779</c:v>
                </c:pt>
                <c:pt idx="12">
                  <c:v>44.563553537656929</c:v>
                </c:pt>
                <c:pt idx="13">
                  <c:v>46.356774170430938</c:v>
                </c:pt>
                <c:pt idx="14">
                  <c:v>48.149520839757002</c:v>
                </c:pt>
                <c:pt idx="15">
                  <c:v>49.94179488270585</c:v>
                </c:pt>
                <c:pt idx="16">
                  <c:v>51.7335976452229</c:v>
                </c:pt>
                <c:pt idx="17">
                  <c:v>53.524930481508051</c:v>
                </c:pt>
                <c:pt idx="18">
                  <c:v>55.31579475345319</c:v>
                </c:pt>
                <c:pt idx="19">
                  <c:v>57.106191830053618</c:v>
                </c:pt>
                <c:pt idx="20">
                  <c:v>58.896123086825611</c:v>
                </c:pt>
                <c:pt idx="21">
                  <c:v>60.685589905261338</c:v>
                </c:pt>
                <c:pt idx="22">
                  <c:v>62.474593672277351</c:v>
                </c:pt>
                <c:pt idx="23">
                  <c:v>64.263135779675068</c:v>
                </c:pt>
                <c:pt idx="24">
                  <c:v>66.051217623608622</c:v>
                </c:pt>
                <c:pt idx="25">
                  <c:v>67.838840604080275</c:v>
                </c:pt>
                <c:pt idx="26">
                  <c:v>69.626006124434397</c:v>
                </c:pt>
                <c:pt idx="27">
                  <c:v>71.412715590853082</c:v>
                </c:pt>
                <c:pt idx="28">
                  <c:v>73.198970411900291</c:v>
                </c:pt>
                <c:pt idx="29">
                  <c:v>74.984771998036678</c:v>
                </c:pt>
                <c:pt idx="30">
                  <c:v>76.77012176116952</c:v>
                </c:pt>
                <c:pt idx="31">
                  <c:v>78.555021114219471</c:v>
                </c:pt>
                <c:pt idx="32">
                  <c:v>80.339471470681801</c:v>
                </c:pt>
                <c:pt idx="33">
                  <c:v>82.123474244214549</c:v>
                </c:pt>
                <c:pt idx="34">
                  <c:v>83.907030848234911</c:v>
                </c:pt>
                <c:pt idx="35">
                  <c:v>85.690142695530611</c:v>
                </c:pt>
                <c:pt idx="36">
                  <c:v>87.472811197874009</c:v>
                </c:pt>
                <c:pt idx="37">
                  <c:v>89.255037765675752</c:v>
                </c:pt>
                <c:pt idx="38">
                  <c:v>91.036823807607902</c:v>
                </c:pt>
                <c:pt idx="39">
                  <c:v>92.818170730283299</c:v>
                </c:pt>
                <c:pt idx="40">
                  <c:v>94.599079937921516</c:v>
                </c:pt>
                <c:pt idx="41">
                  <c:v>96.379552832037078</c:v>
                </c:pt>
                <c:pt idx="42">
                  <c:v>98.159590811132489</c:v>
                </c:pt>
                <c:pt idx="43">
                  <c:v>99.939195270414629</c:v>
                </c:pt>
                <c:pt idx="44">
                  <c:v>101.7183676015127</c:v>
                </c:pt>
                <c:pt idx="45">
                  <c:v>103.4971091922159</c:v>
                </c:pt>
                <c:pt idx="46">
                  <c:v>105.2754214262189</c:v>
                </c:pt>
                <c:pt idx="47">
                  <c:v>107.053305682878</c:v>
                </c:pt>
                <c:pt idx="48">
                  <c:v>108.83076333698141</c:v>
                </c:pt>
                <c:pt idx="49">
                  <c:v>110.60779575853149</c:v>
                </c:pt>
                <c:pt idx="50">
                  <c:v>112.38440431253819</c:v>
                </c:pt>
                <c:pt idx="51">
                  <c:v>114.16059035881661</c:v>
                </c:pt>
                <c:pt idx="52">
                  <c:v>115.93635525180559</c:v>
                </c:pt>
                <c:pt idx="53">
                  <c:v>117.7117003403928</c:v>
                </c:pt>
                <c:pt idx="54">
                  <c:v>119.4866269677409</c:v>
                </c:pt>
                <c:pt idx="55">
                  <c:v>121.26113647114209</c:v>
                </c:pt>
                <c:pt idx="56">
                  <c:v>123.03523018186721</c:v>
                </c:pt>
                <c:pt idx="57">
                  <c:v>124.80890942503341</c:v>
                </c:pt>
                <c:pt idx="58">
                  <c:v>126.5821755194744</c:v>
                </c:pt>
                <c:pt idx="59">
                  <c:v>128.35502977762269</c:v>
                </c:pt>
                <c:pt idx="60">
                  <c:v>130.12747350540411</c:v>
                </c:pt>
                <c:pt idx="61">
                  <c:v>131.89950800213791</c:v>
                </c:pt>
                <c:pt idx="62">
                  <c:v>133.67113456044339</c:v>
                </c:pt>
                <c:pt idx="63">
                  <c:v>135.44235446616</c:v>
                </c:pt>
                <c:pt idx="64">
                  <c:v>137.21316899826849</c:v>
                </c:pt>
                <c:pt idx="65">
                  <c:v>138.98357942883021</c:v>
                </c:pt>
                <c:pt idx="66">
                  <c:v>140.7535870229182</c:v>
                </c:pt>
                <c:pt idx="67">
                  <c:v>142.52319303857249</c:v>
                </c:pt>
                <c:pt idx="68">
                  <c:v>144.29239872675481</c:v>
                </c:pt>
                <c:pt idx="69">
                  <c:v>146.0612053313022</c:v>
                </c:pt>
                <c:pt idx="70">
                  <c:v>147.82961408890691</c:v>
                </c:pt>
                <c:pt idx="71">
                  <c:v>149.59762622907829</c:v>
                </c:pt>
                <c:pt idx="72">
                  <c:v>151.36524297413331</c:v>
                </c:pt>
                <c:pt idx="73">
                  <c:v>153.1324655391798</c:v>
                </c:pt>
                <c:pt idx="74">
                  <c:v>154.89929513210561</c:v>
                </c:pt>
                <c:pt idx="75">
                  <c:v>156.66573295357961</c:v>
                </c:pt>
                <c:pt idx="76">
                  <c:v>158.43178019705391</c:v>
                </c:pt>
                <c:pt idx="77">
                  <c:v>160.19743804877061</c:v>
                </c:pt>
                <c:pt idx="78">
                  <c:v>161.9627076877768</c:v>
                </c:pt>
                <c:pt idx="79">
                  <c:v>163.72759028593899</c:v>
                </c:pt>
                <c:pt idx="80">
                  <c:v>165.4920870079641</c:v>
                </c:pt>
                <c:pt idx="81">
                  <c:v>167.2561990114304</c:v>
                </c:pt>
                <c:pt idx="82">
                  <c:v>169.01992744681169</c:v>
                </c:pt>
                <c:pt idx="83">
                  <c:v>170.78327345751339</c:v>
                </c:pt>
                <c:pt idx="84">
                  <c:v>172.5462381799102</c:v>
                </c:pt>
                <c:pt idx="85">
                  <c:v>174.30882274338569</c:v>
                </c:pt>
                <c:pt idx="86">
                  <c:v>176.07102827037571</c:v>
                </c:pt>
                <c:pt idx="87">
                  <c:v>177.83285587641831</c:v>
                </c:pt>
                <c:pt idx="88">
                  <c:v>179.59430667019799</c:v>
                </c:pt>
                <c:pt idx="89">
                  <c:v>181.35538175360469</c:v>
                </c:pt>
                <c:pt idx="90">
                  <c:v>183.11608222178339</c:v>
                </c:pt>
                <c:pt idx="91">
                  <c:v>184.87640916319651</c:v>
                </c:pt>
                <c:pt idx="92">
                  <c:v>186.6363636596777</c:v>
                </c:pt>
                <c:pt idx="93">
                  <c:v>188.39594678650059</c:v>
                </c:pt>
                <c:pt idx="94">
                  <c:v>190.15515961243571</c:v>
                </c:pt>
                <c:pt idx="95">
                  <c:v>191.91400319982171</c:v>
                </c:pt>
                <c:pt idx="96">
                  <c:v>193.672478604628</c:v>
                </c:pt>
                <c:pt idx="97">
                  <c:v>195.4305868765272</c:v>
                </c:pt>
                <c:pt idx="98">
                  <c:v>197.18832905896139</c:v>
                </c:pt>
                <c:pt idx="99">
                  <c:v>198.9457061892175</c:v>
                </c:pt>
              </c:numCache>
            </c:numRef>
          </c:xVal>
          <c:yVal>
            <c:numRef>
              <c:f>[1]Validation_Graph!$N$2:$N$101</c:f>
              <c:numCache>
                <c:formatCode>General</c:formatCode>
                <c:ptCount val="100"/>
                <c:pt idx="0">
                  <c:v>1054.265113353877</c:v>
                </c:pt>
                <c:pt idx="1">
                  <c:v>1051.7311346522779</c:v>
                </c:pt>
                <c:pt idx="2">
                  <c:v>1049.1287005717641</c:v>
                </c:pt>
                <c:pt idx="3">
                  <c:v>1046.4578656648621</c:v>
                </c:pt>
                <c:pt idx="4">
                  <c:v>1043.718684260886</c:v>
                </c:pt>
                <c:pt idx="5">
                  <c:v>1040.911210463908</c:v>
                </c:pt>
                <c:pt idx="6">
                  <c:v>1038.0354981509361</c:v>
                </c:pt>
                <c:pt idx="7">
                  <c:v>1035.0916009702109</c:v>
                </c:pt>
                <c:pt idx="8">
                  <c:v>1032.079572339683</c:v>
                </c:pt>
                <c:pt idx="9">
                  <c:v>1028.999465445572</c:v>
                </c:pt>
                <c:pt idx="10">
                  <c:v>1025.851333241164</c:v>
                </c:pt>
                <c:pt idx="11">
                  <c:v>1022.635228445655</c:v>
                </c:pt>
                <c:pt idx="12">
                  <c:v>1019.35120354322</c:v>
                </c:pt>
                <c:pt idx="13">
                  <c:v>1015.9993107821221</c:v>
                </c:pt>
                <c:pt idx="14">
                  <c:v>1012.579602174062</c:v>
                </c:pt>
                <c:pt idx="15">
                  <c:v>1009.092129493573</c:v>
                </c:pt>
                <c:pt idx="16">
                  <c:v>1005.536944277555</c:v>
                </c:pt>
                <c:pt idx="17">
                  <c:v>1001.914097824996</c:v>
                </c:pt>
                <c:pt idx="18">
                  <c:v>998.22364119672034</c:v>
                </c:pt>
                <c:pt idx="19">
                  <c:v>994.46562521530666</c:v>
                </c:pt>
                <c:pt idx="20">
                  <c:v>990.64010046512306</c:v>
                </c:pt>
                <c:pt idx="21">
                  <c:v>986.74711729244802</c:v>
                </c:pt>
                <c:pt idx="22">
                  <c:v>982.78672580568343</c:v>
                </c:pt>
                <c:pt idx="23">
                  <c:v>978.75897587573024</c:v>
                </c:pt>
                <c:pt idx="24">
                  <c:v>974.66391713637677</c:v>
                </c:pt>
                <c:pt idx="25">
                  <c:v>970.50159898485492</c:v>
                </c:pt>
                <c:pt idx="26">
                  <c:v>966.27207058243016</c:v>
                </c:pt>
                <c:pt idx="27">
                  <c:v>961.9753808551219</c:v>
                </c:pt>
                <c:pt idx="28">
                  <c:v>957.61157849448534</c:v>
                </c:pt>
                <c:pt idx="29">
                  <c:v>953.18071195844777</c:v>
                </c:pt>
                <c:pt idx="30">
                  <c:v>948.68282947227374</c:v>
                </c:pt>
                <c:pt idx="31">
                  <c:v>944.11797902955038</c:v>
                </c:pt>
                <c:pt idx="32">
                  <c:v>939.48620839327975</c:v>
                </c:pt>
                <c:pt idx="33">
                  <c:v>934.78756509699338</c:v>
                </c:pt>
                <c:pt idx="34">
                  <c:v>930.02209644596815</c:v>
                </c:pt>
                <c:pt idx="35">
                  <c:v>925.18984951847744</c:v>
                </c:pt>
                <c:pt idx="36">
                  <c:v>920.29087116708774</c:v>
                </c:pt>
                <c:pt idx="37">
                  <c:v>915.32520802001102</c:v>
                </c:pt>
                <c:pt idx="38">
                  <c:v>910.29290648254403</c:v>
                </c:pt>
                <c:pt idx="39">
                  <c:v>905.19401273845597</c:v>
                </c:pt>
                <c:pt idx="40">
                  <c:v>900.02857275153337</c:v>
                </c:pt>
                <c:pt idx="41">
                  <c:v>894.79663226704997</c:v>
                </c:pt>
                <c:pt idx="42">
                  <c:v>889.49823681336363</c:v>
                </c:pt>
                <c:pt idx="43">
                  <c:v>884.13343170347139</c:v>
                </c:pt>
                <c:pt idx="44">
                  <c:v>878.7022620366505</c:v>
                </c:pt>
                <c:pt idx="45">
                  <c:v>873.20477270006768</c:v>
                </c:pt>
                <c:pt idx="46">
                  <c:v>867.64100837046817</c:v>
                </c:pt>
                <c:pt idx="47">
                  <c:v>862.01101351583748</c:v>
                </c:pt>
                <c:pt idx="48">
                  <c:v>856.3148323971086</c:v>
                </c:pt>
                <c:pt idx="49">
                  <c:v>850.55250906986998</c:v>
                </c:pt>
                <c:pt idx="50">
                  <c:v>844.7240873860743</c:v>
                </c:pt>
                <c:pt idx="51">
                  <c:v>838.82961099580677</c:v>
                </c:pt>
                <c:pt idx="52">
                  <c:v>832.86912334898932</c:v>
                </c:pt>
                <c:pt idx="53">
                  <c:v>826.84266769713918</c:v>
                </c:pt>
                <c:pt idx="54">
                  <c:v>820.75028709513469</c:v>
                </c:pt>
                <c:pt idx="55">
                  <c:v>814.59202440293222</c:v>
                </c:pt>
                <c:pt idx="56">
                  <c:v>808.36792228734703</c:v>
                </c:pt>
                <c:pt idx="57">
                  <c:v>802.07802322377165</c:v>
                </c:pt>
                <c:pt idx="58">
                  <c:v>795.72236949794114</c:v>
                </c:pt>
                <c:pt idx="59">
                  <c:v>789.30100320765825</c:v>
                </c:pt>
                <c:pt idx="60">
                  <c:v>782.81396626452511</c:v>
                </c:pt>
                <c:pt idx="61">
                  <c:v>776.26130039565635</c:v>
                </c:pt>
                <c:pt idx="62">
                  <c:v>769.64304714540333</c:v>
                </c:pt>
                <c:pt idx="63">
                  <c:v>762.95924787702666</c:v>
                </c:pt>
                <c:pt idx="64">
                  <c:v>756.20994377440741</c:v>
                </c:pt>
                <c:pt idx="65">
                  <c:v>749.39517584369696</c:v>
                </c:pt>
                <c:pt idx="66">
                  <c:v>742.5149849149883</c:v>
                </c:pt>
                <c:pt idx="67">
                  <c:v>735.56941164393311</c:v>
                </c:pt>
                <c:pt idx="68">
                  <c:v>728.55849651338053</c:v>
                </c:pt>
                <c:pt idx="69">
                  <c:v>721.48227983497134</c:v>
                </c:pt>
                <c:pt idx="70">
                  <c:v>714.3408017507187</c:v>
                </c:pt>
                <c:pt idx="71">
                  <c:v>707.13410223458084</c:v>
                </c:pt>
                <c:pt idx="72">
                  <c:v>699.86222109398591</c:v>
                </c:pt>
                <c:pt idx="73">
                  <c:v>692.52519797137222</c:v>
                </c:pt>
                <c:pt idx="74">
                  <c:v>685.12307234567015</c:v>
                </c:pt>
                <c:pt idx="75">
                  <c:v>677.65588353378655</c:v>
                </c:pt>
                <c:pt idx="76">
                  <c:v>670.12367069206027</c:v>
                </c:pt>
                <c:pt idx="77">
                  <c:v>662.52647281768236</c:v>
                </c:pt>
                <c:pt idx="78">
                  <c:v>654.86432875010576</c:v>
                </c:pt>
                <c:pt idx="79">
                  <c:v>647.13727717242864</c:v>
                </c:pt>
                <c:pt idx="80">
                  <c:v>639.3453566127489</c:v>
                </c:pt>
                <c:pt idx="81">
                  <c:v>631.48860544549257</c:v>
                </c:pt>
                <c:pt idx="82">
                  <c:v>623.56706189273132</c:v>
                </c:pt>
                <c:pt idx="83">
                  <c:v>615.58076402544657</c:v>
                </c:pt>
                <c:pt idx="84">
                  <c:v>607.52974976480198</c:v>
                </c:pt>
                <c:pt idx="85">
                  <c:v>599.41405688336613</c:v>
                </c:pt>
                <c:pt idx="86">
                  <c:v>591.23372300632138</c:v>
                </c:pt>
                <c:pt idx="87">
                  <c:v>582.98878561263757</c:v>
                </c:pt>
                <c:pt idx="88">
                  <c:v>574.67928203623728</c:v>
                </c:pt>
                <c:pt idx="89">
                  <c:v>566.30524946711228</c:v>
                </c:pt>
                <c:pt idx="90">
                  <c:v>557.86672495244386</c:v>
                </c:pt>
                <c:pt idx="91">
                  <c:v>549.36374539766462</c:v>
                </c:pt>
                <c:pt idx="92">
                  <c:v>540.79634756752796</c:v>
                </c:pt>
                <c:pt idx="93">
                  <c:v>532.16456808712201</c:v>
                </c:pt>
                <c:pt idx="94">
                  <c:v>523.46844344289036</c:v>
                </c:pt>
                <c:pt idx="95">
                  <c:v>514.70800998360403</c:v>
                </c:pt>
                <c:pt idx="96">
                  <c:v>505.88330392131388</c:v>
                </c:pt>
                <c:pt idx="97">
                  <c:v>496.99436133229659</c:v>
                </c:pt>
                <c:pt idx="98">
                  <c:v>488.04121815795128</c:v>
                </c:pt>
                <c:pt idx="99">
                  <c:v>479.02391020569007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82-46EC-8F85-B63BC94038AF}"/>
            </c:ext>
          </c:extLst>
        </c:ser>
        <c:ser>
          <c:idx val="6"/>
          <c:order val="6"/>
          <c:tx>
            <c:v>Gb = 850W/m2, Gd = 150W/m2,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[1]Validation_Graph!$P$2:$P$101</c:f>
              <c:numCache>
                <c:formatCode>General</c:formatCode>
                <c:ptCount val="100"/>
                <c:pt idx="0">
                  <c:v>26.167936863063801</c:v>
                </c:pt>
                <c:pt idx="1">
                  <c:v>27.965249526830849</c:v>
                </c:pt>
                <c:pt idx="2">
                  <c:v>29.762062479762331</c:v>
                </c:pt>
                <c:pt idx="3">
                  <c:v>31.55837704486882</c:v>
                </c:pt>
                <c:pt idx="4">
                  <c:v>33.354194563967752</c:v>
                </c:pt>
                <c:pt idx="5">
                  <c:v>35.149516396876422</c:v>
                </c:pt>
                <c:pt idx="6">
                  <c:v>36.944343920590271</c:v>
                </c:pt>
                <c:pt idx="7">
                  <c:v>38.738678528472391</c:v>
                </c:pt>
                <c:pt idx="8">
                  <c:v>40.53252162945428</c:v>
                </c:pt>
                <c:pt idx="9">
                  <c:v>42.325874647234812</c:v>
                </c:pt>
                <c:pt idx="10">
                  <c:v>44.118739019466872</c:v>
                </c:pt>
                <c:pt idx="11">
                  <c:v>45.911116197003679</c:v>
                </c:pt>
                <c:pt idx="12">
                  <c:v>47.703007643091482</c:v>
                </c:pt>
                <c:pt idx="13">
                  <c:v>49.494414832621743</c:v>
                </c:pt>
                <c:pt idx="14">
                  <c:v>51.285339251362259</c:v>
                </c:pt>
                <c:pt idx="15">
                  <c:v>53.075782395221673</c:v>
                </c:pt>
                <c:pt idx="16">
                  <c:v>54.865745769520437</c:v>
                </c:pt>
                <c:pt idx="17">
                  <c:v>56.655230888238947</c:v>
                </c:pt>
                <c:pt idx="18">
                  <c:v>58.444239273344252</c:v>
                </c:pt>
                <c:pt idx="19">
                  <c:v>60.232772454076432</c:v>
                </c:pt>
                <c:pt idx="20">
                  <c:v>62.020831966259522</c:v>
                </c:pt>
                <c:pt idx="21">
                  <c:v>63.808419351654678</c:v>
                </c:pt>
                <c:pt idx="22">
                  <c:v>65.595536157277522</c:v>
                </c:pt>
                <c:pt idx="23">
                  <c:v>67.382183934790348</c:v>
                </c:pt>
                <c:pt idx="24">
                  <c:v>69.16836423985292</c:v>
                </c:pt>
                <c:pt idx="25">
                  <c:v>70.954078631527125</c:v>
                </c:pt>
                <c:pt idx="26">
                  <c:v>72.739328671680795</c:v>
                </c:pt>
                <c:pt idx="27">
                  <c:v>74.524115924406246</c:v>
                </c:pt>
                <c:pt idx="28">
                  <c:v>76.308441955463223</c:v>
                </c:pt>
                <c:pt idx="29">
                  <c:v>78.092308331734216</c:v>
                </c:pt>
                <c:pt idx="30">
                  <c:v>79.875716620684415</c:v>
                </c:pt>
                <c:pt idx="31">
                  <c:v>81.6586683898649</c:v>
                </c:pt>
                <c:pt idx="32">
                  <c:v>83.441165206395965</c:v>
                </c:pt>
                <c:pt idx="33">
                  <c:v>85.223208636503855</c:v>
                </c:pt>
                <c:pt idx="34">
                  <c:v>87.004800245040428</c:v>
                </c:pt>
                <c:pt idx="35">
                  <c:v>88.785941595038707</c:v>
                </c:pt>
                <c:pt idx="36">
                  <c:v>90.566634247286743</c:v>
                </c:pt>
                <c:pt idx="37">
                  <c:v>92.346879759893994</c:v>
                </c:pt>
                <c:pt idx="38">
                  <c:v>94.126679687905096</c:v>
                </c:pt>
                <c:pt idx="39">
                  <c:v>95.906035582906256</c:v>
                </c:pt>
                <c:pt idx="40">
                  <c:v>97.684948992649424</c:v>
                </c:pt>
                <c:pt idx="41">
                  <c:v>99.463421460711459</c:v>
                </c:pt>
                <c:pt idx="42">
                  <c:v>101.241454526138</c:v>
                </c:pt>
                <c:pt idx="43">
                  <c:v>103.0190497231256</c:v>
                </c:pt>
                <c:pt idx="44">
                  <c:v>104.7962085807077</c:v>
                </c:pt>
                <c:pt idx="45">
                  <c:v>106.5729326224638</c:v>
                </c:pt>
                <c:pt idx="46">
                  <c:v>108.34922336623529</c:v>
                </c:pt>
                <c:pt idx="47">
                  <c:v>110.1250823238486</c:v>
                </c:pt>
                <c:pt idx="48">
                  <c:v>111.9005110008768</c:v>
                </c:pt>
                <c:pt idx="49">
                  <c:v>113.675510896384</c:v>
                </c:pt>
                <c:pt idx="50">
                  <c:v>115.4500835027093</c:v>
                </c:pt>
                <c:pt idx="51">
                  <c:v>117.22423030525</c:v>
                </c:pt>
                <c:pt idx="52">
                  <c:v>118.9979527822498</c:v>
                </c:pt>
                <c:pt idx="53">
                  <c:v>120.77125240462669</c:v>
                </c:pt>
                <c:pt idx="54">
                  <c:v>122.5441306357837</c:v>
                </c:pt>
                <c:pt idx="55">
                  <c:v>124.31658893144569</c:v>
                </c:pt>
                <c:pt idx="56">
                  <c:v>126.0886287395132</c:v>
                </c:pt>
                <c:pt idx="57">
                  <c:v>127.8602514999094</c:v>
                </c:pt>
                <c:pt idx="58">
                  <c:v>129.63145864446011</c:v>
                </c:pt>
                <c:pt idx="59">
                  <c:v>131.40225159676379</c:v>
                </c:pt>
                <c:pt idx="60">
                  <c:v>133.17263177209091</c:v>
                </c:pt>
                <c:pt idx="61">
                  <c:v>134.9426005772747</c:v>
                </c:pt>
                <c:pt idx="62">
                  <c:v>136.7121594106307</c:v>
                </c:pt>
                <c:pt idx="63">
                  <c:v>138.48130966187071</c:v>
                </c:pt>
                <c:pt idx="64">
                  <c:v>140.25005271202991</c:v>
                </c:pt>
                <c:pt idx="65">
                  <c:v>142.0183899334103</c:v>
                </c:pt>
                <c:pt idx="66">
                  <c:v>143.7863226895256</c:v>
                </c:pt>
                <c:pt idx="67">
                  <c:v>145.55385233505299</c:v>
                </c:pt>
                <c:pt idx="68">
                  <c:v>147.3209802158004</c:v>
                </c:pt>
                <c:pt idx="69">
                  <c:v>149.08770766867229</c:v>
                </c:pt>
                <c:pt idx="70">
                  <c:v>150.85403602165371</c:v>
                </c:pt>
                <c:pt idx="71">
                  <c:v>152.61996659379369</c:v>
                </c:pt>
                <c:pt idx="72">
                  <c:v>154.38550069519511</c:v>
                </c:pt>
                <c:pt idx="73">
                  <c:v>156.15063962701399</c:v>
                </c:pt>
                <c:pt idx="74">
                  <c:v>157.9153846814724</c:v>
                </c:pt>
                <c:pt idx="75">
                  <c:v>159.67973714186121</c:v>
                </c:pt>
                <c:pt idx="76">
                  <c:v>161.44369828256049</c:v>
                </c:pt>
                <c:pt idx="77">
                  <c:v>163.2072693690657</c:v>
                </c:pt>
                <c:pt idx="78">
                  <c:v>164.97045165801441</c:v>
                </c:pt>
                <c:pt idx="79">
                  <c:v>166.73324639721861</c:v>
                </c:pt>
                <c:pt idx="80">
                  <c:v>168.4956548257058</c:v>
                </c:pt>
                <c:pt idx="81">
                  <c:v>170.2576781737622</c:v>
                </c:pt>
                <c:pt idx="82">
                  <c:v>172.01931766297781</c:v>
                </c:pt>
                <c:pt idx="83">
                  <c:v>173.7805745063026</c:v>
                </c:pt>
                <c:pt idx="84">
                  <c:v>175.54144990809769</c:v>
                </c:pt>
                <c:pt idx="85">
                  <c:v>177.30194506420079</c:v>
                </c:pt>
                <c:pt idx="86">
                  <c:v>179.06206116198501</c:v>
                </c:pt>
                <c:pt idx="87">
                  <c:v>180.8217993804264</c:v>
                </c:pt>
                <c:pt idx="88">
                  <c:v>182.58116089017639</c:v>
                </c:pt>
                <c:pt idx="89">
                  <c:v>184.34014685363061</c:v>
                </c:pt>
                <c:pt idx="90">
                  <c:v>186.09875842500639</c:v>
                </c:pt>
                <c:pt idx="91">
                  <c:v>187.8569967504225</c:v>
                </c:pt>
                <c:pt idx="92">
                  <c:v>189.61486296797591</c:v>
                </c:pt>
                <c:pt idx="93">
                  <c:v>191.37235820782749</c:v>
                </c:pt>
                <c:pt idx="94">
                  <c:v>193.12948359228639</c:v>
                </c:pt>
                <c:pt idx="95">
                  <c:v>194.88624023589449</c:v>
                </c:pt>
                <c:pt idx="96">
                  <c:v>196.64262924551591</c:v>
                </c:pt>
                <c:pt idx="97">
                  <c:v>198.39865172042951</c:v>
                </c:pt>
                <c:pt idx="98">
                  <c:v>200.15430875241529</c:v>
                </c:pt>
                <c:pt idx="99">
                  <c:v>201.90960142585081</c:v>
                </c:pt>
              </c:numCache>
            </c:numRef>
          </c:xVal>
          <c:yVal>
            <c:numRef>
              <c:f>[1]Validation_Graph!$U$2:$U$101</c:f>
              <c:numCache>
                <c:formatCode>General</c:formatCode>
                <c:ptCount val="100"/>
                <c:pt idx="0">
                  <c:v>1517.254388745685</c:v>
                </c:pt>
                <c:pt idx="1">
                  <c:v>1514.601523975211</c:v>
                </c:pt>
                <c:pt idx="2">
                  <c:v>1511.880384394007</c:v>
                </c:pt>
                <c:pt idx="3">
                  <c:v>1509.09102541421</c:v>
                </c:pt>
                <c:pt idx="4">
                  <c:v>1506.2335021976589</c:v>
                </c:pt>
                <c:pt idx="5">
                  <c:v>1503.307869653881</c:v>
                </c:pt>
                <c:pt idx="6">
                  <c:v>1500.314182438156</c:v>
                </c:pt>
                <c:pt idx="7">
                  <c:v>1497.252494949782</c:v>
                </c:pt>
                <c:pt idx="8">
                  <c:v>1494.1228613305409</c:v>
                </c:pt>
                <c:pt idx="9">
                  <c:v>1490.9253354633379</c:v>
                </c:pt>
                <c:pt idx="10">
                  <c:v>1487.6599709709781</c:v>
                </c:pt>
                <c:pt idx="11">
                  <c:v>1484.3268212151629</c:v>
                </c:pt>
                <c:pt idx="12">
                  <c:v>1480.9259392956119</c:v>
                </c:pt>
                <c:pt idx="13">
                  <c:v>1477.457378049374</c:v>
                </c:pt>
                <c:pt idx="14">
                  <c:v>1473.921190050266</c:v>
                </c:pt>
                <c:pt idx="15">
                  <c:v>1470.317427608479</c:v>
                </c:pt>
                <c:pt idx="16">
                  <c:v>1466.646142770328</c:v>
                </c:pt>
                <c:pt idx="17">
                  <c:v>1462.907387318169</c:v>
                </c:pt>
                <c:pt idx="18">
                  <c:v>1459.1012127704</c:v>
                </c:pt>
                <c:pt idx="19">
                  <c:v>1455.2276703816649</c:v>
                </c:pt>
                <c:pt idx="20">
                  <c:v>1451.286811143126</c:v>
                </c:pt>
                <c:pt idx="21">
                  <c:v>1447.278685782876</c:v>
                </c:pt>
                <c:pt idx="22">
                  <c:v>1443.203344766531</c:v>
                </c:pt>
                <c:pt idx="23">
                  <c:v>1439.0608382978189</c:v>
                </c:pt>
                <c:pt idx="24">
                  <c:v>1434.8512163193991</c:v>
                </c:pt>
                <c:pt idx="25">
                  <c:v>1430.5745285137141</c:v>
                </c:pt>
                <c:pt idx="26">
                  <c:v>1426.2308243039599</c:v>
                </c:pt>
                <c:pt idx="27">
                  <c:v>1421.8201528551631</c:v>
                </c:pt>
                <c:pt idx="28">
                  <c:v>1417.3425630753291</c:v>
                </c:pt>
                <c:pt idx="29">
                  <c:v>1412.7981036167139</c:v>
                </c:pt>
                <c:pt idx="30">
                  <c:v>1408.1868228771409</c:v>
                </c:pt>
                <c:pt idx="31">
                  <c:v>1403.5087690013911</c:v>
                </c:pt>
                <c:pt idx="32">
                  <c:v>1398.7639898827219</c:v>
                </c:pt>
                <c:pt idx="33">
                  <c:v>1393.952533164377</c:v>
                </c:pt>
                <c:pt idx="34">
                  <c:v>1389.0744462412349</c:v>
                </c:pt>
                <c:pt idx="35">
                  <c:v>1384.1297762614629</c:v>
                </c:pt>
                <c:pt idx="36">
                  <c:v>1379.11857012826</c:v>
                </c:pt>
                <c:pt idx="37">
                  <c:v>1374.0408745016409</c:v>
                </c:pt>
                <c:pt idx="38">
                  <c:v>1368.896735800254</c:v>
                </c:pt>
                <c:pt idx="39">
                  <c:v>1363.6862002032719</c:v>
                </c:pt>
                <c:pt idx="40">
                  <c:v>1358.4093136523111</c:v>
                </c:pt>
                <c:pt idx="41">
                  <c:v>1353.0661218533769</c:v>
                </c:pt>
                <c:pt idx="42">
                  <c:v>1347.6566702788441</c:v>
                </c:pt>
                <c:pt idx="43">
                  <c:v>1342.1810041695021</c:v>
                </c:pt>
                <c:pt idx="44">
                  <c:v>1336.6391685365679</c:v>
                </c:pt>
                <c:pt idx="45">
                  <c:v>1331.031208163774</c:v>
                </c:pt>
                <c:pt idx="46">
                  <c:v>1325.357167609443</c:v>
                </c:pt>
                <c:pt idx="47">
                  <c:v>1319.6170912086029</c:v>
                </c:pt>
                <c:pt idx="48">
                  <c:v>1313.8110230750949</c:v>
                </c:pt>
                <c:pt idx="49">
                  <c:v>1307.939007103713</c:v>
                </c:pt>
                <c:pt idx="50">
                  <c:v>1302.0010869723289</c:v>
                </c:pt>
                <c:pt idx="51">
                  <c:v>1295.9973061440469</c:v>
                </c:pt>
                <c:pt idx="52">
                  <c:v>1289.9277078693531</c:v>
                </c:pt>
                <c:pt idx="53">
                  <c:v>1283.792335188253</c:v>
                </c:pt>
                <c:pt idx="54">
                  <c:v>1277.5912309324201</c:v>
                </c:pt>
                <c:pt idx="55">
                  <c:v>1271.3244377273479</c:v>
                </c:pt>
                <c:pt idx="56">
                  <c:v>1264.9919979944791</c:v>
                </c:pt>
                <c:pt idx="57">
                  <c:v>1258.5939539533269</c:v>
                </c:pt>
                <c:pt idx="58">
                  <c:v>1252.1303476236151</c:v>
                </c:pt>
                <c:pt idx="59">
                  <c:v>1245.6012208273621</c:v>
                </c:pt>
                <c:pt idx="60">
                  <c:v>1239.0066151909909</c:v>
                </c:pt>
                <c:pt idx="61">
                  <c:v>1232.346572147407</c:v>
                </c:pt>
                <c:pt idx="62">
                  <c:v>1225.621132938049</c:v>
                </c:pt>
                <c:pt idx="63">
                  <c:v>1218.8303386149521</c:v>
                </c:pt>
                <c:pt idx="64">
                  <c:v>1211.9742300427481</c:v>
                </c:pt>
                <c:pt idx="65">
                  <c:v>1205.0528479006971</c:v>
                </c:pt>
                <c:pt idx="66">
                  <c:v>1198.0662326846509</c:v>
                </c:pt>
                <c:pt idx="67">
                  <c:v>1191.0144247090229</c:v>
                </c:pt>
                <c:pt idx="68">
                  <c:v>1183.8974641087141</c:v>
                </c:pt>
                <c:pt idx="69">
                  <c:v>1176.715390841028</c:v>
                </c:pt>
                <c:pt idx="70">
                  <c:v>1169.468244687562</c:v>
                </c:pt>
                <c:pt idx="71">
                  <c:v>1162.156065256049</c:v>
                </c:pt>
                <c:pt idx="72">
                  <c:v>1154.778891982211</c:v>
                </c:pt>
                <c:pt idx="73">
                  <c:v>1147.3367641315381</c:v>
                </c:pt>
                <c:pt idx="74">
                  <c:v>1139.8297208010681</c:v>
                </c:pt>
                <c:pt idx="75">
                  <c:v>1132.257800921145</c:v>
                </c:pt>
                <c:pt idx="76">
                  <c:v>1124.621043257117</c:v>
                </c:pt>
                <c:pt idx="77">
                  <c:v>1116.9194864110279</c:v>
                </c:pt>
                <c:pt idx="78">
                  <c:v>1109.153168823259</c:v>
                </c:pt>
                <c:pt idx="79">
                  <c:v>1101.322128774176</c:v>
                </c:pt>
                <c:pt idx="80">
                  <c:v>1093.426404385697</c:v>
                </c:pt>
                <c:pt idx="81">
                  <c:v>1085.466033622866</c:v>
                </c:pt>
                <c:pt idx="82">
                  <c:v>1077.4410542953719</c:v>
                </c:pt>
                <c:pt idx="83">
                  <c:v>1069.3515040590621</c:v>
                </c:pt>
                <c:pt idx="84">
                  <c:v>1061.19742041739</c:v>
                </c:pt>
                <c:pt idx="85">
                  <c:v>1052.978840722853</c:v>
                </c:pt>
                <c:pt idx="86">
                  <c:v>1044.6958021784139</c:v>
                </c:pt>
                <c:pt idx="87">
                  <c:v>1036.348341838841</c:v>
                </c:pt>
                <c:pt idx="88">
                  <c:v>1027.936496612069</c:v>
                </c:pt>
                <c:pt idx="89">
                  <c:v>1019.460303260509</c:v>
                </c:pt>
                <c:pt idx="90">
                  <c:v>1010.919798402305</c:v>
                </c:pt>
                <c:pt idx="91">
                  <c:v>1002.3150185126</c:v>
                </c:pt>
                <c:pt idx="92">
                  <c:v>993.64599992475348</c:v>
                </c:pt>
                <c:pt idx="93">
                  <c:v>984.91277883150599</c:v>
                </c:pt>
                <c:pt idx="94">
                  <c:v>976.11539128614788</c:v>
                </c:pt>
                <c:pt idx="95">
                  <c:v>967.25387320365292</c:v>
                </c:pt>
                <c:pt idx="96">
                  <c:v>958.32826036175743</c:v>
                </c:pt>
                <c:pt idx="97">
                  <c:v>949.33858840203663</c:v>
                </c:pt>
                <c:pt idx="98">
                  <c:v>940.28489283094189</c:v>
                </c:pt>
                <c:pt idx="99">
                  <c:v>931.1672090208134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82-46EC-8F85-B63BC94038AF}"/>
            </c:ext>
          </c:extLst>
        </c:ser>
        <c:ser>
          <c:idx val="7"/>
          <c:order val="7"/>
          <c:tx>
            <c:v>Gb = 850W/m2, Gd = 150W/m2,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ln>
                <a:prstDash val="solid"/>
              </a:ln>
            </c:spPr>
          </c:marker>
          <c:xVal>
            <c:numRef>
              <c:f>[1]Validation_Graph!$Y$2:$Y$101</c:f>
              <c:numCache>
                <c:formatCode>General</c:formatCode>
                <c:ptCount val="100"/>
                <c:pt idx="0">
                  <c:v>19.498739974515939</c:v>
                </c:pt>
                <c:pt idx="1">
                  <c:v>21.30143481636307</c:v>
                </c:pt>
                <c:pt idx="2">
                  <c:v>23.103690025707131</c:v>
                </c:pt>
                <c:pt idx="3">
                  <c:v>24.905506397468031</c:v>
                </c:pt>
                <c:pt idx="4">
                  <c:v>26.706884740119271</c:v>
                </c:pt>
                <c:pt idx="5">
                  <c:v>28.50782587520651</c:v>
                </c:pt>
                <c:pt idx="6">
                  <c:v>30.308330636993229</c:v>
                </c:pt>
                <c:pt idx="7">
                  <c:v>32.108399871956792</c:v>
                </c:pt>
                <c:pt idx="8">
                  <c:v>33.908034438376561</c:v>
                </c:pt>
                <c:pt idx="9">
                  <c:v>35.70723520591504</c:v>
                </c:pt>
                <c:pt idx="10">
                  <c:v>37.506003055161088</c:v>
                </c:pt>
                <c:pt idx="11">
                  <c:v>39.304338877211933</c:v>
                </c:pt>
                <c:pt idx="12">
                  <c:v>41.102243573205641</c:v>
                </c:pt>
                <c:pt idx="13">
                  <c:v>42.899718053928723</c:v>
                </c:pt>
                <c:pt idx="14">
                  <c:v>44.696763239355448</c:v>
                </c:pt>
                <c:pt idx="15">
                  <c:v>46.493380058231807</c:v>
                </c:pt>
                <c:pt idx="16">
                  <c:v>48.289569447657748</c:v>
                </c:pt>
                <c:pt idx="17">
                  <c:v>50.08533235264035</c:v>
                </c:pt>
                <c:pt idx="18">
                  <c:v>51.880669725692101</c:v>
                </c:pt>
                <c:pt idx="19">
                  <c:v>53.675582526425707</c:v>
                </c:pt>
                <c:pt idx="20">
                  <c:v>55.470071721141068</c:v>
                </c:pt>
                <c:pt idx="21">
                  <c:v>57.264138282407863</c:v>
                </c:pt>
                <c:pt idx="22">
                  <c:v>59.057783188682649</c:v>
                </c:pt>
                <c:pt idx="23">
                  <c:v>60.851007423924557</c:v>
                </c:pt>
                <c:pt idx="24">
                  <c:v>62.643811977192613</c:v>
                </c:pt>
                <c:pt idx="25">
                  <c:v>64.436197842278858</c:v>
                </c:pt>
                <c:pt idx="26">
                  <c:v>66.228166017346567</c:v>
                </c:pt>
                <c:pt idx="27">
                  <c:v>68.019717504538249</c:v>
                </c:pt>
                <c:pt idx="28">
                  <c:v>69.810853309655926</c:v>
                </c:pt>
                <c:pt idx="29">
                  <c:v>71.601574441784237</c:v>
                </c:pt>
                <c:pt idx="30">
                  <c:v>73.391881912957729</c:v>
                </c:pt>
                <c:pt idx="31">
                  <c:v>75.181776737831612</c:v>
                </c:pt>
                <c:pt idx="32">
                  <c:v>76.97125993335716</c:v>
                </c:pt>
                <c:pt idx="33">
                  <c:v>78.760332518463358</c:v>
                </c:pt>
                <c:pt idx="34">
                  <c:v>80.548995513742327</c:v>
                </c:pt>
                <c:pt idx="35">
                  <c:v>82.337249941156927</c:v>
                </c:pt>
                <c:pt idx="36">
                  <c:v>84.12509682374592</c:v>
                </c:pt>
                <c:pt idx="37">
                  <c:v>85.912537185339957</c:v>
                </c:pt>
                <c:pt idx="38">
                  <c:v>87.699572050291138</c:v>
                </c:pt>
                <c:pt idx="39">
                  <c:v>89.486202443201847</c:v>
                </c:pt>
                <c:pt idx="40">
                  <c:v>91.272429388665401</c:v>
                </c:pt>
                <c:pt idx="41">
                  <c:v>93.058253911028388</c:v>
                </c:pt>
                <c:pt idx="42">
                  <c:v>94.843677034131574</c:v>
                </c:pt>
                <c:pt idx="43">
                  <c:v>96.628699781095477</c:v>
                </c:pt>
                <c:pt idx="44">
                  <c:v>98.413323174084454</c:v>
                </c:pt>
                <c:pt idx="45">
                  <c:v>100.19754823410069</c:v>
                </c:pt>
                <c:pt idx="46">
                  <c:v>101.981375980766</c:v>
                </c:pt>
                <c:pt idx="47">
                  <c:v>103.7648074321333</c:v>
                </c:pt>
                <c:pt idx="48">
                  <c:v>105.54784360449101</c:v>
                </c:pt>
                <c:pt idx="49">
                  <c:v>107.33048551217939</c:v>
                </c:pt>
                <c:pt idx="50">
                  <c:v>109.1127341674196</c:v>
                </c:pt>
                <c:pt idx="51">
                  <c:v>110.8945905801457</c:v>
                </c:pt>
                <c:pt idx="52">
                  <c:v>112.6760557578435</c:v>
                </c:pt>
                <c:pt idx="53">
                  <c:v>114.4571307054028</c:v>
                </c:pt>
                <c:pt idx="54">
                  <c:v>116.2378164249694</c:v>
                </c:pt>
                <c:pt idx="55">
                  <c:v>118.0181139158108</c:v>
                </c:pt>
                <c:pt idx="56">
                  <c:v>119.79802417418961</c:v>
                </c:pt>
                <c:pt idx="57">
                  <c:v>121.57754819323701</c:v>
                </c:pt>
                <c:pt idx="58">
                  <c:v>123.3566869628408</c:v>
                </c:pt>
                <c:pt idx="59">
                  <c:v>125.13544146953581</c:v>
                </c:pt>
                <c:pt idx="60">
                  <c:v>126.9138126964033</c:v>
                </c:pt>
                <c:pt idx="61">
                  <c:v>128.69180162297459</c:v>
                </c:pt>
                <c:pt idx="62">
                  <c:v>130.4694092251442</c:v>
                </c:pt>
                <c:pt idx="63">
                  <c:v>132.2466364750872</c:v>
                </c:pt>
                <c:pt idx="64">
                  <c:v>134.0234843411817</c:v>
                </c:pt>
                <c:pt idx="65">
                  <c:v>135.7999537879387</c:v>
                </c:pt>
                <c:pt idx="66">
                  <c:v>137.57604577594171</c:v>
                </c:pt>
                <c:pt idx="67">
                  <c:v>139.3517612617793</c:v>
                </c:pt>
                <c:pt idx="68">
                  <c:v>141.12710119800059</c:v>
                </c:pt>
                <c:pt idx="69">
                  <c:v>142.90206653306191</c:v>
                </c:pt>
                <c:pt idx="70">
                  <c:v>144.67665821128389</c:v>
                </c:pt>
                <c:pt idx="71">
                  <c:v>146.45087717281459</c:v>
                </c:pt>
                <c:pt idx="72">
                  <c:v>148.22472435359629</c:v>
                </c:pt>
                <c:pt idx="73">
                  <c:v>149.9982006853362</c:v>
                </c:pt>
                <c:pt idx="74">
                  <c:v>151.7713070954828</c:v>
                </c:pt>
                <c:pt idx="75">
                  <c:v>153.54404450720369</c:v>
                </c:pt>
                <c:pt idx="76">
                  <c:v>155.31641383937429</c:v>
                </c:pt>
                <c:pt idx="77">
                  <c:v>157.08841600656089</c:v>
                </c:pt>
                <c:pt idx="78">
                  <c:v>158.86005191901751</c:v>
                </c:pt>
                <c:pt idx="79">
                  <c:v>160.63132248267831</c:v>
                </c:pt>
                <c:pt idx="80">
                  <c:v>162.40222859915929</c:v>
                </c:pt>
                <c:pt idx="81">
                  <c:v>164.17277116575951</c:v>
                </c:pt>
                <c:pt idx="82">
                  <c:v>165.94295107546759</c:v>
                </c:pt>
                <c:pt idx="83">
                  <c:v>167.7127692169731</c:v>
                </c:pt>
                <c:pt idx="84">
                  <c:v>169.4822264746754</c:v>
                </c:pt>
                <c:pt idx="85">
                  <c:v>171.25132372870061</c:v>
                </c:pt>
                <c:pt idx="86">
                  <c:v>173.02006185491879</c:v>
                </c:pt>
                <c:pt idx="87">
                  <c:v>174.78844172496551</c:v>
                </c:pt>
                <c:pt idx="88">
                  <c:v>176.5564642062626</c:v>
                </c:pt>
                <c:pt idx="89">
                  <c:v>178.32413016204501</c:v>
                </c:pt>
                <c:pt idx="90">
                  <c:v>180.09144045138791</c:v>
                </c:pt>
                <c:pt idx="91">
                  <c:v>181.85839592923401</c:v>
                </c:pt>
                <c:pt idx="92">
                  <c:v>183.62499744642869</c:v>
                </c:pt>
                <c:pt idx="93">
                  <c:v>185.391245849749</c:v>
                </c:pt>
                <c:pt idx="94">
                  <c:v>187.15714198194169</c:v>
                </c:pt>
                <c:pt idx="95">
                  <c:v>188.92268668175811</c:v>
                </c:pt>
                <c:pt idx="96">
                  <c:v>190.68788078399271</c:v>
                </c:pt>
                <c:pt idx="97">
                  <c:v>192.4527251195216</c:v>
                </c:pt>
                <c:pt idx="98">
                  <c:v>194.21722051534431</c:v>
                </c:pt>
                <c:pt idx="99">
                  <c:v>195.98136779462499</c:v>
                </c:pt>
              </c:numCache>
            </c:numRef>
          </c:xVal>
          <c:yVal>
            <c:numRef>
              <c:f>[1]Validation_Graph!$AD$2:$AD$101</c:f>
              <c:numCache>
                <c:formatCode>General</c:formatCode>
                <c:ptCount val="100"/>
                <c:pt idx="0">
                  <c:v>540.94703326403271</c:v>
                </c:pt>
                <c:pt idx="1">
                  <c:v>538.82567965092301</c:v>
                </c:pt>
                <c:pt idx="2">
                  <c:v>536.64113241876203</c:v>
                </c:pt>
                <c:pt idx="3">
                  <c:v>534.39341401225613</c:v>
                </c:pt>
                <c:pt idx="4">
                  <c:v>532.08254681621588</c:v>
                </c:pt>
                <c:pt idx="5">
                  <c:v>529.70855315454332</c:v>
                </c:pt>
                <c:pt idx="6">
                  <c:v>527.27145528922665</c:v>
                </c:pt>
                <c:pt idx="7">
                  <c:v>524.77127541942184</c:v>
                </c:pt>
                <c:pt idx="8">
                  <c:v>522.20803568055464</c:v>
                </c:pt>
                <c:pt idx="9">
                  <c:v>519.5817581434693</c:v>
                </c:pt>
                <c:pt idx="10">
                  <c:v>516.89246481363193</c:v>
                </c:pt>
                <c:pt idx="11">
                  <c:v>514.14017763036736</c:v>
                </c:pt>
                <c:pt idx="12">
                  <c:v>511.32491846616182</c:v>
                </c:pt>
                <c:pt idx="13">
                  <c:v>508.44670912597661</c:v>
                </c:pt>
                <c:pt idx="14">
                  <c:v>505.50557134663768</c:v>
                </c:pt>
                <c:pt idx="15">
                  <c:v>502.50152679624898</c:v>
                </c:pt>
                <c:pt idx="16">
                  <c:v>499.43459707365162</c:v>
                </c:pt>
                <c:pt idx="17">
                  <c:v>496.30480370793902</c:v>
                </c:pt>
                <c:pt idx="18">
                  <c:v>493.11216815799497</c:v>
                </c:pt>
                <c:pt idx="19">
                  <c:v>489.85671181207618</c:v>
                </c:pt>
                <c:pt idx="20">
                  <c:v>486.5384559874401</c:v>
                </c:pt>
                <c:pt idx="21">
                  <c:v>483.15742193001699</c:v>
                </c:pt>
                <c:pt idx="22">
                  <c:v>479.71363081410652</c:v>
                </c:pt>
                <c:pt idx="23">
                  <c:v>476.20710374211268</c:v>
                </c:pt>
                <c:pt idx="24">
                  <c:v>472.6378617443313</c:v>
                </c:pt>
                <c:pt idx="25">
                  <c:v>469.005925778755</c:v>
                </c:pt>
                <c:pt idx="26">
                  <c:v>465.31131673091272</c:v>
                </c:pt>
                <c:pt idx="27">
                  <c:v>461.55405541376768</c:v>
                </c:pt>
                <c:pt idx="28">
                  <c:v>457.73416256760481</c:v>
                </c:pt>
                <c:pt idx="29">
                  <c:v>453.85165885999078</c:v>
                </c:pt>
                <c:pt idx="30">
                  <c:v>449.90656488574319</c:v>
                </c:pt>
                <c:pt idx="31">
                  <c:v>445.89890116692868</c:v>
                </c:pt>
                <c:pt idx="32">
                  <c:v>441.82868815289248</c:v>
                </c:pt>
                <c:pt idx="33">
                  <c:v>437.69594622031713</c:v>
                </c:pt>
                <c:pt idx="34">
                  <c:v>433.50069567331019</c:v>
                </c:pt>
                <c:pt idx="35">
                  <c:v>429.24295674350577</c:v>
                </c:pt>
                <c:pt idx="36">
                  <c:v>424.92274959019778</c:v>
                </c:pt>
                <c:pt idx="37">
                  <c:v>420.54009430049763</c:v>
                </c:pt>
                <c:pt idx="38">
                  <c:v>416.09501088950418</c:v>
                </c:pt>
                <c:pt idx="39">
                  <c:v>411.58751930050562</c:v>
                </c:pt>
                <c:pt idx="40">
                  <c:v>407.01763940519868</c:v>
                </c:pt>
                <c:pt idx="41">
                  <c:v>402.38539100391142</c:v>
                </c:pt>
                <c:pt idx="42">
                  <c:v>397.69079382587591</c:v>
                </c:pt>
                <c:pt idx="43">
                  <c:v>392.93386752947782</c:v>
                </c:pt>
                <c:pt idx="44">
                  <c:v>388.11463170255581</c:v>
                </c:pt>
                <c:pt idx="45">
                  <c:v>383.23310586269167</c:v>
                </c:pt>
                <c:pt idx="46">
                  <c:v>378.28930945753422</c:v>
                </c:pt>
                <c:pt idx="47">
                  <c:v>373.28326186511691</c:v>
                </c:pt>
                <c:pt idx="48">
                  <c:v>368.21498239420072</c:v>
                </c:pt>
                <c:pt idx="49">
                  <c:v>363.08449028462428</c:v>
                </c:pt>
                <c:pt idx="50">
                  <c:v>357.89180470766252</c:v>
                </c:pt>
                <c:pt idx="51">
                  <c:v>352.63694476639398</c:v>
                </c:pt>
                <c:pt idx="52">
                  <c:v>347.31992949608332</c:v>
                </c:pt>
                <c:pt idx="53">
                  <c:v>341.94077786456222</c:v>
                </c:pt>
                <c:pt idx="54">
                  <c:v>336.49950877262631</c:v>
                </c:pt>
                <c:pt idx="55">
                  <c:v>330.99614105443328</c:v>
                </c:pt>
                <c:pt idx="56">
                  <c:v>325.43069347790282</c:v>
                </c:pt>
                <c:pt idx="57">
                  <c:v>319.80318474513069</c:v>
                </c:pt>
                <c:pt idx="58">
                  <c:v>314.11363349280151</c:v>
                </c:pt>
                <c:pt idx="59">
                  <c:v>308.36205829260319</c:v>
                </c:pt>
                <c:pt idx="60">
                  <c:v>302.54847765164891</c:v>
                </c:pt>
                <c:pt idx="61">
                  <c:v>296.67291001289908</c:v>
                </c:pt>
                <c:pt idx="62">
                  <c:v>290.73537375558402</c:v>
                </c:pt>
                <c:pt idx="63">
                  <c:v>284.73588719562719</c:v>
                </c:pt>
                <c:pt idx="64">
                  <c:v>278.67446858607491</c:v>
                </c:pt>
                <c:pt idx="65">
                  <c:v>272.55113611751932</c:v>
                </c:pt>
                <c:pt idx="66">
                  <c:v>266.36590791851842</c:v>
                </c:pt>
                <c:pt idx="67">
                  <c:v>260.11880205603188</c:v>
                </c:pt>
                <c:pt idx="68">
                  <c:v>253.80983653583121</c:v>
                </c:pt>
                <c:pt idx="69">
                  <c:v>247.43902930292771</c:v>
                </c:pt>
                <c:pt idx="70">
                  <c:v>241.00639824199089</c:v>
                </c:pt>
                <c:pt idx="71">
                  <c:v>234.51196117776209</c:v>
                </c:pt>
                <c:pt idx="72">
                  <c:v>227.9557358754692</c:v>
                </c:pt>
                <c:pt idx="73">
                  <c:v>221.337740041236</c:v>
                </c:pt>
                <c:pt idx="74">
                  <c:v>214.65799132248819</c:v>
                </c:pt>
                <c:pt idx="75">
                  <c:v>207.9165073083594</c:v>
                </c:pt>
                <c:pt idx="76">
                  <c:v>201.11330553008261</c:v>
                </c:pt>
                <c:pt idx="77">
                  <c:v>194.24840346139271</c:v>
                </c:pt>
                <c:pt idx="78">
                  <c:v>187.32181851890729</c:v>
                </c:pt>
                <c:pt idx="79">
                  <c:v>180.33356806251771</c:v>
                </c:pt>
                <c:pt idx="80">
                  <c:v>173.28366939576401</c:v>
                </c:pt>
                <c:pt idx="81">
                  <c:v>166.17213976621201</c:v>
                </c:pt>
                <c:pt idx="82">
                  <c:v>158.99899636582111</c:v>
                </c:pt>
                <c:pt idx="83">
                  <c:v>151.76425633130339</c:v>
                </c:pt>
                <c:pt idx="84">
                  <c:v>144.46793674448671</c:v>
                </c:pt>
                <c:pt idx="85">
                  <c:v>137.11005463266321</c:v>
                </c:pt>
                <c:pt idx="86">
                  <c:v>129.69062696893499</c:v>
                </c:pt>
                <c:pt idx="87">
                  <c:v>122.20967067255189</c:v>
                </c:pt>
                <c:pt idx="88">
                  <c:v>114.66720260924779</c:v>
                </c:pt>
                <c:pt idx="89">
                  <c:v>107.0632395915647</c:v>
                </c:pt>
                <c:pt idx="90">
                  <c:v>99.397798379173295</c:v>
                </c:pt>
                <c:pt idx="91">
                  <c:v>91.670895679191503</c:v>
                </c:pt>
                <c:pt idx="92">
                  <c:v>83.88254814648468</c:v>
                </c:pt>
                <c:pt idx="93">
                  <c:v>76.032772383975413</c:v>
                </c:pt>
                <c:pt idx="94">
                  <c:v>68.121584942932103</c:v>
                </c:pt>
                <c:pt idx="95">
                  <c:v>60.149002323261357</c:v>
                </c:pt>
                <c:pt idx="96">
                  <c:v>52.115040973788233</c:v>
                </c:pt>
                <c:pt idx="97">
                  <c:v>44.019717292534551</c:v>
                </c:pt>
                <c:pt idx="98">
                  <c:v>35.863047626985242</c:v>
                </c:pt>
                <c:pt idx="99">
                  <c:v>27.645048274354199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82-46EC-8F85-B63BC94038AF}"/>
            </c:ext>
          </c:extLst>
        </c:ser>
        <c:ser>
          <c:idx val="8"/>
          <c:order val="8"/>
          <c:tx>
            <c:v>Gb = 440W/m2, Gd = 260W/m2,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ln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1.6299147208476888E-2"/>
                  <c:y val="-0.32087780757507361"/>
                </c:manualLayout>
              </c:layout>
              <c:numFmt formatCode="General" sourceLinked="0"/>
            </c:trendlineLbl>
          </c:trendline>
          <c:xVal>
            <c:numRef>
              <c:f>[1]Validation_Graph!$AG$2:$AG$101</c:f>
              <c:numCache>
                <c:formatCode>General</c:formatCode>
                <c:ptCount val="100"/>
                <c:pt idx="0">
                  <c:v>22.359161790066711</c:v>
                </c:pt>
                <c:pt idx="1">
                  <c:v>24.160720704095411</c:v>
                </c:pt>
                <c:pt idx="2">
                  <c:v>25.961829027379089</c:v>
                </c:pt>
                <c:pt idx="3">
                  <c:v>27.762487662798179</c:v>
                </c:pt>
                <c:pt idx="4">
                  <c:v>29.56269752973931</c:v>
                </c:pt>
                <c:pt idx="5">
                  <c:v>31.36245956344575</c:v>
                </c:pt>
                <c:pt idx="6">
                  <c:v>33.161774714523098</c:v>
                </c:pt>
                <c:pt idx="7">
                  <c:v>34.960643948302803</c:v>
                </c:pt>
                <c:pt idx="8">
                  <c:v>36.759068244278509</c:v>
                </c:pt>
                <c:pt idx="9">
                  <c:v>38.557048595495367</c:v>
                </c:pt>
                <c:pt idx="10">
                  <c:v>40.354586008008781</c:v>
                </c:pt>
                <c:pt idx="11">
                  <c:v>42.151681500259699</c:v>
                </c:pt>
                <c:pt idx="12">
                  <c:v>43.948336102560219</c:v>
                </c:pt>
                <c:pt idx="13">
                  <c:v>45.744550856476792</c:v>
                </c:pt>
                <c:pt idx="14">
                  <c:v>47.540326814260453</c:v>
                </c:pt>
                <c:pt idx="15">
                  <c:v>49.335665038335193</c:v>
                </c:pt>
                <c:pt idx="16">
                  <c:v>51.130566600685128</c:v>
                </c:pt>
                <c:pt idx="17">
                  <c:v>52.925032582361027</c:v>
                </c:pt>
                <c:pt idx="18">
                  <c:v>54.719064072879647</c:v>
                </c:pt>
                <c:pt idx="19">
                  <c:v>56.512662169764539</c:v>
                </c:pt>
                <c:pt idx="20">
                  <c:v>58.305827977948852</c:v>
                </c:pt>
                <c:pt idx="21">
                  <c:v>60.098562609315493</c:v>
                </c:pt>
                <c:pt idx="22">
                  <c:v>61.890867182169501</c:v>
                </c:pt>
                <c:pt idx="23">
                  <c:v>63.682742820707659</c:v>
                </c:pt>
                <c:pt idx="24">
                  <c:v>65.474190654587147</c:v>
                </c:pt>
                <c:pt idx="25">
                  <c:v>67.26521181842017</c:v>
                </c:pt>
                <c:pt idx="26">
                  <c:v>69.055807451293362</c:v>
                </c:pt>
                <c:pt idx="27">
                  <c:v>70.845978696325005</c:v>
                </c:pt>
                <c:pt idx="28">
                  <c:v>72.635726700210711</c:v>
                </c:pt>
                <c:pt idx="29">
                  <c:v>74.425052612795852</c:v>
                </c:pt>
                <c:pt idx="30">
                  <c:v>76.21395758663688</c:v>
                </c:pt>
                <c:pt idx="31">
                  <c:v>78.002442776605292</c:v>
                </c:pt>
                <c:pt idx="32">
                  <c:v>79.790509339445862</c:v>
                </c:pt>
                <c:pt idx="33">
                  <c:v>81.578158433436812</c:v>
                </c:pt>
                <c:pt idx="34">
                  <c:v>83.365391217961033</c:v>
                </c:pt>
                <c:pt idx="35">
                  <c:v>85.152208853158612</c:v>
                </c:pt>
                <c:pt idx="36">
                  <c:v>86.938612499572557</c:v>
                </c:pt>
                <c:pt idx="37">
                  <c:v>88.724603317792614</c:v>
                </c:pt>
                <c:pt idx="38">
                  <c:v>90.510182468116682</c:v>
                </c:pt>
                <c:pt idx="39">
                  <c:v>92.295351110221773</c:v>
                </c:pt>
                <c:pt idx="40">
                  <c:v>94.080110402874823</c:v>
                </c:pt>
                <c:pt idx="41">
                  <c:v>95.864461503606137</c:v>
                </c:pt>
                <c:pt idx="42">
                  <c:v>97.648405568433276</c:v>
                </c:pt>
                <c:pt idx="43">
                  <c:v>99.431943751565939</c:v>
                </c:pt>
                <c:pt idx="44">
                  <c:v>101.2150772051468</c:v>
                </c:pt>
                <c:pt idx="45">
                  <c:v>102.99780707900319</c:v>
                </c:pt>
                <c:pt idx="46">
                  <c:v>104.7801345203855</c:v>
                </c:pt>
                <c:pt idx="47">
                  <c:v>106.56206067372619</c:v>
                </c:pt>
                <c:pt idx="48">
                  <c:v>108.3435866804339</c:v>
                </c:pt>
                <c:pt idx="49">
                  <c:v>110.1247136786599</c:v>
                </c:pt>
                <c:pt idx="50">
                  <c:v>111.9054428031036</c:v>
                </c:pt>
                <c:pt idx="51">
                  <c:v>113.6857751848069</c:v>
                </c:pt>
                <c:pt idx="52">
                  <c:v>115.4657119509834</c:v>
                </c:pt>
                <c:pt idx="53">
                  <c:v>117.24525422483011</c:v>
                </c:pt>
                <c:pt idx="54">
                  <c:v>119.0244031253567</c:v>
                </c:pt>
                <c:pt idx="55">
                  <c:v>120.8031597672489</c:v>
                </c:pt>
                <c:pt idx="56">
                  <c:v>122.5815252607002</c:v>
                </c:pt>
                <c:pt idx="57">
                  <c:v>124.3595007112864</c:v>
                </c:pt>
                <c:pt idx="58">
                  <c:v>126.13708721982719</c:v>
                </c:pt>
                <c:pt idx="59">
                  <c:v>127.91428588226999</c:v>
                </c:pt>
                <c:pt idx="60">
                  <c:v>129.6910977895707</c:v>
                </c:pt>
                <c:pt idx="61">
                  <c:v>131.4675240275977</c:v>
                </c:pt>
                <c:pt idx="62">
                  <c:v>133.24356567702671</c:v>
                </c:pt>
                <c:pt idx="63">
                  <c:v>135.01922381325181</c:v>
                </c:pt>
                <c:pt idx="64">
                  <c:v>136.79449950630641</c:v>
                </c:pt>
                <c:pt idx="65">
                  <c:v>138.56939382078991</c:v>
                </c:pt>
                <c:pt idx="66">
                  <c:v>140.34390781579859</c:v>
                </c:pt>
                <c:pt idx="67">
                  <c:v>142.11804254486299</c:v>
                </c:pt>
                <c:pt idx="68">
                  <c:v>143.89179905589191</c:v>
                </c:pt>
                <c:pt idx="69">
                  <c:v>145.66517839113089</c:v>
                </c:pt>
                <c:pt idx="70">
                  <c:v>147.43818158712281</c:v>
                </c:pt>
                <c:pt idx="71">
                  <c:v>149.21080967466</c:v>
                </c:pt>
                <c:pt idx="72">
                  <c:v>150.98306367876711</c:v>
                </c:pt>
                <c:pt idx="73">
                  <c:v>152.75494461867439</c:v>
                </c:pt>
                <c:pt idx="74">
                  <c:v>154.52645350779409</c:v>
                </c:pt>
                <c:pt idx="75">
                  <c:v>156.29759135371179</c:v>
                </c:pt>
                <c:pt idx="76">
                  <c:v>158.0683591581799</c:v>
                </c:pt>
                <c:pt idx="77">
                  <c:v>159.8387579171077</c:v>
                </c:pt>
                <c:pt idx="78">
                  <c:v>161.60878862057319</c:v>
                </c:pt>
                <c:pt idx="79">
                  <c:v>163.37845225281731</c:v>
                </c:pt>
                <c:pt idx="80">
                  <c:v>165.14774979225891</c:v>
                </c:pt>
                <c:pt idx="81">
                  <c:v>166.91668221151491</c:v>
                </c:pt>
                <c:pt idx="82">
                  <c:v>168.68525047740289</c:v>
                </c:pt>
                <c:pt idx="83">
                  <c:v>170.45345555098561</c:v>
                </c:pt>
                <c:pt idx="84">
                  <c:v>172.22129838756891</c:v>
                </c:pt>
                <c:pt idx="85">
                  <c:v>173.9887799367537</c:v>
                </c:pt>
                <c:pt idx="86">
                  <c:v>175.7559011424558</c:v>
                </c:pt>
                <c:pt idx="87">
                  <c:v>177.52266294294279</c:v>
                </c:pt>
                <c:pt idx="88">
                  <c:v>179.28906627087301</c:v>
                </c:pt>
                <c:pt idx="89">
                  <c:v>181.0551120533346</c:v>
                </c:pt>
                <c:pt idx="90">
                  <c:v>182.82080121189099</c:v>
                </c:pt>
                <c:pt idx="91">
                  <c:v>184.5861346626231</c:v>
                </c:pt>
                <c:pt idx="92">
                  <c:v>186.35111331617631</c:v>
                </c:pt>
                <c:pt idx="93">
                  <c:v>188.1157380778169</c:v>
                </c:pt>
                <c:pt idx="94">
                  <c:v>189.88000984747271</c:v>
                </c:pt>
                <c:pt idx="95">
                  <c:v>191.6439295197996</c:v>
                </c:pt>
                <c:pt idx="96">
                  <c:v>193.40749798422391</c:v>
                </c:pt>
                <c:pt idx="97">
                  <c:v>195.17071612501039</c:v>
                </c:pt>
                <c:pt idx="98">
                  <c:v>196.93358482131271</c:v>
                </c:pt>
                <c:pt idx="99">
                  <c:v>198.69610494723611</c:v>
                </c:pt>
              </c:numCache>
            </c:numRef>
          </c:xVal>
          <c:yVal>
            <c:numRef>
              <c:f>[1]Validation_Graph!$AL$2:$AL$101</c:f>
              <c:numCache>
                <c:formatCode>General</c:formatCode>
                <c:ptCount val="100"/>
                <c:pt idx="0">
                  <c:v>959.66705781285248</c:v>
                </c:pt>
                <c:pt idx="1">
                  <c:v>957.49677328518226</c:v>
                </c:pt>
                <c:pt idx="2">
                  <c:v>955.26333873729845</c:v>
                </c:pt>
                <c:pt idx="3">
                  <c:v>952.96677714168698</c:v>
                </c:pt>
                <c:pt idx="4">
                  <c:v>950.60711140239243</c:v>
                </c:pt>
                <c:pt idx="5">
                  <c:v>948.18436435381216</c:v>
                </c:pt>
                <c:pt idx="6">
                  <c:v>945.69855875950748</c:v>
                </c:pt>
                <c:pt idx="7">
                  <c:v>943.149717311117</c:v>
                </c:pt>
                <c:pt idx="8">
                  <c:v>940.53786262730637</c:v>
                </c:pt>
                <c:pt idx="9">
                  <c:v>937.86301725279793</c:v>
                </c:pt>
                <c:pt idx="10">
                  <c:v>935.12520365743262</c:v>
                </c:pt>
                <c:pt idx="11">
                  <c:v>932.32444423532388</c:v>
                </c:pt>
                <c:pt idx="12">
                  <c:v>929.46076130403105</c:v>
                </c:pt>
                <c:pt idx="13">
                  <c:v>926.53417710382701</c:v>
                </c:pt>
                <c:pt idx="14">
                  <c:v>923.54471379701067</c:v>
                </c:pt>
                <c:pt idx="15">
                  <c:v>920.4923934672496</c:v>
                </c:pt>
                <c:pt idx="16">
                  <c:v>917.37723811902686</c:v>
                </c:pt>
                <c:pt idx="17">
                  <c:v>914.19926967708852</c:v>
                </c:pt>
                <c:pt idx="18">
                  <c:v>910.95850998599667</c:v>
                </c:pt>
                <c:pt idx="19">
                  <c:v>907.65498080967086</c:v>
                </c:pt>
                <c:pt idx="20">
                  <c:v>904.28870383105368</c:v>
                </c:pt>
                <c:pt idx="21">
                  <c:v>900.85970065175445</c:v>
                </c:pt>
                <c:pt idx="22">
                  <c:v>897.36799279178479</c:v>
                </c:pt>
                <c:pt idx="23">
                  <c:v>893.81360168934964</c:v>
                </c:pt>
                <c:pt idx="24">
                  <c:v>890.19654870062504</c:v>
                </c:pt>
                <c:pt idx="25">
                  <c:v>886.51685509963568</c:v>
                </c:pt>
                <c:pt idx="26">
                  <c:v>882.77454207816231</c:v>
                </c:pt>
                <c:pt idx="27">
                  <c:v>878.96963074567395</c:v>
                </c:pt>
                <c:pt idx="28">
                  <c:v>875.10214212931635</c:v>
                </c:pt>
                <c:pt idx="29">
                  <c:v>871.17209717392063</c:v>
                </c:pt>
                <c:pt idx="30">
                  <c:v>867.17951674207268</c:v>
                </c:pt>
                <c:pt idx="31">
                  <c:v>863.1244216141879</c:v>
                </c:pt>
                <c:pt idx="32">
                  <c:v>859.0068324886663</c:v>
                </c:pt>
                <c:pt idx="33">
                  <c:v>854.82676998201055</c:v>
                </c:pt>
                <c:pt idx="34">
                  <c:v>850.58425462905143</c:v>
                </c:pt>
                <c:pt idx="35">
                  <c:v>846.2793068831478</c:v>
                </c:pt>
                <c:pt idx="36">
                  <c:v>841.91194711642868</c:v>
                </c:pt>
                <c:pt idx="37">
                  <c:v>837.48219562007762</c:v>
                </c:pt>
                <c:pt idx="38">
                  <c:v>832.99007260463122</c:v>
                </c:pt>
                <c:pt idx="39">
                  <c:v>828.43559820030634</c:v>
                </c:pt>
                <c:pt idx="40">
                  <c:v>823.81879245732682</c:v>
                </c:pt>
                <c:pt idx="41">
                  <c:v>819.13967534631024</c:v>
                </c:pt>
                <c:pt idx="42">
                  <c:v>814.39826675864663</c:v>
                </c:pt>
                <c:pt idx="43">
                  <c:v>809.59458650691442</c:v>
                </c:pt>
                <c:pt idx="44">
                  <c:v>804.72865432529977</c:v>
                </c:pt>
                <c:pt idx="45">
                  <c:v>799.80048987002885</c:v>
                </c:pt>
                <c:pt idx="46">
                  <c:v>794.81011271983425</c:v>
                </c:pt>
                <c:pt idx="47">
                  <c:v>789.75754237643639</c:v>
                </c:pt>
                <c:pt idx="48">
                  <c:v>784.64279826500319</c:v>
                </c:pt>
                <c:pt idx="49">
                  <c:v>779.46589973466394</c:v>
                </c:pt>
                <c:pt idx="50">
                  <c:v>774.22686605900867</c:v>
                </c:pt>
                <c:pt idx="51">
                  <c:v>768.9257164366137</c:v>
                </c:pt>
                <c:pt idx="52">
                  <c:v>763.5624699915503</c:v>
                </c:pt>
                <c:pt idx="53">
                  <c:v>758.13714577393387</c:v>
                </c:pt>
                <c:pt idx="54">
                  <c:v>752.64976276046866</c:v>
                </c:pt>
                <c:pt idx="55">
                  <c:v>747.1003398549741</c:v>
                </c:pt>
                <c:pt idx="56">
                  <c:v>741.48889588895656</c:v>
                </c:pt>
                <c:pt idx="57">
                  <c:v>735.81544962215196</c:v>
                </c:pt>
                <c:pt idx="58">
                  <c:v>730.08001974309661</c:v>
                </c:pt>
                <c:pt idx="59">
                  <c:v>724.28262486968083</c:v>
                </c:pt>
                <c:pt idx="60">
                  <c:v>718.42328354972346</c:v>
                </c:pt>
                <c:pt idx="61">
                  <c:v>712.50201426152353</c:v>
                </c:pt>
                <c:pt idx="62">
                  <c:v>706.51883541444022</c:v>
                </c:pt>
                <c:pt idx="63">
                  <c:v>700.47376534945556</c:v>
                </c:pt>
                <c:pt idx="64">
                  <c:v>694.36682233973863</c:v>
                </c:pt>
                <c:pt idx="65">
                  <c:v>688.19802459120615</c:v>
                </c:pt>
                <c:pt idx="66">
                  <c:v>681.96739024308761</c:v>
                </c:pt>
                <c:pt idx="67">
                  <c:v>675.67493736848803</c:v>
                </c:pt>
                <c:pt idx="68">
                  <c:v>669.32068397494788</c:v>
                </c:pt>
                <c:pt idx="69">
                  <c:v>662.90464800498796</c:v>
                </c:pt>
                <c:pt idx="70">
                  <c:v>656.42684733665487</c:v>
                </c:pt>
                <c:pt idx="71">
                  <c:v>649.88729978408469</c:v>
                </c:pt>
                <c:pt idx="72">
                  <c:v>643.28602309802625</c:v>
                </c:pt>
                <c:pt idx="73">
                  <c:v>636.62303496637981</c:v>
                </c:pt>
                <c:pt idx="74">
                  <c:v>629.89835301473397</c:v>
                </c:pt>
                <c:pt idx="75">
                  <c:v>623.11199480688299</c:v>
                </c:pt>
                <c:pt idx="76">
                  <c:v>616.26397784534129</c:v>
                </c:pt>
                <c:pt idx="77">
                  <c:v>609.35431957186529</c:v>
                </c:pt>
                <c:pt idx="78">
                  <c:v>602.38303736793989</c:v>
                </c:pt>
                <c:pt idx="79">
                  <c:v>595.35014855529414</c:v>
                </c:pt>
                <c:pt idx="80">
                  <c:v>588.25567039638452</c:v>
                </c:pt>
                <c:pt idx="81">
                  <c:v>581.09962009486537</c:v>
                </c:pt>
                <c:pt idx="82">
                  <c:v>573.88201479609074</c:v>
                </c:pt>
                <c:pt idx="83">
                  <c:v>566.60287158754136</c:v>
                </c:pt>
                <c:pt idx="84">
                  <c:v>559.26220749933236</c:v>
                </c:pt>
                <c:pt idx="85">
                  <c:v>551.860039504621</c:v>
                </c:pt>
                <c:pt idx="86">
                  <c:v>544.3963845200733</c:v>
                </c:pt>
                <c:pt idx="87">
                  <c:v>536.87125940629221</c:v>
                </c:pt>
                <c:pt idx="88">
                  <c:v>529.28468096824383</c:v>
                </c:pt>
                <c:pt idx="89">
                  <c:v>521.63666595567338</c:v>
                </c:pt>
                <c:pt idx="90">
                  <c:v>513.92723106351457</c:v>
                </c:pt>
                <c:pt idx="91">
                  <c:v>506.1563929322927</c:v>
                </c:pt>
                <c:pt idx="92">
                  <c:v>498.32416814851928</c:v>
                </c:pt>
                <c:pt idx="93">
                  <c:v>490.4305732450614</c:v>
                </c:pt>
                <c:pt idx="94">
                  <c:v>482.47562470154088</c:v>
                </c:pt>
                <c:pt idx="95">
                  <c:v>474.45933894467072</c:v>
                </c:pt>
                <c:pt idx="96">
                  <c:v>466.38173234864303</c:v>
                </c:pt>
                <c:pt idx="97">
                  <c:v>458.24282123545288</c:v>
                </c:pt>
                <c:pt idx="98">
                  <c:v>450.04262187525649</c:v>
                </c:pt>
                <c:pt idx="99">
                  <c:v>441.78115048669667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C82-46EC-8F85-B63BC94038AF}"/>
            </c:ext>
          </c:extLst>
        </c:ser>
        <c:ser>
          <c:idx val="9"/>
          <c:order val="9"/>
          <c:tx>
            <c:v>Gb = Gd = 200W/m2,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[1]Validation_Graph!$AO$2:$AO$101</c:f>
              <c:numCache>
                <c:formatCode>General</c:formatCode>
                <c:ptCount val="100"/>
                <c:pt idx="0">
                  <c:v>19.482771298853649</c:v>
                </c:pt>
                <c:pt idx="1">
                  <c:v>21.28451263413081</c:v>
                </c:pt>
                <c:pt idx="2">
                  <c:v>23.085791170529461</c:v>
                </c:pt>
                <c:pt idx="3">
                  <c:v>24.886607917925271</c:v>
                </c:pt>
                <c:pt idx="4">
                  <c:v>26.686963905488909</c:v>
                </c:pt>
                <c:pt idx="5">
                  <c:v>28.486860180977398</c:v>
                </c:pt>
                <c:pt idx="6">
                  <c:v>30.286297809838249</c:v>
                </c:pt>
                <c:pt idx="7">
                  <c:v>32.085277874705021</c:v>
                </c:pt>
                <c:pt idx="8">
                  <c:v>33.883801474494931</c:v>
                </c:pt>
                <c:pt idx="9">
                  <c:v>35.681869723719728</c:v>
                </c:pt>
                <c:pt idx="10">
                  <c:v>37.479483751855682</c:v>
                </c:pt>
                <c:pt idx="11">
                  <c:v>39.276644702518013</c:v>
                </c:pt>
                <c:pt idx="12">
                  <c:v>41.073353732784838</c:v>
                </c:pt>
                <c:pt idx="13">
                  <c:v>42.869612012525948</c:v>
                </c:pt>
                <c:pt idx="14">
                  <c:v>44.665420723701061</c:v>
                </c:pt>
                <c:pt idx="15">
                  <c:v>46.46078105964601</c:v>
                </c:pt>
                <c:pt idx="16">
                  <c:v>48.255694224398681</c:v>
                </c:pt>
                <c:pt idx="17">
                  <c:v>50.050161432044817</c:v>
                </c:pt>
                <c:pt idx="18">
                  <c:v>51.844183906073667</c:v>
                </c:pt>
                <c:pt idx="19">
                  <c:v>53.637762878711598</c:v>
                </c:pt>
                <c:pt idx="20">
                  <c:v>55.430899590271423</c:v>
                </c:pt>
                <c:pt idx="21">
                  <c:v>57.223595288594808</c:v>
                </c:pt>
                <c:pt idx="22">
                  <c:v>59.015851228327691</c:v>
                </c:pt>
                <c:pt idx="23">
                  <c:v>60.807668670440947</c:v>
                </c:pt>
                <c:pt idx="24">
                  <c:v>62.599048881565153</c:v>
                </c:pt>
                <c:pt idx="25">
                  <c:v>64.389993133437102</c:v>
                </c:pt>
                <c:pt idx="26">
                  <c:v>66.180502702350694</c:v>
                </c:pt>
                <c:pt idx="27">
                  <c:v>67.970578868590394</c:v>
                </c:pt>
                <c:pt idx="28">
                  <c:v>69.760222915915662</c:v>
                </c:pt>
                <c:pt idx="29">
                  <c:v>71.549436131030802</c:v>
                </c:pt>
                <c:pt idx="30">
                  <c:v>73.33821980307269</c:v>
                </c:pt>
                <c:pt idx="31">
                  <c:v>75.126575223132789</c:v>
                </c:pt>
                <c:pt idx="32">
                  <c:v>76.914503683784758</c:v>
                </c:pt>
                <c:pt idx="33">
                  <c:v>78.702006478590377</c:v>
                </c:pt>
                <c:pt idx="34">
                  <c:v>80.489084901679206</c:v>
                </c:pt>
                <c:pt idx="35">
                  <c:v>82.275740247289164</c:v>
                </c:pt>
                <c:pt idx="36">
                  <c:v>84.061973809372859</c:v>
                </c:pt>
                <c:pt idx="37">
                  <c:v>85.847786881179601</c:v>
                </c:pt>
                <c:pt idx="38">
                  <c:v>87.633180754835763</c:v>
                </c:pt>
                <c:pt idx="39">
                  <c:v>89.418156721026122</c:v>
                </c:pt>
                <c:pt idx="40">
                  <c:v>91.202716068558715</c:v>
                </c:pt>
                <c:pt idx="41">
                  <c:v>92.98686008407293</c:v>
                </c:pt>
                <c:pt idx="42">
                  <c:v>94.770590051650615</c:v>
                </c:pt>
                <c:pt idx="43">
                  <c:v>96.553907252552747</c:v>
                </c:pt>
                <c:pt idx="44">
                  <c:v>98.336812964841812</c:v>
                </c:pt>
                <c:pt idx="45">
                  <c:v>100.1193084631369</c:v>
                </c:pt>
                <c:pt idx="46">
                  <c:v>101.9013950183094</c:v>
                </c:pt>
                <c:pt idx="47">
                  <c:v>103.6830738972134</c:v>
                </c:pt>
                <c:pt idx="48">
                  <c:v>105.4643463624294</c:v>
                </c:pt>
                <c:pt idx="49">
                  <c:v>107.24521367199969</c:v>
                </c:pt>
                <c:pt idx="50">
                  <c:v>109.0256770792347</c:v>
                </c:pt>
                <c:pt idx="51">
                  <c:v>110.8057378324574</c:v>
                </c:pt>
                <c:pt idx="52">
                  <c:v>112.5853971748146</c:v>
                </c:pt>
                <c:pt idx="53">
                  <c:v>114.3646563440536</c:v>
                </c:pt>
                <c:pt idx="54">
                  <c:v>116.14351657237449</c:v>
                </c:pt>
                <c:pt idx="55">
                  <c:v>117.9219790862082</c:v>
                </c:pt>
                <c:pt idx="56">
                  <c:v>119.7000451060927</c:v>
                </c:pt>
                <c:pt idx="57">
                  <c:v>121.47771584649909</c:v>
                </c:pt>
                <c:pt idx="58">
                  <c:v>123.2549925156864</c:v>
                </c:pt>
                <c:pt idx="59">
                  <c:v>125.0318763155812</c:v>
                </c:pt>
                <c:pt idx="60">
                  <c:v>126.808368441646</c:v>
                </c:pt>
                <c:pt idx="61">
                  <c:v>128.58447008275499</c:v>
                </c:pt>
                <c:pt idx="62">
                  <c:v>130.36018242111939</c:v>
                </c:pt>
                <c:pt idx="63">
                  <c:v>132.1355066321558</c:v>
                </c:pt>
                <c:pt idx="64">
                  <c:v>133.91044388442899</c:v>
                </c:pt>
                <c:pt idx="65">
                  <c:v>135.68499533955551</c:v>
                </c:pt>
                <c:pt idx="66">
                  <c:v>137.4591621521526</c:v>
                </c:pt>
                <c:pt idx="67">
                  <c:v>139.23294546974759</c:v>
                </c:pt>
                <c:pt idx="68">
                  <c:v>141.00634643275461</c:v>
                </c:pt>
                <c:pt idx="69">
                  <c:v>142.77936617441651</c:v>
                </c:pt>
                <c:pt idx="70">
                  <c:v>144.55200582075801</c:v>
                </c:pt>
                <c:pt idx="71">
                  <c:v>146.32426649056049</c:v>
                </c:pt>
                <c:pt idx="72">
                  <c:v>148.09614929534541</c:v>
                </c:pt>
                <c:pt idx="73">
                  <c:v>149.86765533934039</c:v>
                </c:pt>
                <c:pt idx="74">
                  <c:v>151.6387857194776</c:v>
                </c:pt>
                <c:pt idx="75">
                  <c:v>153.409541525381</c:v>
                </c:pt>
                <c:pt idx="76">
                  <c:v>155.17992383937619</c:v>
                </c:pt>
                <c:pt idx="77">
                  <c:v>156.94993373647779</c:v>
                </c:pt>
                <c:pt idx="78">
                  <c:v>158.71957228442409</c:v>
                </c:pt>
                <c:pt idx="79">
                  <c:v>160.48884054366729</c:v>
                </c:pt>
                <c:pt idx="80">
                  <c:v>162.25773956741489</c:v>
                </c:pt>
                <c:pt idx="81">
                  <c:v>164.02627040163989</c:v>
                </c:pt>
                <c:pt idx="82">
                  <c:v>165.79443408512009</c:v>
                </c:pt>
                <c:pt idx="83">
                  <c:v>167.5622316494682</c:v>
                </c:pt>
                <c:pt idx="84">
                  <c:v>169.3296641191728</c:v>
                </c:pt>
                <c:pt idx="85">
                  <c:v>171.09673251163281</c:v>
                </c:pt>
                <c:pt idx="86">
                  <c:v>172.8634378372125</c:v>
                </c:pt>
                <c:pt idx="87">
                  <c:v>174.6297810992854</c:v>
                </c:pt>
                <c:pt idx="88">
                  <c:v>176.39576329428371</c:v>
                </c:pt>
                <c:pt idx="89">
                  <c:v>178.1613854117588</c:v>
                </c:pt>
                <c:pt idx="90">
                  <c:v>179.92664843443609</c:v>
                </c:pt>
                <c:pt idx="91">
                  <c:v>181.69155333827939</c:v>
                </c:pt>
                <c:pt idx="92">
                  <c:v>183.45610109255051</c:v>
                </c:pt>
                <c:pt idx="93">
                  <c:v>185.22029265987291</c:v>
                </c:pt>
                <c:pt idx="94">
                  <c:v>186.9841289963114</c:v>
                </c:pt>
                <c:pt idx="95">
                  <c:v>188.74761105142699</c:v>
                </c:pt>
                <c:pt idx="96">
                  <c:v>190.51073976835491</c:v>
                </c:pt>
                <c:pt idx="97">
                  <c:v>192.27351608388349</c:v>
                </c:pt>
                <c:pt idx="98">
                  <c:v>194.03594092852299</c:v>
                </c:pt>
                <c:pt idx="99">
                  <c:v>195.79801522658499</c:v>
                </c:pt>
              </c:numCache>
            </c:numRef>
          </c:xVal>
          <c:yVal>
            <c:numRef>
              <c:f>[1]Validation_Graph!$AT$2:$AT$101</c:f>
              <c:numCache>
                <c:formatCode>General</c:formatCode>
                <c:ptCount val="100"/>
                <c:pt idx="0">
                  <c:v>1388.0823772411779</c:v>
                </c:pt>
                <c:pt idx="1">
                  <c:v>1386.0644908066811</c:v>
                </c:pt>
                <c:pt idx="2">
                  <c:v>1383.9834279474001</c:v>
                </c:pt>
                <c:pt idx="3">
                  <c:v>1381.8392122890789</c:v>
                </c:pt>
                <c:pt idx="4">
                  <c:v>1379.631867381413</c:v>
                </c:pt>
                <c:pt idx="5">
                  <c:v>1377.3614166965961</c:v>
                </c:pt>
                <c:pt idx="6">
                  <c:v>1375.027883627992</c:v>
                </c:pt>
                <c:pt idx="7">
                  <c:v>1372.6312914887949</c:v>
                </c:pt>
                <c:pt idx="8">
                  <c:v>1370.1716635108601</c:v>
                </c:pt>
                <c:pt idx="9">
                  <c:v>1367.6490228435509</c:v>
                </c:pt>
                <c:pt idx="10">
                  <c:v>1365.063392552652</c:v>
                </c:pt>
                <c:pt idx="11">
                  <c:v>1362.414795619406</c:v>
                </c:pt>
                <c:pt idx="12">
                  <c:v>1359.7032549395849</c:v>
                </c:pt>
                <c:pt idx="13">
                  <c:v>1356.928793322629</c:v>
                </c:pt>
                <c:pt idx="14">
                  <c:v>1354.0914334908659</c:v>
                </c:pt>
                <c:pt idx="15">
                  <c:v>1351.1911980788091</c:v>
                </c:pt>
                <c:pt idx="16">
                  <c:v>1348.2281096325089</c:v>
                </c:pt>
                <c:pt idx="17">
                  <c:v>1345.202190608971</c:v>
                </c:pt>
                <c:pt idx="18">
                  <c:v>1342.113463375624</c:v>
                </c:pt>
                <c:pt idx="19">
                  <c:v>1338.9619502098819</c:v>
                </c:pt>
                <c:pt idx="20">
                  <c:v>1335.7476732987529</c:v>
                </c:pt>
                <c:pt idx="21">
                  <c:v>1332.4706547384681</c:v>
                </c:pt>
                <c:pt idx="22">
                  <c:v>1329.130916534265</c:v>
                </c:pt>
                <c:pt idx="23">
                  <c:v>1325.7284806000989</c:v>
                </c:pt>
                <c:pt idx="24">
                  <c:v>1322.2633687585169</c:v>
                </c:pt>
                <c:pt idx="25">
                  <c:v>1318.7356027405319</c:v>
                </c:pt>
                <c:pt idx="26">
                  <c:v>1315.145204185545</c:v>
                </c:pt>
                <c:pt idx="27">
                  <c:v>1311.4921946413431</c:v>
                </c:pt>
                <c:pt idx="28">
                  <c:v>1307.7765955641171</c:v>
                </c:pt>
                <c:pt idx="29">
                  <c:v>1303.998428318539</c:v>
                </c:pt>
                <c:pt idx="30">
                  <c:v>1300.1577141778901</c:v>
                </c:pt>
                <c:pt idx="31">
                  <c:v>1296.2544743242031</c:v>
                </c:pt>
                <c:pt idx="32">
                  <c:v>1292.288729848462</c:v>
                </c:pt>
                <c:pt idx="33">
                  <c:v>1288.2605017508631</c:v>
                </c:pt>
                <c:pt idx="34">
                  <c:v>1284.1698109410599</c:v>
                </c:pt>
                <c:pt idx="35">
                  <c:v>1280.0166782384979</c:v>
                </c:pt>
                <c:pt idx="36">
                  <c:v>1275.8011243727281</c:v>
                </c:pt>
                <c:pt idx="37">
                  <c:v>1271.52316998379</c:v>
                </c:pt>
                <c:pt idx="38">
                  <c:v>1267.182835622636</c:v>
                </c:pt>
                <c:pt idx="39">
                  <c:v>1262.7801417515111</c:v>
                </c:pt>
                <c:pt idx="40">
                  <c:v>1258.315108744466</c:v>
                </c:pt>
                <c:pt idx="41">
                  <c:v>1253.78775688779</c:v>
                </c:pt>
                <c:pt idx="42">
                  <c:v>1249.198106380559</c:v>
                </c:pt>
                <c:pt idx="43">
                  <c:v>1244.546177335108</c:v>
                </c:pt>
                <c:pt idx="44">
                  <c:v>1239.831989777635</c:v>
                </c:pt>
                <c:pt idx="45">
                  <c:v>1235.055563648725</c:v>
                </c:pt>
                <c:pt idx="46">
                  <c:v>1230.2169188039391</c:v>
                </c:pt>
                <c:pt idx="47">
                  <c:v>1225.3160750144229</c:v>
                </c:pt>
                <c:pt idx="48">
                  <c:v>1220.353051967511</c:v>
                </c:pt>
                <c:pt idx="49">
                  <c:v>1215.3278692673739</c:v>
                </c:pt>
                <c:pt idx="50">
                  <c:v>1210.240546435615</c:v>
                </c:pt>
                <c:pt idx="51">
                  <c:v>1205.091102911952</c:v>
                </c:pt>
                <c:pt idx="52">
                  <c:v>1199.879558054859</c:v>
                </c:pt>
                <c:pt idx="53">
                  <c:v>1194.6059311422559</c:v>
                </c:pt>
                <c:pt idx="54">
                  <c:v>1189.2702413721429</c:v>
                </c:pt>
                <c:pt idx="55">
                  <c:v>1183.872507863332</c:v>
                </c:pt>
                <c:pt idx="56">
                  <c:v>1178.412749656085</c:v>
                </c:pt>
                <c:pt idx="57">
                  <c:v>1172.890985712834</c:v>
                </c:pt>
                <c:pt idx="58">
                  <c:v>1167.307234918866</c:v>
                </c:pt>
                <c:pt idx="59">
                  <c:v>1161.6615160830111</c:v>
                </c:pt>
                <c:pt idx="60">
                  <c:v>1155.9538479383491</c:v>
                </c:pt>
                <c:pt idx="61">
                  <c:v>1150.1842491429179</c:v>
                </c:pt>
                <c:pt idx="62">
                  <c:v>1144.352738280375</c:v>
                </c:pt>
                <c:pt idx="63">
                  <c:v>1138.4593338607431</c:v>
                </c:pt>
                <c:pt idx="64">
                  <c:v>1132.50405432106</c:v>
                </c:pt>
                <c:pt idx="65">
                  <c:v>1126.486918026108</c:v>
                </c:pt>
                <c:pt idx="66">
                  <c:v>1120.407943269068</c:v>
                </c:pt>
                <c:pt idx="67">
                  <c:v>1114.267148272251</c:v>
                </c:pt>
                <c:pt idx="68">
                  <c:v>1108.064551187734</c:v>
                </c:pt>
                <c:pt idx="69">
                  <c:v>1101.8001700980601</c:v>
                </c:pt>
                <c:pt idx="70">
                  <c:v>1095.474023016913</c:v>
                </c:pt>
                <c:pt idx="71">
                  <c:v>1089.086127889781</c:v>
                </c:pt>
                <c:pt idx="72">
                  <c:v>1082.6365025946011</c:v>
                </c:pt>
                <c:pt idx="73">
                  <c:v>1076.1251649424339</c:v>
                </c:pt>
                <c:pt idx="74">
                  <c:v>1069.5521326780911</c:v>
                </c:pt>
                <c:pt idx="75">
                  <c:v>1062.9174234807911</c:v>
                </c:pt>
                <c:pt idx="76">
                  <c:v>1056.2210549647621</c:v>
                </c:pt>
                <c:pt idx="77">
                  <c:v>1049.4630446799019</c:v>
                </c:pt>
                <c:pt idx="78">
                  <c:v>1042.6434101123491</c:v>
                </c:pt>
                <c:pt idx="79">
                  <c:v>1035.7621686851251</c:v>
                </c:pt>
                <c:pt idx="80">
                  <c:v>1028.8193377586981</c:v>
                </c:pt>
                <c:pt idx="81">
                  <c:v>1021.814934631597</c:v>
                </c:pt>
                <c:pt idx="82">
                  <c:v>1014.748976540965</c:v>
                </c:pt>
                <c:pt idx="83">
                  <c:v>1007.62148066314</c:v>
                </c:pt>
                <c:pt idx="84">
                  <c:v>1000.432464114197</c:v>
                </c:pt>
                <c:pt idx="85">
                  <c:v>993.1819439505183</c:v>
                </c:pt>
                <c:pt idx="86">
                  <c:v>985.86993716930385</c:v>
                </c:pt>
                <c:pt idx="87">
                  <c:v>978.49646070911353</c:v>
                </c:pt>
                <c:pt idx="88">
                  <c:v>971.06153145038218</c:v>
                </c:pt>
                <c:pt idx="89">
                  <c:v>963.56516621591936</c:v>
                </c:pt>
                <c:pt idx="90">
                  <c:v>956.00738177141045</c:v>
                </c:pt>
                <c:pt idx="91">
                  <c:v>948.38819482589042</c:v>
                </c:pt>
                <c:pt idx="92">
                  <c:v>940.7076220322316</c:v>
                </c:pt>
                <c:pt idx="93">
                  <c:v>932.96567998760474</c:v>
                </c:pt>
                <c:pt idx="94">
                  <c:v>925.16238523391337</c:v>
                </c:pt>
                <c:pt idx="95">
                  <c:v>917.29775425826494</c:v>
                </c:pt>
                <c:pt idx="96">
                  <c:v>909.37180349339008</c:v>
                </c:pt>
                <c:pt idx="97">
                  <c:v>901.3845493180562</c:v>
                </c:pt>
                <c:pt idx="98">
                  <c:v>893.33600805748699</c:v>
                </c:pt>
                <c:pt idx="99">
                  <c:v>885.22619598376525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C82-46EC-8F85-B63BC94038AF}"/>
            </c:ext>
          </c:extLst>
        </c:ser>
        <c:ser>
          <c:idx val="10"/>
          <c:order val="10"/>
          <c:tx>
            <c:v>Boom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[1]Validation_Graph!$AX$2:$AX$101</c:f>
              <c:numCache>
                <c:formatCode>General</c:formatCode>
                <c:ptCount val="100"/>
                <c:pt idx="0">
                  <c:v>19.865418721299999</c:v>
                </c:pt>
                <c:pt idx="1">
                  <c:v>21.666068788815799</c:v>
                </c:pt>
                <c:pt idx="2">
                  <c:v>23.466240736344432</c:v>
                </c:pt>
                <c:pt idx="3">
                  <c:v>25.265935617270049</c:v>
                </c:pt>
                <c:pt idx="4">
                  <c:v>27.06515449859333</c:v>
                </c:pt>
                <c:pt idx="5">
                  <c:v>28.86389846044003</c:v>
                </c:pt>
                <c:pt idx="6">
                  <c:v>30.662168595590071</c:v>
                </c:pt>
                <c:pt idx="7">
                  <c:v>32.459966008972671</c:v>
                </c:pt>
                <c:pt idx="8">
                  <c:v>34.257291817197633</c:v>
                </c:pt>
                <c:pt idx="9">
                  <c:v>36.054147148053538</c:v>
                </c:pt>
                <c:pt idx="10">
                  <c:v>37.85053314002181</c:v>
                </c:pt>
                <c:pt idx="11">
                  <c:v>39.646450941809661</c:v>
                </c:pt>
                <c:pt idx="12">
                  <c:v>41.441901711840288</c:v>
                </c:pt>
                <c:pt idx="13">
                  <c:v>43.236886617790262</c:v>
                </c:pt>
                <c:pt idx="14">
                  <c:v>45.03140683611106</c:v>
                </c:pt>
                <c:pt idx="15">
                  <c:v>46.825463551549667</c:v>
                </c:pt>
                <c:pt idx="16">
                  <c:v>48.619057956680081</c:v>
                </c:pt>
                <c:pt idx="17">
                  <c:v>50.412191251445527</c:v>
                </c:pt>
                <c:pt idx="18">
                  <c:v>52.204864642694858</c:v>
                </c:pt>
                <c:pt idx="19">
                  <c:v>53.997079343733148</c:v>
                </c:pt>
                <c:pt idx="20">
                  <c:v>55.788836573869553</c:v>
                </c:pt>
                <c:pt idx="21">
                  <c:v>57.580137557985012</c:v>
                </c:pt>
                <c:pt idx="22">
                  <c:v>59.370983526089702</c:v>
                </c:pt>
                <c:pt idx="23">
                  <c:v>61.161375712912857</c:v>
                </c:pt>
                <c:pt idx="24">
                  <c:v>62.951315357466477</c:v>
                </c:pt>
                <c:pt idx="25">
                  <c:v>64.740803702652073</c:v>
                </c:pt>
                <c:pt idx="26">
                  <c:v>66.529841994845626</c:v>
                </c:pt>
                <c:pt idx="27">
                  <c:v>68.318431483514701</c:v>
                </c:pt>
                <c:pt idx="28">
                  <c:v>70.106573420826663</c:v>
                </c:pt>
                <c:pt idx="29">
                  <c:v>71.894269061278422</c:v>
                </c:pt>
                <c:pt idx="30">
                  <c:v>73.681519661323776</c:v>
                </c:pt>
                <c:pt idx="31">
                  <c:v>75.46832647902319</c:v>
                </c:pt>
                <c:pt idx="32">
                  <c:v>77.254690773689703</c:v>
                </c:pt>
                <c:pt idx="33">
                  <c:v>79.040613805549526</c:v>
                </c:pt>
                <c:pt idx="34">
                  <c:v>80.826096835417431</c:v>
                </c:pt>
                <c:pt idx="35">
                  <c:v>82.611141124370747</c:v>
                </c:pt>
                <c:pt idx="36">
                  <c:v>84.395747933446728</c:v>
                </c:pt>
                <c:pt idx="37">
                  <c:v>86.179918523333058</c:v>
                </c:pt>
                <c:pt idx="38">
                  <c:v>87.963654154080118</c:v>
                </c:pt>
                <c:pt idx="39">
                  <c:v>89.746956084823125</c:v>
                </c:pt>
                <c:pt idx="40">
                  <c:v>91.529825573502052</c:v>
                </c:pt>
                <c:pt idx="41">
                  <c:v>93.312263876608142</c:v>
                </c:pt>
                <c:pt idx="42">
                  <c:v>95.094272248921754</c:v>
                </c:pt>
                <c:pt idx="43">
                  <c:v>96.875851943276217</c:v>
                </c:pt>
                <c:pt idx="44">
                  <c:v>98.657004210318462</c:v>
                </c:pt>
                <c:pt idx="45">
                  <c:v>100.43773029829011</c:v>
                </c:pt>
                <c:pt idx="46">
                  <c:v>102.21803145280271</c:v>
                </c:pt>
                <c:pt idx="47">
                  <c:v>103.99790891664099</c:v>
                </c:pt>
                <c:pt idx="48">
                  <c:v>105.7773639295597</c:v>
                </c:pt>
                <c:pt idx="49">
                  <c:v>107.5563977280942</c:v>
                </c:pt>
                <c:pt idx="50">
                  <c:v>109.3350115453849</c:v>
                </c:pt>
                <c:pt idx="51">
                  <c:v>111.1132066110036</c:v>
                </c:pt>
                <c:pt idx="52">
                  <c:v>112.8909841507903</c:v>
                </c:pt>
                <c:pt idx="53">
                  <c:v>114.66834538670081</c:v>
                </c:pt>
                <c:pt idx="54">
                  <c:v>116.44529153665771</c:v>
                </c:pt>
                <c:pt idx="55">
                  <c:v>118.22182381441669</c:v>
                </c:pt>
                <c:pt idx="56">
                  <c:v>119.9979434294326</c:v>
                </c:pt>
                <c:pt idx="57">
                  <c:v>121.77365158673931</c:v>
                </c:pt>
                <c:pt idx="58">
                  <c:v>123.54894948683381</c:v>
                </c:pt>
                <c:pt idx="59">
                  <c:v>125.3238383255696</c:v>
                </c:pt>
                <c:pt idx="60">
                  <c:v>127.0983192940573</c:v>
                </c:pt>
                <c:pt idx="61">
                  <c:v>128.8723935785695</c:v>
                </c:pt>
                <c:pt idx="62">
                  <c:v>130.64606236045731</c:v>
                </c:pt>
                <c:pt idx="63">
                  <c:v>132.41932681606929</c:v>
                </c:pt>
                <c:pt idx="64">
                  <c:v>134.19218811667781</c:v>
                </c:pt>
                <c:pt idx="65">
                  <c:v>135.96464742841599</c:v>
                </c:pt>
                <c:pt idx="66">
                  <c:v>137.73670591221321</c:v>
                </c:pt>
                <c:pt idx="67">
                  <c:v>139.50836472374499</c:v>
                </c:pt>
                <c:pt idx="68">
                  <c:v>141.27962501337981</c:v>
                </c:pt>
                <c:pt idx="69">
                  <c:v>143.0504879261409</c:v>
                </c:pt>
                <c:pt idx="70">
                  <c:v>144.82095460166579</c:v>
                </c:pt>
                <c:pt idx="71">
                  <c:v>146.59102617417571</c:v>
                </c:pt>
                <c:pt idx="72">
                  <c:v>148.3607037724471</c:v>
                </c:pt>
                <c:pt idx="73">
                  <c:v>150.12998851979131</c:v>
                </c:pt>
                <c:pt idx="74">
                  <c:v>151.89888153403629</c:v>
                </c:pt>
                <c:pt idx="75">
                  <c:v>153.66738392751401</c:v>
                </c:pt>
                <c:pt idx="76">
                  <c:v>155.4354968070509</c:v>
                </c:pt>
                <c:pt idx="77">
                  <c:v>157.20322127396619</c:v>
                </c:pt>
                <c:pt idx="78">
                  <c:v>158.9705584240692</c:v>
                </c:pt>
                <c:pt idx="79">
                  <c:v>160.73750934766511</c:v>
                </c:pt>
                <c:pt idx="80">
                  <c:v>162.50407512956139</c:v>
                </c:pt>
                <c:pt idx="81">
                  <c:v>164.27025684907889</c:v>
                </c:pt>
                <c:pt idx="82">
                  <c:v>166.03605558006669</c:v>
                </c:pt>
                <c:pt idx="83">
                  <c:v>167.8014723909198</c:v>
                </c:pt>
                <c:pt idx="84">
                  <c:v>169.5665083445995</c:v>
                </c:pt>
                <c:pt idx="85">
                  <c:v>171.33116449865801</c:v>
                </c:pt>
                <c:pt idx="86">
                  <c:v>173.0954419052641</c:v>
                </c:pt>
                <c:pt idx="87">
                  <c:v>174.85934161123291</c:v>
                </c:pt>
                <c:pt idx="88">
                  <c:v>176.6228646580573</c:v>
                </c:pt>
                <c:pt idx="89">
                  <c:v>178.386012081942</c:v>
                </c:pt>
                <c:pt idx="90">
                  <c:v>180.14878491384019</c:v>
                </c:pt>
                <c:pt idx="91">
                  <c:v>181.9111841794919</c:v>
                </c:pt>
                <c:pt idx="92">
                  <c:v>183.67321089946381</c:v>
                </c:pt>
                <c:pt idx="93">
                  <c:v>185.43486608919201</c:v>
                </c:pt>
                <c:pt idx="94">
                  <c:v>187.19615075902581</c:v>
                </c:pt>
                <c:pt idx="95">
                  <c:v>188.95706591427339</c:v>
                </c:pt>
                <c:pt idx="96">
                  <c:v>190.71761255524871</c:v>
                </c:pt>
                <c:pt idx="97">
                  <c:v>192.4777916773196</c:v>
                </c:pt>
                <c:pt idx="98">
                  <c:v>194.23760427095809</c:v>
                </c:pt>
                <c:pt idx="99">
                  <c:v>195.99705132179059</c:v>
                </c:pt>
              </c:numCache>
            </c:numRef>
          </c:xVal>
          <c:yVal>
            <c:numRef>
              <c:f>[1]Validation_Graph!$BC$2:$BC$101</c:f>
              <c:numCache>
                <c:formatCode>General</c:formatCode>
                <c:ptCount val="100"/>
                <c:pt idx="0">
                  <c:v>594.4032858965636</c:v>
                </c:pt>
                <c:pt idx="1">
                  <c:v>591.9877917723519</c:v>
                </c:pt>
                <c:pt idx="2">
                  <c:v>589.50366686909797</c:v>
                </c:pt>
                <c:pt idx="3">
                  <c:v>586.9509647962534</c:v>
                </c:pt>
                <c:pt idx="4">
                  <c:v>584.32973896566568</c:v>
                </c:pt>
                <c:pt idx="5">
                  <c:v>581.64004258979901</c:v>
                </c:pt>
                <c:pt idx="6">
                  <c:v>578.8819286801039</c:v>
                </c:pt>
                <c:pt idx="7">
                  <c:v>576.05545004546013</c:v>
                </c:pt>
                <c:pt idx="8">
                  <c:v>573.16065929078195</c:v>
                </c:pt>
                <c:pt idx="9">
                  <c:v>570.19760881570767</c:v>
                </c:pt>
                <c:pt idx="10">
                  <c:v>567.16635081340007</c:v>
                </c:pt>
                <c:pt idx="11">
                  <c:v>564.06693726947526</c:v>
                </c:pt>
                <c:pt idx="12">
                  <c:v>560.89941996102812</c:v>
                </c:pt>
                <c:pt idx="13">
                  <c:v>557.66385045577181</c:v>
                </c:pt>
                <c:pt idx="14">
                  <c:v>554.36028011127041</c:v>
                </c:pt>
                <c:pt idx="15">
                  <c:v>550.98876007429715</c:v>
                </c:pt>
                <c:pt idx="16">
                  <c:v>547.54934128026787</c:v>
                </c:pt>
                <c:pt idx="17">
                  <c:v>544.0420744527878</c:v>
                </c:pt>
                <c:pt idx="18">
                  <c:v>540.4670101032998</c:v>
                </c:pt>
                <c:pt idx="19">
                  <c:v>536.82419853081228</c:v>
                </c:pt>
                <c:pt idx="20">
                  <c:v>533.1136898217278</c:v>
                </c:pt>
                <c:pt idx="21">
                  <c:v>529.33553384975357</c:v>
                </c:pt>
                <c:pt idx="22">
                  <c:v>525.48978027591909</c:v>
                </c:pt>
                <c:pt idx="23">
                  <c:v>521.57647854863558</c:v>
                </c:pt>
                <c:pt idx="24">
                  <c:v>517.59567790388144</c:v>
                </c:pt>
                <c:pt idx="25">
                  <c:v>513.54742736543767</c:v>
                </c:pt>
                <c:pt idx="26">
                  <c:v>509.43177574520172</c:v>
                </c:pt>
                <c:pt idx="27">
                  <c:v>505.24877164359208</c:v>
                </c:pt>
                <c:pt idx="28">
                  <c:v>500.99846344999162</c:v>
                </c:pt>
                <c:pt idx="29">
                  <c:v>496.68089934328202</c:v>
                </c:pt>
                <c:pt idx="30">
                  <c:v>492.29612729243581</c:v>
                </c:pt>
                <c:pt idx="31">
                  <c:v>487.84419505715681</c:v>
                </c:pt>
                <c:pt idx="32">
                  <c:v>483.32515018860369</c:v>
                </c:pt>
                <c:pt idx="33">
                  <c:v>478.73904003014451</c:v>
                </c:pt>
                <c:pt idx="34">
                  <c:v>474.08591171817608</c:v>
                </c:pt>
                <c:pt idx="35">
                  <c:v>469.36581218298357</c:v>
                </c:pt>
                <c:pt idx="36">
                  <c:v>464.57878814966722</c:v>
                </c:pt>
                <c:pt idx="37">
                  <c:v>459.72488613908581</c:v>
                </c:pt>
                <c:pt idx="38">
                  <c:v>454.80415246886508</c:v>
                </c:pt>
                <c:pt idx="39">
                  <c:v>449.81663325442861</c:v>
                </c:pt>
                <c:pt idx="40">
                  <c:v>444.76237441007999</c:v>
                </c:pt>
                <c:pt idx="41">
                  <c:v>439.6414216501002</c:v>
                </c:pt>
                <c:pt idx="42">
                  <c:v>434.45382048990302</c:v>
                </c:pt>
                <c:pt idx="43">
                  <c:v>429.19961624718769</c:v>
                </c:pt>
                <c:pt idx="44">
                  <c:v>423.87885404314352</c:v>
                </c:pt>
                <c:pt idx="45">
                  <c:v>418.49157880366579</c:v>
                </c:pt>
                <c:pt idx="46">
                  <c:v>413.03783526059891</c:v>
                </c:pt>
                <c:pt idx="47">
                  <c:v>407.51766795299977</c:v>
                </c:pt>
                <c:pt idx="48">
                  <c:v>401.93112122841478</c:v>
                </c:pt>
                <c:pt idx="49">
                  <c:v>396.27823924417731</c:v>
                </c:pt>
                <c:pt idx="50">
                  <c:v>390.55906596871267</c:v>
                </c:pt>
                <c:pt idx="51">
                  <c:v>384.77364518286231</c:v>
                </c:pt>
                <c:pt idx="52">
                  <c:v>378.92202048121482</c:v>
                </c:pt>
                <c:pt idx="53">
                  <c:v>373.00423527344321</c:v>
                </c:pt>
                <c:pt idx="54">
                  <c:v>367.0203327856504</c:v>
                </c:pt>
                <c:pt idx="55">
                  <c:v>360.9703560617163</c:v>
                </c:pt>
                <c:pt idx="56">
                  <c:v>354.85434796465643</c:v>
                </c:pt>
                <c:pt idx="57">
                  <c:v>348.67235117797088</c:v>
                </c:pt>
                <c:pt idx="58">
                  <c:v>342.42440820700477</c:v>
                </c:pt>
                <c:pt idx="59">
                  <c:v>336.11056138029028</c:v>
                </c:pt>
                <c:pt idx="60">
                  <c:v>329.73085285091071</c:v>
                </c:pt>
                <c:pt idx="61">
                  <c:v>323.28532459783662</c:v>
                </c:pt>
                <c:pt idx="62">
                  <c:v>316.77401842726971</c:v>
                </c:pt>
                <c:pt idx="63">
                  <c:v>310.19697597397658</c:v>
                </c:pt>
                <c:pt idx="64">
                  <c:v>303.55423870262001</c:v>
                </c:pt>
                <c:pt idx="65">
                  <c:v>296.84584790906888</c:v>
                </c:pt>
                <c:pt idx="66">
                  <c:v>290.07184472171332</c:v>
                </c:pt>
                <c:pt idx="67">
                  <c:v>283.2322701027586</c:v>
                </c:pt>
                <c:pt idx="68">
                  <c:v>276.32716484951771</c:v>
                </c:pt>
                <c:pt idx="69">
                  <c:v>269.35656959567592</c:v>
                </c:pt>
                <c:pt idx="70">
                  <c:v>262.3205248125613</c:v>
                </c:pt>
                <c:pt idx="71">
                  <c:v>255.21907081038481</c:v>
                </c:pt>
                <c:pt idx="72">
                  <c:v>248.05224773948021</c:v>
                </c:pt>
                <c:pt idx="73">
                  <c:v>240.82009559151479</c:v>
                </c:pt>
                <c:pt idx="74">
                  <c:v>233.52265420069631</c:v>
                </c:pt>
                <c:pt idx="75">
                  <c:v>226.15996324495609</c:v>
                </c:pt>
                <c:pt idx="76">
                  <c:v>218.73206224712371</c:v>
                </c:pt>
                <c:pt idx="77">
                  <c:v>211.23899057607079</c:v>
                </c:pt>
                <c:pt idx="78">
                  <c:v>203.68078744785581</c:v>
                </c:pt>
                <c:pt idx="79">
                  <c:v>196.0574919268322</c:v>
                </c:pt>
                <c:pt idx="80">
                  <c:v>188.3691429267522</c:v>
                </c:pt>
                <c:pt idx="81">
                  <c:v>180.61577921184789</c:v>
                </c:pt>
                <c:pt idx="82">
                  <c:v>172.79743939789199</c:v>
                </c:pt>
                <c:pt idx="83">
                  <c:v>164.91416195323939</c:v>
                </c:pt>
                <c:pt idx="84">
                  <c:v>156.96598519985579</c:v>
                </c:pt>
                <c:pt idx="85">
                  <c:v>148.95294731431881</c:v>
                </c:pt>
                <c:pt idx="86">
                  <c:v>140.87508632880619</c:v>
                </c:pt>
                <c:pt idx="87">
                  <c:v>132.73244013206411</c:v>
                </c:pt>
                <c:pt idx="88">
                  <c:v>124.52504647035209</c:v>
                </c:pt>
                <c:pt idx="89">
                  <c:v>116.2529429483736</c:v>
                </c:pt>
                <c:pt idx="90">
                  <c:v>107.91616703018541</c:v>
                </c:pt>
                <c:pt idx="91">
                  <c:v>99.514756040086368</c:v>
                </c:pt>
                <c:pt idx="92">
                  <c:v>91.048747163490816</c:v>
                </c:pt>
                <c:pt idx="93">
                  <c:v>82.518177447780118</c:v>
                </c:pt>
                <c:pt idx="94">
                  <c:v>73.923083803135697</c:v>
                </c:pt>
                <c:pt idx="95">
                  <c:v>65.263503003354757</c:v>
                </c:pt>
                <c:pt idx="96">
                  <c:v>56.53947168664611</c:v>
                </c:pt>
                <c:pt idx="97">
                  <c:v>47.75102635640976</c:v>
                </c:pt>
                <c:pt idx="98">
                  <c:v>38.89820338199489</c:v>
                </c:pt>
                <c:pt idx="99">
                  <c:v>29.981038999444859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C82-46EC-8F85-B63BC940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66015"/>
        <c:axId val="1597190095"/>
      </c:scatterChart>
      <c:valAx>
        <c:axId val="15539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Tfm-Ta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90095"/>
        <c:crosses val="autoZero"/>
        <c:crossBetween val="midCat"/>
      </c:valAx>
      <c:valAx>
        <c:axId val="15971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 Power Output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6601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3714095067967019"/>
                  <c:y val="8.406244449617141E-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Error_Analysis!$G$40:$G$122</c:f>
              <c:numCache>
                <c:formatCode>General</c:formatCode>
                <c:ptCount val="83"/>
                <c:pt idx="0">
                  <c:v>19.865418721299999</c:v>
                </c:pt>
                <c:pt idx="1">
                  <c:v>21.666068788815799</c:v>
                </c:pt>
                <c:pt idx="2">
                  <c:v>23.466240736344432</c:v>
                </c:pt>
                <c:pt idx="3">
                  <c:v>25.265935617270049</c:v>
                </c:pt>
                <c:pt idx="4">
                  <c:v>27.06515449859333</c:v>
                </c:pt>
                <c:pt idx="5">
                  <c:v>28.86389846044003</c:v>
                </c:pt>
                <c:pt idx="6">
                  <c:v>30.662168595590071</c:v>
                </c:pt>
                <c:pt idx="7">
                  <c:v>32.459966008972671</c:v>
                </c:pt>
                <c:pt idx="8">
                  <c:v>34.257291817197633</c:v>
                </c:pt>
                <c:pt idx="9">
                  <c:v>36.054147148053538</c:v>
                </c:pt>
                <c:pt idx="10">
                  <c:v>37.85053314002181</c:v>
                </c:pt>
                <c:pt idx="11">
                  <c:v>39.646450941809661</c:v>
                </c:pt>
                <c:pt idx="12">
                  <c:v>41.441901711840288</c:v>
                </c:pt>
                <c:pt idx="13">
                  <c:v>43.236886617790262</c:v>
                </c:pt>
                <c:pt idx="14">
                  <c:v>45.03140683611106</c:v>
                </c:pt>
                <c:pt idx="15">
                  <c:v>46.825463551549667</c:v>
                </c:pt>
                <c:pt idx="16">
                  <c:v>48.619057956680081</c:v>
                </c:pt>
                <c:pt idx="17">
                  <c:v>50.412191251445527</c:v>
                </c:pt>
                <c:pt idx="18">
                  <c:v>52.204864642694858</c:v>
                </c:pt>
                <c:pt idx="19">
                  <c:v>53.997079343733148</c:v>
                </c:pt>
                <c:pt idx="20">
                  <c:v>55.788836573869553</c:v>
                </c:pt>
                <c:pt idx="21">
                  <c:v>57.580137557985012</c:v>
                </c:pt>
                <c:pt idx="22">
                  <c:v>59.370983526089702</c:v>
                </c:pt>
                <c:pt idx="23">
                  <c:v>61.161375712912857</c:v>
                </c:pt>
                <c:pt idx="24">
                  <c:v>62.951315357466477</c:v>
                </c:pt>
                <c:pt idx="25">
                  <c:v>64.740803702652073</c:v>
                </c:pt>
                <c:pt idx="26">
                  <c:v>66.529841994845626</c:v>
                </c:pt>
                <c:pt idx="27">
                  <c:v>68.318431483514701</c:v>
                </c:pt>
                <c:pt idx="28">
                  <c:v>70.106573420826663</c:v>
                </c:pt>
                <c:pt idx="29">
                  <c:v>71.894269061278422</c:v>
                </c:pt>
                <c:pt idx="30">
                  <c:v>73.681519661323776</c:v>
                </c:pt>
                <c:pt idx="31">
                  <c:v>75.46832647902319</c:v>
                </c:pt>
                <c:pt idx="32">
                  <c:v>77.254690773689703</c:v>
                </c:pt>
                <c:pt idx="33">
                  <c:v>79.040613805549526</c:v>
                </c:pt>
                <c:pt idx="34">
                  <c:v>80.826096835417431</c:v>
                </c:pt>
                <c:pt idx="35">
                  <c:v>82.611141124370747</c:v>
                </c:pt>
                <c:pt idx="36">
                  <c:v>84.395747933446728</c:v>
                </c:pt>
                <c:pt idx="37">
                  <c:v>86.179918523333058</c:v>
                </c:pt>
                <c:pt idx="38">
                  <c:v>87.963654154080118</c:v>
                </c:pt>
                <c:pt idx="39">
                  <c:v>89.746956084823125</c:v>
                </c:pt>
                <c:pt idx="40">
                  <c:v>91.529825573502052</c:v>
                </c:pt>
                <c:pt idx="41">
                  <c:v>93.312263876608142</c:v>
                </c:pt>
                <c:pt idx="42">
                  <c:v>95.094272248921754</c:v>
                </c:pt>
                <c:pt idx="43">
                  <c:v>96.875851943276217</c:v>
                </c:pt>
                <c:pt idx="44">
                  <c:v>98.657004210318462</c:v>
                </c:pt>
                <c:pt idx="45">
                  <c:v>100.43773029829011</c:v>
                </c:pt>
                <c:pt idx="46">
                  <c:v>102.21803145280271</c:v>
                </c:pt>
                <c:pt idx="47">
                  <c:v>103.99790891664099</c:v>
                </c:pt>
                <c:pt idx="48">
                  <c:v>105.7773639295597</c:v>
                </c:pt>
                <c:pt idx="49">
                  <c:v>107.5563977280942</c:v>
                </c:pt>
                <c:pt idx="50">
                  <c:v>109.3350115453849</c:v>
                </c:pt>
                <c:pt idx="51">
                  <c:v>111.1132066110036</c:v>
                </c:pt>
                <c:pt idx="52">
                  <c:v>112.8909841507903</c:v>
                </c:pt>
                <c:pt idx="53">
                  <c:v>114.66834538670081</c:v>
                </c:pt>
                <c:pt idx="54">
                  <c:v>116.44529153665771</c:v>
                </c:pt>
                <c:pt idx="55">
                  <c:v>118.22182381441669</c:v>
                </c:pt>
                <c:pt idx="56">
                  <c:v>119.9979434294326</c:v>
                </c:pt>
                <c:pt idx="57">
                  <c:v>121.77365158673931</c:v>
                </c:pt>
                <c:pt idx="58">
                  <c:v>123.54894948683381</c:v>
                </c:pt>
                <c:pt idx="59">
                  <c:v>125.3238383255696</c:v>
                </c:pt>
                <c:pt idx="60">
                  <c:v>127.0983192940573</c:v>
                </c:pt>
                <c:pt idx="61">
                  <c:v>128.8723935785695</c:v>
                </c:pt>
                <c:pt idx="62">
                  <c:v>130.64606236045731</c:v>
                </c:pt>
                <c:pt idx="63">
                  <c:v>132.41932681606929</c:v>
                </c:pt>
                <c:pt idx="64">
                  <c:v>134.19218811667781</c:v>
                </c:pt>
                <c:pt idx="65">
                  <c:v>135.96464742841599</c:v>
                </c:pt>
                <c:pt idx="66">
                  <c:v>137.73670591221321</c:v>
                </c:pt>
                <c:pt idx="67">
                  <c:v>139.50836472374499</c:v>
                </c:pt>
                <c:pt idx="68">
                  <c:v>141.27962501337981</c:v>
                </c:pt>
                <c:pt idx="69">
                  <c:v>143.0504879261409</c:v>
                </c:pt>
                <c:pt idx="70">
                  <c:v>144.82095460166579</c:v>
                </c:pt>
                <c:pt idx="71">
                  <c:v>146.59102617417571</c:v>
                </c:pt>
                <c:pt idx="72">
                  <c:v>148.3607037724471</c:v>
                </c:pt>
                <c:pt idx="73">
                  <c:v>150.12998851979131</c:v>
                </c:pt>
                <c:pt idx="74">
                  <c:v>151.89888153403629</c:v>
                </c:pt>
                <c:pt idx="75">
                  <c:v>153.66738392751401</c:v>
                </c:pt>
                <c:pt idx="76">
                  <c:v>155.4354968070509</c:v>
                </c:pt>
                <c:pt idx="77">
                  <c:v>157.20322127396619</c:v>
                </c:pt>
                <c:pt idx="78">
                  <c:v>158.9705584240692</c:v>
                </c:pt>
                <c:pt idx="79">
                  <c:v>160.73750934766511</c:v>
                </c:pt>
                <c:pt idx="80">
                  <c:v>162.50407512956139</c:v>
                </c:pt>
                <c:pt idx="81">
                  <c:v>164.27025684907889</c:v>
                </c:pt>
                <c:pt idx="82">
                  <c:v>166.03605558006669</c:v>
                </c:pt>
              </c:numCache>
            </c:numRef>
          </c:xVal>
          <c:yVal>
            <c:numRef>
              <c:f>Error_Analysis!$J$40:$J$122</c:f>
              <c:numCache>
                <c:formatCode>General</c:formatCode>
                <c:ptCount val="83"/>
                <c:pt idx="0">
                  <c:v>9.9611302970431783</c:v>
                </c:pt>
                <c:pt idx="1">
                  <c:v>10.091939214147031</c:v>
                </c:pt>
                <c:pt idx="2">
                  <c:v>10.22517500495473</c:v>
                </c:pt>
                <c:pt idx="3">
                  <c:v>10.360927197418997</c:v>
                </c:pt>
                <c:pt idx="4">
                  <c:v>10.499289179300678</c:v>
                </c:pt>
                <c:pt idx="5">
                  <c:v>10.640358424368044</c:v>
                </c:pt>
                <c:pt idx="6">
                  <c:v>10.784236734121651</c:v>
                </c:pt>
                <c:pt idx="7">
                  <c:v>10.931030496289015</c:v>
                </c:pt>
                <c:pt idx="8">
                  <c:v>11.080850961530714</c:v>
                </c:pt>
                <c:pt idx="9">
                  <c:v>11.233814539850696</c:v>
                </c:pt>
                <c:pt idx="10">
                  <c:v>11.390043118414836</c:v>
                </c:pt>
                <c:pt idx="11">
                  <c:v>11.549664402630375</c:v>
                </c:pt>
                <c:pt idx="12">
                  <c:v>11.712812282483643</c:v>
                </c:pt>
                <c:pt idx="13">
                  <c:v>11.879627226410639</c:v>
                </c:pt>
                <c:pt idx="14">
                  <c:v>12.050256705132076</c:v>
                </c:pt>
                <c:pt idx="15">
                  <c:v>12.224855648180091</c:v>
                </c:pt>
                <c:pt idx="16">
                  <c:v>12.403586936111781</c:v>
                </c:pt>
                <c:pt idx="17">
                  <c:v>12.586621931734507</c:v>
                </c:pt>
                <c:pt idx="18">
                  <c:v>12.774141054006435</c:v>
                </c:pt>
                <c:pt idx="19">
                  <c:v>12.966334398690705</c:v>
                </c:pt>
                <c:pt idx="20">
                  <c:v>13.16340241028224</c:v>
                </c:pt>
                <c:pt idx="21">
                  <c:v>13.365556610244539</c:v>
                </c:pt>
                <c:pt idx="22">
                  <c:v>13.573020387145968</c:v>
                </c:pt>
                <c:pt idx="23">
                  <c:v>13.786029854950858</c:v>
                </c:pt>
                <c:pt idx="24">
                  <c:v>14.004834786424908</c:v>
                </c:pt>
                <c:pt idx="25">
                  <c:v>14.229699629481363</c:v>
                </c:pt>
                <c:pt idx="26">
                  <c:v>14.460904615177222</c:v>
                </c:pt>
                <c:pt idx="27">
                  <c:v>14.698746967205031</c:v>
                </c:pt>
                <c:pt idx="28">
                  <c:v>14.943542223871024</c:v>
                </c:pt>
                <c:pt idx="29">
                  <c:v>15.195625685008862</c:v>
                </c:pt>
                <c:pt idx="30">
                  <c:v>15.455353997814569</c:v>
                </c:pt>
                <c:pt idx="31">
                  <c:v>15.723106897450609</c:v>
                </c:pt>
                <c:pt idx="32">
                  <c:v>15.999289120337027</c:v>
                </c:pt>
                <c:pt idx="33">
                  <c:v>16.284332510471451</c:v>
                </c:pt>
                <c:pt idx="34">
                  <c:v>16.578698341912126</c:v>
                </c:pt>
                <c:pt idx="35">
                  <c:v>16.882879883751446</c:v>
                </c:pt>
                <c:pt idx="36">
                  <c:v>17.197405237686365</c:v>
                </c:pt>
                <c:pt idx="37">
                  <c:v>17.522840482569286</c:v>
                </c:pt>
                <c:pt idx="38">
                  <c:v>17.859793165453056</c:v>
                </c:pt>
                <c:pt idx="39">
                  <c:v>18.208916184498598</c:v>
                </c:pt>
                <c:pt idx="40">
                  <c:v>18.570912116052856</c:v>
                </c:pt>
                <c:pt idx="41">
                  <c:v>18.946538046361777</c:v>
                </c:pt>
                <c:pt idx="42">
                  <c:v>19.336610977931073</c:v>
                </c:pt>
                <c:pt idx="43">
                  <c:v>19.742013891918081</c:v>
                </c:pt>
                <c:pt idx="44">
                  <c:v>20.163702561345392</c:v>
                </c:pt>
                <c:pt idx="45">
                  <c:v>20.602713225940157</c:v>
                </c:pt>
                <c:pt idx="46">
                  <c:v>21.060171258451643</c:v>
                </c:pt>
                <c:pt idx="47">
                  <c:v>21.537300975223637</c:v>
                </c:pt>
                <c:pt idx="48">
                  <c:v>22.035436771219143</c:v>
                </c:pt>
                <c:pt idx="49">
                  <c:v>22.556035792950944</c:v>
                </c:pt>
                <c:pt idx="50">
                  <c:v>23.100692402976559</c:v>
                </c:pt>
                <c:pt idx="51">
                  <c:v>23.67115473857611</c:v>
                </c:pt>
                <c:pt idx="52">
                  <c:v>24.269343727116663</c:v>
                </c:pt>
                <c:pt idx="53">
                  <c:v>24.897374994127759</c:v>
                </c:pt>
                <c:pt idx="54">
                  <c:v>25.557584190847297</c:v>
                </c:pt>
                <c:pt idx="55">
                  <c:v>26.252556380575783</c:v>
                </c:pt>
                <c:pt idx="56">
                  <c:v>26.98516026349964</c:v>
                </c:pt>
                <c:pt idx="57">
                  <c:v>27.758588195675411</c:v>
                </c:pt>
                <c:pt idx="58">
                  <c:v>28.576403179835079</c:v>
                </c:pt>
                <c:pt idx="59">
                  <c:v>29.442594287416153</c:v>
                </c:pt>
                <c:pt idx="60">
                  <c:v>30.361642331132149</c:v>
                </c:pt>
                <c:pt idx="61">
                  <c:v>31.338598070287816</c:v>
                </c:pt>
                <c:pt idx="62">
                  <c:v>32.379175830886439</c:v>
                </c:pt>
                <c:pt idx="63">
                  <c:v>33.489866205676229</c:v>
                </c:pt>
                <c:pt idx="64">
                  <c:v>34.678072530300334</c:v>
                </c:pt>
                <c:pt idx="65">
                  <c:v>35.952277200830878</c:v>
                </c:pt>
                <c:pt idx="66">
                  <c:v>37.322245733117327</c:v>
                </c:pt>
                <c:pt idx="67">
                  <c:v>38.799278948813381</c:v>
                </c:pt>
                <c:pt idx="68">
                  <c:v>40.396527072145247</c:v>
                </c:pt>
                <c:pt idx="69">
                  <c:v>42.12938422597243</c:v>
                </c:pt>
                <c:pt idx="70">
                  <c:v>44.015988406827653</c:v>
                </c:pt>
                <c:pt idx="71">
                  <c:v>46.077861376661545</c:v>
                </c:pt>
                <c:pt idx="72">
                  <c:v>48.340736387389768</c:v>
                </c:pt>
                <c:pt idx="73">
                  <c:v>50.835641372662685</c:v>
                </c:pt>
                <c:pt idx="74">
                  <c:v>53.600334583352627</c:v>
                </c:pt>
                <c:pt idx="75">
                  <c:v>56.681234127270386</c:v>
                </c:pt>
                <c:pt idx="76">
                  <c:v>60.136051709816016</c:v>
                </c:pt>
                <c:pt idx="77">
                  <c:v>64.037449832566367</c:v>
                </c:pt>
                <c:pt idx="78">
                  <c:v>68.478218577438255</c:v>
                </c:pt>
                <c:pt idx="79">
                  <c:v>73.578763412775302</c:v>
                </c:pt>
                <c:pt idx="80">
                  <c:v>79.498204409866347</c:v>
                </c:pt>
                <c:pt idx="81">
                  <c:v>86.451296601454274</c:v>
                </c:pt>
                <c:pt idx="82">
                  <c:v>94.7350744547293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5-484E-8C55-AB44EFF3B251}"/>
            </c:ext>
          </c:extLst>
        </c:ser>
        <c:ser>
          <c:idx val="1"/>
          <c:order val="1"/>
          <c:tx>
            <c:v>Gb = 440W/m2 error, Gd = 260W/m2 error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5766455210682743"/>
                  <c:y val="-0.239827584041935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Error_Analysis!$L$40:$L$134</c:f>
              <c:numCache>
                <c:formatCode>General</c:formatCode>
                <c:ptCount val="95"/>
                <c:pt idx="0">
                  <c:v>23.00746490959402</c:v>
                </c:pt>
                <c:pt idx="1">
                  <c:v>24.806473319578139</c:v>
                </c:pt>
                <c:pt idx="2">
                  <c:v>26.604992640156311</c:v>
                </c:pt>
                <c:pt idx="3">
                  <c:v>28.403024052942651</c:v>
                </c:pt>
                <c:pt idx="4">
                  <c:v>30.20056875605151</c:v>
                </c:pt>
                <c:pt idx="5">
                  <c:v>31.9976279634459</c:v>
                </c:pt>
                <c:pt idx="6">
                  <c:v>33.794202904299958</c:v>
                </c:pt>
                <c:pt idx="7">
                  <c:v>35.590294822340098</c:v>
                </c:pt>
                <c:pt idx="8">
                  <c:v>37.385904975195587</c:v>
                </c:pt>
                <c:pt idx="9">
                  <c:v>39.181034633739692</c:v>
                </c:pt>
                <c:pt idx="10">
                  <c:v>40.975685081468271</c:v>
                </c:pt>
                <c:pt idx="11">
                  <c:v>42.769857613841779</c:v>
                </c:pt>
                <c:pt idx="12">
                  <c:v>44.563553537656929</c:v>
                </c:pt>
                <c:pt idx="13">
                  <c:v>46.356774170430938</c:v>
                </c:pt>
                <c:pt idx="14">
                  <c:v>48.149520839757002</c:v>
                </c:pt>
                <c:pt idx="15">
                  <c:v>49.94179488270585</c:v>
                </c:pt>
                <c:pt idx="16">
                  <c:v>51.7335976452229</c:v>
                </c:pt>
                <c:pt idx="17">
                  <c:v>53.524930481508051</c:v>
                </c:pt>
                <c:pt idx="18">
                  <c:v>55.31579475345319</c:v>
                </c:pt>
                <c:pt idx="19">
                  <c:v>57.106191830053618</c:v>
                </c:pt>
                <c:pt idx="20">
                  <c:v>58.896123086825611</c:v>
                </c:pt>
                <c:pt idx="21">
                  <c:v>60.685589905261338</c:v>
                </c:pt>
                <c:pt idx="22">
                  <c:v>62.474593672277351</c:v>
                </c:pt>
                <c:pt idx="23">
                  <c:v>64.263135779675068</c:v>
                </c:pt>
                <c:pt idx="24">
                  <c:v>66.051217623608622</c:v>
                </c:pt>
                <c:pt idx="25">
                  <c:v>67.838840604080275</c:v>
                </c:pt>
                <c:pt idx="26">
                  <c:v>69.626006124434397</c:v>
                </c:pt>
                <c:pt idx="27">
                  <c:v>71.412715590853082</c:v>
                </c:pt>
                <c:pt idx="28">
                  <c:v>73.198970411900291</c:v>
                </c:pt>
                <c:pt idx="29">
                  <c:v>74.984771998036678</c:v>
                </c:pt>
                <c:pt idx="30">
                  <c:v>76.77012176116952</c:v>
                </c:pt>
                <c:pt idx="31">
                  <c:v>78.555021114219471</c:v>
                </c:pt>
                <c:pt idx="32">
                  <c:v>80.339471470681801</c:v>
                </c:pt>
                <c:pt idx="33">
                  <c:v>82.123474244214549</c:v>
                </c:pt>
                <c:pt idx="34">
                  <c:v>83.907030848234911</c:v>
                </c:pt>
                <c:pt idx="35">
                  <c:v>85.690142695530611</c:v>
                </c:pt>
                <c:pt idx="36">
                  <c:v>87.472811197874009</c:v>
                </c:pt>
                <c:pt idx="37">
                  <c:v>89.255037765675752</c:v>
                </c:pt>
                <c:pt idx="38">
                  <c:v>91.036823807607902</c:v>
                </c:pt>
                <c:pt idx="39">
                  <c:v>92.818170730283299</c:v>
                </c:pt>
                <c:pt idx="40">
                  <c:v>94.599079937921516</c:v>
                </c:pt>
                <c:pt idx="41">
                  <c:v>96.379552832037078</c:v>
                </c:pt>
                <c:pt idx="42">
                  <c:v>98.159590811132489</c:v>
                </c:pt>
                <c:pt idx="43">
                  <c:v>99.939195270414629</c:v>
                </c:pt>
                <c:pt idx="44">
                  <c:v>101.7183676015127</c:v>
                </c:pt>
                <c:pt idx="45">
                  <c:v>103.4971091922159</c:v>
                </c:pt>
                <c:pt idx="46">
                  <c:v>105.2754214262189</c:v>
                </c:pt>
                <c:pt idx="47">
                  <c:v>107.053305682878</c:v>
                </c:pt>
                <c:pt idx="48">
                  <c:v>108.83076333698141</c:v>
                </c:pt>
                <c:pt idx="49">
                  <c:v>110.60779575853149</c:v>
                </c:pt>
                <c:pt idx="50">
                  <c:v>112.38440431253819</c:v>
                </c:pt>
                <c:pt idx="51">
                  <c:v>114.16059035881661</c:v>
                </c:pt>
                <c:pt idx="52">
                  <c:v>115.93635525180559</c:v>
                </c:pt>
                <c:pt idx="53">
                  <c:v>117.7117003403928</c:v>
                </c:pt>
                <c:pt idx="54">
                  <c:v>119.4866269677409</c:v>
                </c:pt>
                <c:pt idx="55">
                  <c:v>121.26113647114209</c:v>
                </c:pt>
                <c:pt idx="56">
                  <c:v>123.03523018186721</c:v>
                </c:pt>
                <c:pt idx="57">
                  <c:v>124.80890942503341</c:v>
                </c:pt>
                <c:pt idx="58">
                  <c:v>126.5821755194744</c:v>
                </c:pt>
                <c:pt idx="59">
                  <c:v>128.35502977762269</c:v>
                </c:pt>
                <c:pt idx="60">
                  <c:v>130.12747350540411</c:v>
                </c:pt>
                <c:pt idx="61">
                  <c:v>131.89950800213791</c:v>
                </c:pt>
                <c:pt idx="62">
                  <c:v>133.67113456044339</c:v>
                </c:pt>
                <c:pt idx="63">
                  <c:v>135.44235446616</c:v>
                </c:pt>
                <c:pt idx="64">
                  <c:v>137.21316899826849</c:v>
                </c:pt>
                <c:pt idx="65">
                  <c:v>138.98357942883021</c:v>
                </c:pt>
                <c:pt idx="66">
                  <c:v>140.7535870229182</c:v>
                </c:pt>
                <c:pt idx="67">
                  <c:v>142.52319303857249</c:v>
                </c:pt>
                <c:pt idx="68">
                  <c:v>144.29239872675481</c:v>
                </c:pt>
                <c:pt idx="69">
                  <c:v>146.0612053313022</c:v>
                </c:pt>
                <c:pt idx="70">
                  <c:v>147.82961408890691</c:v>
                </c:pt>
                <c:pt idx="71">
                  <c:v>149.59762622907829</c:v>
                </c:pt>
                <c:pt idx="72">
                  <c:v>151.36524297413331</c:v>
                </c:pt>
                <c:pt idx="73">
                  <c:v>153.1324655391798</c:v>
                </c:pt>
                <c:pt idx="74">
                  <c:v>154.89929513210561</c:v>
                </c:pt>
                <c:pt idx="75">
                  <c:v>156.66573295357961</c:v>
                </c:pt>
                <c:pt idx="76">
                  <c:v>158.43178019705391</c:v>
                </c:pt>
                <c:pt idx="77">
                  <c:v>160.19743804877061</c:v>
                </c:pt>
                <c:pt idx="78">
                  <c:v>161.9627076877768</c:v>
                </c:pt>
                <c:pt idx="79">
                  <c:v>163.72759028593899</c:v>
                </c:pt>
                <c:pt idx="80">
                  <c:v>165.4920870079641</c:v>
                </c:pt>
                <c:pt idx="81">
                  <c:v>167.2561990114304</c:v>
                </c:pt>
                <c:pt idx="82">
                  <c:v>169.01992744681169</c:v>
                </c:pt>
                <c:pt idx="83">
                  <c:v>170.78327345751339</c:v>
                </c:pt>
                <c:pt idx="84">
                  <c:v>172.5462381799102</c:v>
                </c:pt>
                <c:pt idx="85">
                  <c:v>174.30882274338569</c:v>
                </c:pt>
                <c:pt idx="86">
                  <c:v>176.07102827037571</c:v>
                </c:pt>
                <c:pt idx="87">
                  <c:v>177.83285587641831</c:v>
                </c:pt>
                <c:pt idx="88">
                  <c:v>179.59430667019799</c:v>
                </c:pt>
                <c:pt idx="89">
                  <c:v>181.35538175360469</c:v>
                </c:pt>
                <c:pt idx="90">
                  <c:v>183.11608222178339</c:v>
                </c:pt>
                <c:pt idx="91">
                  <c:v>184.87640916319651</c:v>
                </c:pt>
                <c:pt idx="92">
                  <c:v>186.6363636596777</c:v>
                </c:pt>
                <c:pt idx="93">
                  <c:v>188.39594678650059</c:v>
                </c:pt>
                <c:pt idx="94">
                  <c:v>190.15515961243571</c:v>
                </c:pt>
              </c:numCache>
            </c:numRef>
          </c:xVal>
          <c:yVal>
            <c:numRef>
              <c:f>Error_Analysis!$O$40:$O$134</c:f>
              <c:numCache>
                <c:formatCode>General</c:formatCode>
                <c:ptCount val="95"/>
                <c:pt idx="0">
                  <c:v>9.1295869122262712</c:v>
                </c:pt>
                <c:pt idx="1">
                  <c:v>9.1828663684414025</c:v>
                </c:pt>
                <c:pt idx="2">
                  <c:v>9.2378518010114075</c:v>
                </c:pt>
                <c:pt idx="3">
                  <c:v>9.2945703198231211</c:v>
                </c:pt>
                <c:pt idx="4">
                  <c:v>9.3530501711365392</c:v>
                </c:pt>
                <c:pt idx="5">
                  <c:v>9.4133207763988764</c:v>
                </c:pt>
                <c:pt idx="6">
                  <c:v>9.4754127731582116</c:v>
                </c:pt>
                <c:pt idx="7">
                  <c:v>9.5393580581734021</c:v>
                </c:pt>
                <c:pt idx="8">
                  <c:v>9.6051898328523233</c:v>
                </c:pt>
                <c:pt idx="9">
                  <c:v>9.6729426511327592</c:v>
                </c:pt>
                <c:pt idx="10">
                  <c:v>9.7426524699697961</c:v>
                </c:pt>
                <c:pt idx="11">
                  <c:v>9.814356702540346</c:v>
                </c:pt>
                <c:pt idx="12">
                  <c:v>9.8880942743550673</c:v>
                </c:pt>
                <c:pt idx="13">
                  <c:v>9.963905682423146</c:v>
                </c:pt>
                <c:pt idx="14">
                  <c:v>10.041833057660764</c:v>
                </c:pt>
                <c:pt idx="15">
                  <c:v>10.121920230733641</c:v>
                </c:pt>
                <c:pt idx="16">
                  <c:v>10.204212801538118</c:v>
                </c:pt>
                <c:pt idx="17">
                  <c:v>10.288758212544026</c:v>
                </c:pt>
                <c:pt idx="18">
                  <c:v>10.375605826239058</c:v>
                </c:pt>
                <c:pt idx="19">
                  <c:v>10.464807006923719</c:v>
                </c:pt>
                <c:pt idx="20">
                  <c:v>10.55641520713289</c:v>
                </c:pt>
                <c:pt idx="21">
                  <c:v>10.650486058983967</c:v>
                </c:pt>
                <c:pt idx="22">
                  <c:v>10.747077470756503</c:v>
                </c:pt>
                <c:pt idx="23">
                  <c:v>10.846249729056687</c:v>
                </c:pt>
                <c:pt idx="24">
                  <c:v>10.948065606914613</c:v>
                </c:pt>
                <c:pt idx="25">
                  <c:v>11.052590478232672</c:v>
                </c:pt>
                <c:pt idx="26">
                  <c:v>11.159892438986381</c:v>
                </c:pt>
                <c:pt idx="27">
                  <c:v>11.270042435647319</c:v>
                </c:pt>
                <c:pt idx="28">
                  <c:v>11.383114401331094</c:v>
                </c:pt>
                <c:pt idx="29">
                  <c:v>11.499185400177685</c:v>
                </c:pt>
                <c:pt idx="30">
                  <c:v>11.618335780571797</c:v>
                </c:pt>
                <c:pt idx="31">
                  <c:v>11.740649337809</c:v>
                </c:pt>
                <c:pt idx="32">
                  <c:v>11.866213486885782</c:v>
                </c:pt>
                <c:pt idx="33">
                  <c:v>11.995119446146733</c:v>
                </c:pt>
                <c:pt idx="34">
                  <c:v>12.127462432585073</c:v>
                </c:pt>
                <c:pt idx="35">
                  <c:v>12.263341869651933</c:v>
                </c:pt>
                <c:pt idx="36">
                  <c:v>12.40286160850478</c:v>
                </c:pt>
                <c:pt idx="37">
                  <c:v>12.546130163727087</c:v>
                </c:pt>
                <c:pt idx="38">
                  <c:v>12.693260964597952</c:v>
                </c:pt>
                <c:pt idx="39">
                  <c:v>12.844372623133077</c:v>
                </c:pt>
                <c:pt idx="40">
                  <c:v>12.999589220203106</c:v>
                </c:pt>
                <c:pt idx="41">
                  <c:v>13.15904061114381</c:v>
                </c:pt>
                <c:pt idx="42">
                  <c:v>13.322862752434425</c:v>
                </c:pt>
                <c:pt idx="43">
                  <c:v>13.491198051134212</c:v>
                </c:pt>
                <c:pt idx="44">
                  <c:v>13.664195738946439</c:v>
                </c:pt>
                <c:pt idx="45">
                  <c:v>13.84201227294202</c:v>
                </c:pt>
                <c:pt idx="46">
                  <c:v>14.02481176518612</c:v>
                </c:pt>
                <c:pt idx="47">
                  <c:v>14.212766443706897</c:v>
                </c:pt>
                <c:pt idx="48">
                  <c:v>14.406057147509479</c:v>
                </c:pt>
                <c:pt idx="49">
                  <c:v>14.604873858589171</c:v>
                </c:pt>
                <c:pt idx="50">
                  <c:v>14.809416274200682</c:v>
                </c:pt>
                <c:pt idx="51">
                  <c:v>15.019894422978783</c:v>
                </c:pt>
                <c:pt idx="52">
                  <c:v>15.236529328863671</c:v>
                </c:pt>
                <c:pt idx="53">
                  <c:v>15.459553727215811</c:v>
                </c:pt>
                <c:pt idx="54">
                  <c:v>15.689212837949881</c:v>
                </c:pt>
                <c:pt idx="55">
                  <c:v>15.925765201056691</c:v>
                </c:pt>
                <c:pt idx="56">
                  <c:v>16.169483580452678</c:v>
                </c:pt>
                <c:pt idx="57">
                  <c:v>16.420655942754237</c:v>
                </c:pt>
                <c:pt idx="58">
                  <c:v>16.679586518321628</c:v>
                </c:pt>
                <c:pt idx="59">
                  <c:v>16.946596952739064</c:v>
                </c:pt>
                <c:pt idx="60">
                  <c:v>17.222027557852929</c:v>
                </c:pt>
                <c:pt idx="61">
                  <c:v>17.506238672539144</c:v>
                </c:pt>
                <c:pt idx="62">
                  <c:v>17.799612144592583</c:v>
                </c:pt>
                <c:pt idx="63">
                  <c:v>18.102552946491798</c:v>
                </c:pt>
                <c:pt idx="64">
                  <c:v>18.415490939362041</c:v>
                </c:pt>
                <c:pt idx="65">
                  <c:v>18.738882801228911</c:v>
                </c:pt>
                <c:pt idx="66">
                  <c:v>19.073214137680214</c:v>
                </c:pt>
                <c:pt idx="67">
                  <c:v>19.419001795395584</c:v>
                </c:pt>
                <c:pt idx="68">
                  <c:v>19.776796401645662</c:v>
                </c:pt>
                <c:pt idx="69">
                  <c:v>20.14718515591591</c:v>
                </c:pt>
                <c:pt idx="70">
                  <c:v>20.53079490337198</c:v>
                </c:pt>
                <c:pt idx="71">
                  <c:v>20.928295523881584</c:v>
                </c:pt>
                <c:pt idx="72">
                  <c:v>21.340403675079621</c:v>
                </c:pt>
                <c:pt idx="73">
                  <c:v>21.767886933357584</c:v>
                </c:pt>
                <c:pt idx="74">
                  <c:v>22.211568383012665</c:v>
                </c:pt>
                <c:pt idx="75">
                  <c:v>22.672331711191511</c:v>
                </c:pt>
                <c:pt idx="76">
                  <c:v>23.151126874854757</c:v>
                </c:pt>
                <c:pt idx="77">
                  <c:v>23.648976416111907</c:v>
                </c:pt>
                <c:pt idx="78">
                  <c:v>24.166982514153254</c:v>
                </c:pt>
                <c:pt idx="79">
                  <c:v>24.706334875976239</c:v>
                </c:pt>
                <c:pt idx="80">
                  <c:v>25.268319584658322</c:v>
                </c:pt>
                <c:pt idx="81">
                  <c:v>25.854329043535856</c:v>
                </c:pt>
                <c:pt idx="82">
                  <c:v>26.46587317795478</c:v>
                </c:pt>
                <c:pt idx="83">
                  <c:v>27.104592084136435</c:v>
                </c:pt>
                <c:pt idx="84">
                  <c:v>27.772270348053961</c:v>
                </c:pt>
                <c:pt idx="85">
                  <c:v>28.470853297319831</c:v>
                </c:pt>
                <c:pt idx="86">
                  <c:v>29.202465497538405</c:v>
                </c:pt>
                <c:pt idx="87">
                  <c:v>29.969431863263583</c:v>
                </c:pt>
                <c:pt idx="88">
                  <c:v>30.774301825138078</c:v>
                </c:pt>
                <c:pt idx="89">
                  <c:v>31.619877082162844</c:v>
                </c:pt>
                <c:pt idx="90">
                  <c:v>32.509243575274027</c:v>
                </c:pt>
                <c:pt idx="91">
                  <c:v>33.445808450827286</c:v>
                </c:pt>
                <c:pt idx="92">
                  <c:v>34.433342946752035</c:v>
                </c:pt>
                <c:pt idx="93">
                  <c:v>35.476032338925023</c:v>
                </c:pt>
                <c:pt idx="94">
                  <c:v>36.578534341991151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B5-484E-8C55-AB44EFF3B251}"/>
            </c:ext>
          </c:extLst>
        </c:ser>
        <c:ser>
          <c:idx val="2"/>
          <c:order val="2"/>
          <c:tx>
            <c:v>Gb = 850W/m2, Gd = 150W/m2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514588100498793"/>
                  <c:y val="-0.3606034558532272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Error_Analysis!$Q$40:$Q$132</c:f>
              <c:numCache>
                <c:formatCode>General</c:formatCode>
                <c:ptCount val="93"/>
                <c:pt idx="0">
                  <c:v>26.167936863063801</c:v>
                </c:pt>
                <c:pt idx="1">
                  <c:v>27.965249526830849</c:v>
                </c:pt>
                <c:pt idx="2">
                  <c:v>29.762062479762331</c:v>
                </c:pt>
                <c:pt idx="3">
                  <c:v>31.55837704486882</c:v>
                </c:pt>
                <c:pt idx="4">
                  <c:v>33.354194563967752</c:v>
                </c:pt>
                <c:pt idx="5">
                  <c:v>35.149516396876422</c:v>
                </c:pt>
                <c:pt idx="6">
                  <c:v>36.944343920590271</c:v>
                </c:pt>
                <c:pt idx="7">
                  <c:v>38.738678528472391</c:v>
                </c:pt>
                <c:pt idx="8">
                  <c:v>40.53252162945428</c:v>
                </c:pt>
                <c:pt idx="9">
                  <c:v>42.325874647234812</c:v>
                </c:pt>
                <c:pt idx="10">
                  <c:v>44.118739019466872</c:v>
                </c:pt>
                <c:pt idx="11">
                  <c:v>45.911116197003679</c:v>
                </c:pt>
                <c:pt idx="12">
                  <c:v>47.703007643091482</c:v>
                </c:pt>
                <c:pt idx="13">
                  <c:v>49.494414832621743</c:v>
                </c:pt>
                <c:pt idx="14">
                  <c:v>51.285339251362259</c:v>
                </c:pt>
                <c:pt idx="15">
                  <c:v>53.075782395221673</c:v>
                </c:pt>
                <c:pt idx="16">
                  <c:v>54.865745769520437</c:v>
                </c:pt>
                <c:pt idx="17">
                  <c:v>56.655230888238947</c:v>
                </c:pt>
                <c:pt idx="18">
                  <c:v>58.444239273344252</c:v>
                </c:pt>
                <c:pt idx="19">
                  <c:v>60.232772454076432</c:v>
                </c:pt>
                <c:pt idx="20">
                  <c:v>62.020831966259522</c:v>
                </c:pt>
                <c:pt idx="21">
                  <c:v>63.808419351654678</c:v>
                </c:pt>
                <c:pt idx="22">
                  <c:v>65.595536157277522</c:v>
                </c:pt>
                <c:pt idx="23">
                  <c:v>67.382183934790348</c:v>
                </c:pt>
                <c:pt idx="24">
                  <c:v>69.16836423985292</c:v>
                </c:pt>
                <c:pt idx="25">
                  <c:v>70.954078631527125</c:v>
                </c:pt>
                <c:pt idx="26">
                  <c:v>72.739328671680795</c:v>
                </c:pt>
                <c:pt idx="27">
                  <c:v>74.524115924406246</c:v>
                </c:pt>
                <c:pt idx="28">
                  <c:v>76.308441955463223</c:v>
                </c:pt>
                <c:pt idx="29">
                  <c:v>78.092308331734216</c:v>
                </c:pt>
                <c:pt idx="30">
                  <c:v>79.875716620684415</c:v>
                </c:pt>
                <c:pt idx="31">
                  <c:v>81.6586683898649</c:v>
                </c:pt>
                <c:pt idx="32">
                  <c:v>83.441165206395965</c:v>
                </c:pt>
                <c:pt idx="33">
                  <c:v>85.223208636503855</c:v>
                </c:pt>
                <c:pt idx="34">
                  <c:v>87.004800245040428</c:v>
                </c:pt>
                <c:pt idx="35">
                  <c:v>88.785941595038707</c:v>
                </c:pt>
                <c:pt idx="36">
                  <c:v>90.566634247286743</c:v>
                </c:pt>
                <c:pt idx="37">
                  <c:v>92.346879759893994</c:v>
                </c:pt>
                <c:pt idx="38">
                  <c:v>94.126679687905096</c:v>
                </c:pt>
                <c:pt idx="39">
                  <c:v>95.906035582906256</c:v>
                </c:pt>
                <c:pt idx="40">
                  <c:v>97.684948992649424</c:v>
                </c:pt>
                <c:pt idx="41">
                  <c:v>99.463421460711459</c:v>
                </c:pt>
                <c:pt idx="42">
                  <c:v>101.241454526138</c:v>
                </c:pt>
                <c:pt idx="43">
                  <c:v>103.0190497231256</c:v>
                </c:pt>
                <c:pt idx="44">
                  <c:v>104.7962085807077</c:v>
                </c:pt>
                <c:pt idx="45">
                  <c:v>106.5729326224638</c:v>
                </c:pt>
                <c:pt idx="46">
                  <c:v>108.34922336623529</c:v>
                </c:pt>
                <c:pt idx="47">
                  <c:v>110.1250823238486</c:v>
                </c:pt>
                <c:pt idx="48">
                  <c:v>111.9005110008768</c:v>
                </c:pt>
                <c:pt idx="49">
                  <c:v>113.675510896384</c:v>
                </c:pt>
                <c:pt idx="50">
                  <c:v>115.4500835027093</c:v>
                </c:pt>
                <c:pt idx="51">
                  <c:v>117.22423030525</c:v>
                </c:pt>
                <c:pt idx="52">
                  <c:v>118.9979527822498</c:v>
                </c:pt>
                <c:pt idx="53">
                  <c:v>120.77125240462669</c:v>
                </c:pt>
                <c:pt idx="54">
                  <c:v>122.5441306357837</c:v>
                </c:pt>
                <c:pt idx="55">
                  <c:v>124.31658893144569</c:v>
                </c:pt>
                <c:pt idx="56">
                  <c:v>126.0886287395132</c:v>
                </c:pt>
                <c:pt idx="57">
                  <c:v>127.8602514999094</c:v>
                </c:pt>
                <c:pt idx="58">
                  <c:v>129.63145864446011</c:v>
                </c:pt>
                <c:pt idx="59">
                  <c:v>131.40225159676379</c:v>
                </c:pt>
                <c:pt idx="60">
                  <c:v>133.17263177209091</c:v>
                </c:pt>
                <c:pt idx="61">
                  <c:v>134.9426005772747</c:v>
                </c:pt>
                <c:pt idx="62">
                  <c:v>136.7121594106307</c:v>
                </c:pt>
                <c:pt idx="63">
                  <c:v>138.48130966187071</c:v>
                </c:pt>
                <c:pt idx="64">
                  <c:v>140.25005271202991</c:v>
                </c:pt>
                <c:pt idx="65">
                  <c:v>142.0183899334103</c:v>
                </c:pt>
                <c:pt idx="66">
                  <c:v>143.7863226895256</c:v>
                </c:pt>
                <c:pt idx="67">
                  <c:v>145.55385233505299</c:v>
                </c:pt>
                <c:pt idx="68">
                  <c:v>147.3209802158004</c:v>
                </c:pt>
                <c:pt idx="69">
                  <c:v>149.08770766867229</c:v>
                </c:pt>
                <c:pt idx="70">
                  <c:v>150.85403602165371</c:v>
                </c:pt>
                <c:pt idx="71">
                  <c:v>152.61996659379369</c:v>
                </c:pt>
                <c:pt idx="72">
                  <c:v>154.38550069519511</c:v>
                </c:pt>
                <c:pt idx="73">
                  <c:v>156.15063962701399</c:v>
                </c:pt>
                <c:pt idx="74">
                  <c:v>157.9153846814724</c:v>
                </c:pt>
                <c:pt idx="75">
                  <c:v>159.67973714186121</c:v>
                </c:pt>
                <c:pt idx="76">
                  <c:v>161.44369828256049</c:v>
                </c:pt>
                <c:pt idx="77">
                  <c:v>163.2072693690657</c:v>
                </c:pt>
                <c:pt idx="78">
                  <c:v>164.97045165801441</c:v>
                </c:pt>
                <c:pt idx="79">
                  <c:v>166.73324639721861</c:v>
                </c:pt>
                <c:pt idx="80">
                  <c:v>168.4956548257058</c:v>
                </c:pt>
                <c:pt idx="81">
                  <c:v>170.2576781737622</c:v>
                </c:pt>
                <c:pt idx="82">
                  <c:v>172.01931766297781</c:v>
                </c:pt>
                <c:pt idx="83">
                  <c:v>173.7805745063026</c:v>
                </c:pt>
                <c:pt idx="84">
                  <c:v>175.54144990809769</c:v>
                </c:pt>
                <c:pt idx="85">
                  <c:v>177.30194506420079</c:v>
                </c:pt>
                <c:pt idx="86">
                  <c:v>179.06206116198501</c:v>
                </c:pt>
                <c:pt idx="87">
                  <c:v>180.8217993804264</c:v>
                </c:pt>
                <c:pt idx="88">
                  <c:v>182.58116089017639</c:v>
                </c:pt>
                <c:pt idx="89">
                  <c:v>184.34014685363061</c:v>
                </c:pt>
                <c:pt idx="90">
                  <c:v>186.09875842500639</c:v>
                </c:pt>
                <c:pt idx="91">
                  <c:v>187.8569967504225</c:v>
                </c:pt>
                <c:pt idx="92">
                  <c:v>189.61486296797591</c:v>
                </c:pt>
              </c:numCache>
            </c:numRef>
          </c:xVal>
          <c:yVal>
            <c:numRef>
              <c:f>Error_Analysis!$T$40:$T$132</c:f>
              <c:numCache>
                <c:formatCode>General</c:formatCode>
                <c:ptCount val="93"/>
                <c:pt idx="0">
                  <c:v>8.2905617645938978</c:v>
                </c:pt>
                <c:pt idx="1">
                  <c:v>8.3272620215003013</c:v>
                </c:pt>
                <c:pt idx="2">
                  <c:v>8.3650279680409092</c:v>
                </c:pt>
                <c:pt idx="3">
                  <c:v>8.4038718239933221</c:v>
                </c:pt>
                <c:pt idx="4">
                  <c:v>8.4438062603376149</c:v>
                </c:pt>
                <c:pt idx="5">
                  <c:v>8.4848444106877796</c:v>
                </c:pt>
                <c:pt idx="6">
                  <c:v>8.526999883232051</c:v>
                </c:pt>
                <c:pt idx="7">
                  <c:v>8.5702867732152921</c:v>
                </c:pt>
                <c:pt idx="8">
                  <c:v>8.6147196759861213</c:v>
                </c:pt>
                <c:pt idx="9">
                  <c:v>8.660313700629052</c:v>
                </c:pt>
                <c:pt idx="10">
                  <c:v>8.7070844842018964</c:v>
                </c:pt>
                <c:pt idx="11">
                  <c:v>8.7550482066225417</c:v>
                </c:pt>
                <c:pt idx="12">
                  <c:v>8.8042216062086212</c:v>
                </c:pt>
                <c:pt idx="13">
                  <c:v>8.8546219959220362</c:v>
                </c:pt>
                <c:pt idx="14">
                  <c:v>8.9062672803326581</c:v>
                </c:pt>
                <c:pt idx="15">
                  <c:v>8.9591759733458716</c:v>
                </c:pt>
                <c:pt idx="16">
                  <c:v>9.0133672167231822</c:v>
                </c:pt>
                <c:pt idx="17">
                  <c:v>9.0688607994287889</c:v>
                </c:pt>
                <c:pt idx="18">
                  <c:v>9.1256771778539409</c:v>
                </c:pt>
                <c:pt idx="19">
                  <c:v>9.1838374969475218</c:v>
                </c:pt>
                <c:pt idx="20">
                  <c:v>9.2433636122984453</c:v>
                </c:pt>
                <c:pt idx="21">
                  <c:v>9.3042781132252763</c:v>
                </c:pt>
                <c:pt idx="22">
                  <c:v>9.3666043469098295</c:v>
                </c:pt>
                <c:pt idx="23">
                  <c:v>9.4303664436350569</c:v>
                </c:pt>
                <c:pt idx="24">
                  <c:v>9.4955893431763627</c:v>
                </c:pt>
                <c:pt idx="25">
                  <c:v>9.5622988224090282</c:v>
                </c:pt>
                <c:pt idx="26">
                  <c:v>9.6305215241890281</c:v>
                </c:pt>
                <c:pt idx="27">
                  <c:v>9.7002849875749</c:v>
                </c:pt>
                <c:pt idx="28">
                  <c:v>9.7716176794596521</c:v>
                </c:pt>
                <c:pt idx="29">
                  <c:v>9.8445490276877816</c:v>
                </c:pt>
                <c:pt idx="30">
                  <c:v>9.9191094557277868</c:v>
                </c:pt>
                <c:pt idx="31">
                  <c:v>9.995330418994353</c:v>
                </c:pt>
                <c:pt idx="32">
                  <c:v>10.073244442897918</c:v>
                </c:pt>
                <c:pt idx="33">
                  <c:v>10.152885162722212</c:v>
                </c:pt>
                <c:pt idx="34">
                  <c:v>10.234287365423807</c:v>
                </c:pt>
                <c:pt idx="35">
                  <c:v>10.317487033462115</c:v>
                </c:pt>
                <c:pt idx="36">
                  <c:v>10.402521390775297</c:v>
                </c:pt>
                <c:pt idx="37">
                  <c:v>10.48942895101117</c:v>
                </c:pt>
                <c:pt idx="38">
                  <c:v>10.578249568155211</c:v>
                </c:pt>
                <c:pt idx="39">
                  <c:v>10.669024489680117</c:v>
                </c:pt>
                <c:pt idx="40">
                  <c:v>10.761796412365594</c:v>
                </c:pt>
                <c:pt idx="41">
                  <c:v>10.856609540948082</c:v>
                </c:pt>
                <c:pt idx="42">
                  <c:v>10.953509649751794</c:v>
                </c:pt>
                <c:pt idx="43">
                  <c:v>11.052544147495999</c:v>
                </c:pt>
                <c:pt idx="44">
                  <c:v>11.153762145448615</c:v>
                </c:pt>
                <c:pt idx="45">
                  <c:v>11.25721452914272</c:v>
                </c:pt>
                <c:pt idx="46">
                  <c:v>11.362954033859243</c:v>
                </c:pt>
                <c:pt idx="47">
                  <c:v>11.47103532411057</c:v>
                </c:pt>
                <c:pt idx="48">
                  <c:v>11.581515077378841</c:v>
                </c:pt>
                <c:pt idx="49">
                  <c:v>11.694452072358228</c:v>
                </c:pt>
                <c:pt idx="50">
                  <c:v>11.809907281999889</c:v>
                </c:pt>
                <c:pt idx="51">
                  <c:v>11.927943971654216</c:v>
                </c:pt>
                <c:pt idx="52">
                  <c:v>12.048627802635623</c:v>
                </c:pt>
                <c:pt idx="53">
                  <c:v>12.17202694157208</c:v>
                </c:pt>
                <c:pt idx="54">
                  <c:v>12.298212175898774</c:v>
                </c:pt>
                <c:pt idx="55">
                  <c:v>12.427257035914922</c:v>
                </c:pt>
                <c:pt idx="56">
                  <c:v>12.559237923835598</c:v>
                </c:pt>
                <c:pt idx="57">
                  <c:v>12.694234250299392</c:v>
                </c:pt>
                <c:pt idx="58">
                  <c:v>12.832328578856073</c:v>
                </c:pt>
                <c:pt idx="59">
                  <c:v>12.973606778956523</c:v>
                </c:pt>
                <c:pt idx="60">
                  <c:v>13.118158188056285</c:v>
                </c:pt>
                <c:pt idx="61">
                  <c:v>13.266075783448242</c:v>
                </c:pt>
                <c:pt idx="62">
                  <c:v>13.417456364527297</c:v>
                </c:pt>
                <c:pt idx="63">
                  <c:v>13.572400746219278</c:v>
                </c:pt>
                <c:pt idx="64">
                  <c:v>13.731013964379207</c:v>
                </c:pt>
                <c:pt idx="65">
                  <c:v>13.893405494040442</c:v>
                </c:pt>
                <c:pt idx="66">
                  <c:v>14.059689481443174</c:v>
                </c:pt>
                <c:pt idx="67">
                  <c:v>14.229984990876105</c:v>
                </c:pt>
                <c:pt idx="68">
                  <c:v>14.404416267443249</c:v>
                </c:pt>
                <c:pt idx="69">
                  <c:v>14.583113016960041</c:v>
                </c:pt>
                <c:pt idx="70">
                  <c:v>14.766210704302507</c:v>
                </c:pt>
                <c:pt idx="71">
                  <c:v>14.953850871629276</c:v>
                </c:pt>
                <c:pt idx="72">
                  <c:v>15.146181478046813</c:v>
                </c:pt>
                <c:pt idx="73">
                  <c:v>15.343357262412441</c:v>
                </c:pt>
                <c:pt idx="74">
                  <c:v>15.545540131143332</c:v>
                </c:pt>
                <c:pt idx="75">
                  <c:v>15.75289957304761</c:v>
                </c:pt>
                <c:pt idx="76">
                  <c:v>15.96561310340954</c:v>
                </c:pt>
                <c:pt idx="77">
                  <c:v>16.183866739760933</c:v>
                </c:pt>
                <c:pt idx="78">
                  <c:v>16.407855511998108</c:v>
                </c:pt>
                <c:pt idx="79">
                  <c:v>16.637784009779114</c:v>
                </c:pt>
                <c:pt idx="80">
                  <c:v>16.873866970409146</c:v>
                </c:pt>
                <c:pt idx="81">
                  <c:v>17.116329910755091</c:v>
                </c:pt>
                <c:pt idx="82">
                  <c:v>17.365409807074986</c:v>
                </c:pt>
                <c:pt idx="83">
                  <c:v>17.621355827065749</c:v>
                </c:pt>
                <c:pt idx="84">
                  <c:v>17.884430118847959</c:v>
                </c:pt>
                <c:pt idx="85">
                  <c:v>18.154908662140709</c:v>
                </c:pt>
                <c:pt idx="86">
                  <c:v>18.433082187403187</c:v>
                </c:pt>
                <c:pt idx="87">
                  <c:v>18.719257169361217</c:v>
                </c:pt>
                <c:pt idx="88">
                  <c:v>19.013756902045692</c:v>
                </c:pt>
                <c:pt idx="89">
                  <c:v>19.316922663234706</c:v>
                </c:pt>
                <c:pt idx="90">
                  <c:v>19.629114977103409</c:v>
                </c:pt>
                <c:pt idx="91">
                  <c:v>19.950714984882364</c:v>
                </c:pt>
                <c:pt idx="92">
                  <c:v>20.282125934445524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B5-484E-8C55-AB44EFF3B251}"/>
            </c:ext>
          </c:extLst>
        </c:ser>
        <c:ser>
          <c:idx val="3"/>
          <c:order val="3"/>
          <c:tx>
            <c:v>Fr: Gb = Gd = 200 W/m2</c:v>
          </c:tx>
          <c:spPr>
            <a:ln w="19050">
              <a:noFill/>
              <a:prstDash val="solid"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0.14457857620524839"/>
                  <c:y val="-3.8581350589436673E-2"/>
                </c:manualLayout>
              </c:layout>
              <c:numFmt formatCode="General" sourceLinked="0"/>
            </c:trendlineLbl>
          </c:trendline>
          <c:xVal>
            <c:numRef>
              <c:f>Error_Analysis!$W$40:$W$116</c:f>
              <c:numCache>
                <c:formatCode>General</c:formatCode>
                <c:ptCount val="77"/>
                <c:pt idx="0">
                  <c:v>19.498739974515939</c:v>
                </c:pt>
                <c:pt idx="1">
                  <c:v>21.30143481636307</c:v>
                </c:pt>
                <c:pt idx="2">
                  <c:v>23.103690025707131</c:v>
                </c:pt>
                <c:pt idx="3">
                  <c:v>24.905506397468031</c:v>
                </c:pt>
                <c:pt idx="4">
                  <c:v>26.706884740119271</c:v>
                </c:pt>
                <c:pt idx="5">
                  <c:v>28.50782587520651</c:v>
                </c:pt>
                <c:pt idx="6">
                  <c:v>30.308330636993229</c:v>
                </c:pt>
                <c:pt idx="7">
                  <c:v>32.108399871956792</c:v>
                </c:pt>
                <c:pt idx="8">
                  <c:v>33.908034438376561</c:v>
                </c:pt>
                <c:pt idx="9">
                  <c:v>35.70723520591504</c:v>
                </c:pt>
                <c:pt idx="10">
                  <c:v>37.506003055161088</c:v>
                </c:pt>
                <c:pt idx="11">
                  <c:v>39.304338877211933</c:v>
                </c:pt>
                <c:pt idx="12">
                  <c:v>41.102243573205641</c:v>
                </c:pt>
                <c:pt idx="13">
                  <c:v>42.899718053928723</c:v>
                </c:pt>
                <c:pt idx="14">
                  <c:v>44.696763239355448</c:v>
                </c:pt>
                <c:pt idx="15">
                  <c:v>46.493380058231807</c:v>
                </c:pt>
                <c:pt idx="16">
                  <c:v>48.289569447657748</c:v>
                </c:pt>
                <c:pt idx="17">
                  <c:v>50.08533235264035</c:v>
                </c:pt>
                <c:pt idx="18">
                  <c:v>51.880669725692101</c:v>
                </c:pt>
                <c:pt idx="19">
                  <c:v>53.675582526425707</c:v>
                </c:pt>
                <c:pt idx="20">
                  <c:v>55.470071721141068</c:v>
                </c:pt>
                <c:pt idx="21">
                  <c:v>57.264138282407863</c:v>
                </c:pt>
                <c:pt idx="22">
                  <c:v>59.057783188682649</c:v>
                </c:pt>
                <c:pt idx="23">
                  <c:v>60.851007423924557</c:v>
                </c:pt>
                <c:pt idx="24">
                  <c:v>62.643811977192613</c:v>
                </c:pt>
                <c:pt idx="25">
                  <c:v>64.436197842278858</c:v>
                </c:pt>
                <c:pt idx="26">
                  <c:v>66.228166017346567</c:v>
                </c:pt>
                <c:pt idx="27">
                  <c:v>68.019717504538249</c:v>
                </c:pt>
                <c:pt idx="28">
                  <c:v>69.810853309655926</c:v>
                </c:pt>
                <c:pt idx="29">
                  <c:v>71.601574441784237</c:v>
                </c:pt>
                <c:pt idx="30">
                  <c:v>73.391881912957729</c:v>
                </c:pt>
                <c:pt idx="31">
                  <c:v>75.181776737831612</c:v>
                </c:pt>
                <c:pt idx="32">
                  <c:v>76.97125993335716</c:v>
                </c:pt>
                <c:pt idx="33">
                  <c:v>78.760332518463358</c:v>
                </c:pt>
                <c:pt idx="34">
                  <c:v>80.548995513742327</c:v>
                </c:pt>
                <c:pt idx="35">
                  <c:v>82.337249941156927</c:v>
                </c:pt>
                <c:pt idx="36">
                  <c:v>84.12509682374592</c:v>
                </c:pt>
                <c:pt idx="37">
                  <c:v>85.912537185339957</c:v>
                </c:pt>
                <c:pt idx="38">
                  <c:v>87.699572050291138</c:v>
                </c:pt>
                <c:pt idx="39">
                  <c:v>89.486202443201847</c:v>
                </c:pt>
                <c:pt idx="40">
                  <c:v>91.272429388665401</c:v>
                </c:pt>
                <c:pt idx="41">
                  <c:v>93.058253911028388</c:v>
                </c:pt>
                <c:pt idx="42">
                  <c:v>94.843677034131574</c:v>
                </c:pt>
                <c:pt idx="43">
                  <c:v>96.628699781095477</c:v>
                </c:pt>
                <c:pt idx="44">
                  <c:v>98.413323174084454</c:v>
                </c:pt>
                <c:pt idx="45">
                  <c:v>100.19754823410069</c:v>
                </c:pt>
                <c:pt idx="46">
                  <c:v>101.981375980766</c:v>
                </c:pt>
                <c:pt idx="47">
                  <c:v>103.7648074321333</c:v>
                </c:pt>
                <c:pt idx="48">
                  <c:v>105.54784360449101</c:v>
                </c:pt>
                <c:pt idx="49">
                  <c:v>107.33048551217939</c:v>
                </c:pt>
                <c:pt idx="50">
                  <c:v>109.1127341674196</c:v>
                </c:pt>
                <c:pt idx="51">
                  <c:v>110.8945905801457</c:v>
                </c:pt>
                <c:pt idx="52">
                  <c:v>112.6760557578435</c:v>
                </c:pt>
                <c:pt idx="53">
                  <c:v>114.4571307054028</c:v>
                </c:pt>
                <c:pt idx="54">
                  <c:v>116.2378164249694</c:v>
                </c:pt>
                <c:pt idx="55">
                  <c:v>118.0181139158108</c:v>
                </c:pt>
                <c:pt idx="56">
                  <c:v>119.79802417418961</c:v>
                </c:pt>
                <c:pt idx="57">
                  <c:v>121.57754819323701</c:v>
                </c:pt>
                <c:pt idx="58">
                  <c:v>123.3566869628408</c:v>
                </c:pt>
                <c:pt idx="59">
                  <c:v>125.13544146953581</c:v>
                </c:pt>
                <c:pt idx="60">
                  <c:v>126.9138126964033</c:v>
                </c:pt>
                <c:pt idx="61">
                  <c:v>128.69180162297459</c:v>
                </c:pt>
                <c:pt idx="62">
                  <c:v>130.4694092251442</c:v>
                </c:pt>
                <c:pt idx="63">
                  <c:v>132.2466364750872</c:v>
                </c:pt>
                <c:pt idx="64">
                  <c:v>134.0234843411817</c:v>
                </c:pt>
                <c:pt idx="65">
                  <c:v>135.7999537879387</c:v>
                </c:pt>
                <c:pt idx="66">
                  <c:v>137.57604577594171</c:v>
                </c:pt>
                <c:pt idx="67">
                  <c:v>139.3517612617793</c:v>
                </c:pt>
                <c:pt idx="68">
                  <c:v>141.12710119800059</c:v>
                </c:pt>
                <c:pt idx="69">
                  <c:v>142.90206653306191</c:v>
                </c:pt>
                <c:pt idx="70">
                  <c:v>144.67665821128389</c:v>
                </c:pt>
                <c:pt idx="71">
                  <c:v>146.45087717281459</c:v>
                </c:pt>
                <c:pt idx="72">
                  <c:v>148.22472435359629</c:v>
                </c:pt>
                <c:pt idx="73">
                  <c:v>149.9982006853362</c:v>
                </c:pt>
                <c:pt idx="74">
                  <c:v>151.7713070954828</c:v>
                </c:pt>
                <c:pt idx="75">
                  <c:v>153.54404450720369</c:v>
                </c:pt>
                <c:pt idx="76">
                  <c:v>155.31641383937429</c:v>
                </c:pt>
              </c:numCache>
            </c:numRef>
          </c:xVal>
          <c:yVal>
            <c:numRef>
              <c:f>Error_Analysis!$Z$40:$Z$116</c:f>
              <c:numCache>
                <c:formatCode>General</c:formatCode>
                <c:ptCount val="77"/>
                <c:pt idx="0">
                  <c:v>-3.3234903430562471E-2</c:v>
                </c:pt>
                <c:pt idx="1">
                  <c:v>9.7441899650579672E-2</c:v>
                </c:pt>
                <c:pt idx="2">
                  <c:v>0.23033670609367901</c:v>
                </c:pt>
                <c:pt idx="3">
                  <c:v>0.365531293024487</c:v>
                </c:pt>
                <c:pt idx="4">
                  <c:v>0.50311097384627135</c:v>
                </c:pt>
                <c:pt idx="5">
                  <c:v>0.64316480521243191</c:v>
                </c:pt>
                <c:pt idx="6">
                  <c:v>0.78578580822009547</c:v>
                </c:pt>
                <c:pt idx="7">
                  <c:v>0.93107120491954143</c:v>
                </c:pt>
                <c:pt idx="8">
                  <c:v>1.079122671483834</c:v>
                </c:pt>
                <c:pt idx="9">
                  <c:v>1.2300466094146323</c:v>
                </c:pt>
                <c:pt idx="10">
                  <c:v>1.383954436310731</c:v>
                </c:pt>
                <c:pt idx="11">
                  <c:v>1.5409628979109333</c:v>
                </c:pt>
                <c:pt idx="12">
                  <c:v>1.7011944032400985</c:v>
                </c:pt>
                <c:pt idx="13">
                  <c:v>1.8647773849377498</c:v>
                </c:pt>
                <c:pt idx="14">
                  <c:v>2.0318466869768672</c:v>
                </c:pt>
                <c:pt idx="15">
                  <c:v>2.2025439822887143</c:v>
                </c:pt>
                <c:pt idx="16">
                  <c:v>2.3770182230224846</c:v>
                </c:pt>
                <c:pt idx="17">
                  <c:v>2.5554261264611737</c:v>
                </c:pt>
                <c:pt idx="18">
                  <c:v>2.7379326999772817</c:v>
                </c:pt>
                <c:pt idx="19">
                  <c:v>2.9247118087359572</c:v>
                </c:pt>
                <c:pt idx="20">
                  <c:v>3.1159467902770377</c:v>
                </c:pt>
                <c:pt idx="21">
                  <c:v>3.3118311205733635</c:v>
                </c:pt>
                <c:pt idx="22">
                  <c:v>3.5125691366994567</c:v>
                </c:pt>
                <c:pt idx="23">
                  <c:v>3.7183768218043074</c:v>
                </c:pt>
                <c:pt idx="24">
                  <c:v>3.9294826587560574</c:v>
                </c:pt>
                <c:pt idx="25">
                  <c:v>4.146128559609692</c:v>
                </c:pt>
                <c:pt idx="26">
                  <c:v>4.3685708788749817</c:v>
                </c:pt>
                <c:pt idx="27">
                  <c:v>4.597081519532578</c:v>
                </c:pt>
                <c:pt idx="28">
                  <c:v>4.831949141919532</c:v>
                </c:pt>
                <c:pt idx="29">
                  <c:v>5.0734804867739927</c:v>
                </c:pt>
                <c:pt idx="30">
                  <c:v>5.3220018252837109</c:v>
                </c:pt>
                <c:pt idx="31">
                  <c:v>5.5778605505851733</c:v>
                </c:pt>
                <c:pt idx="32">
                  <c:v>5.8414269270934298</c:v>
                </c:pt>
                <c:pt idx="33">
                  <c:v>6.1130960162451542</c:v>
                </c:pt>
                <c:pt idx="34">
                  <c:v>6.3932897997786604</c:v>
                </c:pt>
                <c:pt idx="35">
                  <c:v>6.6824595246253216</c:v>
                </c:pt>
                <c:pt idx="36">
                  <c:v>6.9810882968755301</c:v>
                </c:pt>
                <c:pt idx="37">
                  <c:v>7.2896939562639584</c:v>
                </c:pt>
                <c:pt idx="38">
                  <c:v>7.6088322672291735</c:v>
                </c:pt>
                <c:pt idx="39">
                  <c:v>7.9391004679910155</c:v>
                </c:pt>
                <c:pt idx="40">
                  <c:v>8.2811412254220187</c:v>
                </c:pt>
                <c:pt idx="41">
                  <c:v>8.6356470509134802</c:v>
                </c:pt>
                <c:pt idx="42">
                  <c:v>9.0033652411560539</c:v>
                </c:pt>
                <c:pt idx="43">
                  <c:v>9.3851034181593764</c:v>
                </c:pt>
                <c:pt idx="44">
                  <c:v>9.7817357550197332</c:v>
                </c:pt>
                <c:pt idx="45">
                  <c:v>10.194209988601106</c:v>
                </c:pt>
                <c:pt idx="46">
                  <c:v>10.623555337648156</c:v>
                </c:pt>
                <c:pt idx="47">
                  <c:v>11.07089146576633</c:v>
                </c:pt>
                <c:pt idx="48">
                  <c:v>11.537438653727225</c:v>
                </c:pt>
                <c:pt idx="49">
                  <c:v>12.024529375871687</c:v>
                </c:pt>
                <c:pt idx="50">
                  <c:v>12.533621512061572</c:v>
                </c:pt>
                <c:pt idx="51">
                  <c:v>13.066313471270236</c:v>
                </c:pt>
                <c:pt idx="52">
                  <c:v>13.624361557502301</c:v>
                </c:pt>
                <c:pt idx="53">
                  <c:v>14.209699975761813</c:v>
                </c:pt>
                <c:pt idx="54">
                  <c:v>14.824463958486861</c:v>
                </c:pt>
                <c:pt idx="55">
                  <c:v>15.471016595477458</c:v>
                </c:pt>
                <c:pt idx="56">
                  <c:v>16.151980078224241</c:v>
                </c:pt>
                <c:pt idx="57">
                  <c:v>16.870272229903517</c:v>
                </c:pt>
                <c:pt idx="58">
                  <c:v>17.629149394557427</c:v>
                </c:pt>
                <c:pt idx="59">
                  <c:v>18.432257015562904</c:v>
                </c:pt>
                <c:pt idx="60">
                  <c:v>19.283689561273317</c:v>
                </c:pt>
                <c:pt idx="61">
                  <c:v>20.188061877192069</c:v>
                </c:pt>
                <c:pt idx="62">
                  <c:v>21.150594590065523</c:v>
                </c:pt>
                <c:pt idx="63">
                  <c:v>22.177216902043444</c:v>
                </c:pt>
                <c:pt idx="64">
                  <c:v>23.274691051200659</c:v>
                </c:pt>
                <c:pt idx="65">
                  <c:v>24.450763960240931</c:v>
                </c:pt>
                <c:pt idx="66">
                  <c:v>25.714353264295774</c:v>
                </c:pt>
                <c:pt idx="67">
                  <c:v>27.075777167639835</c:v>
                </c:pt>
                <c:pt idx="68">
                  <c:v>28.547040669123604</c:v>
                </c:pt>
                <c:pt idx="69">
                  <c:v>30.14219497099177</c:v>
                </c:pt>
                <c:pt idx="70">
                  <c:v>31.877792873341171</c:v>
                </c:pt>
                <c:pt idx="71">
                  <c:v>33.773471454268147</c:v>
                </c:pt>
                <c:pt idx="72">
                  <c:v>35.852705570465893</c:v>
                </c:pt>
                <c:pt idx="73">
                  <c:v>38.143793604273689</c:v>
                </c:pt>
                <c:pt idx="74">
                  <c:v>40.681163494124078</c:v>
                </c:pt>
                <c:pt idx="75">
                  <c:v>43.507127408188772</c:v>
                </c:pt>
                <c:pt idx="76">
                  <c:v>46.674275783117999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B5-484E-8C55-AB44EFF3B251}"/>
            </c:ext>
          </c:extLst>
        </c:ser>
        <c:ser>
          <c:idx val="4"/>
          <c:order val="4"/>
          <c:tx>
            <c:v>Fr: Gb = 440 W/m2, Gd = 260 W/m2</c:v>
          </c:tx>
          <c:spPr>
            <a:ln w="19050">
              <a:noFill/>
              <a:prstDash val="solid"/>
            </a:ln>
          </c:spPr>
          <c:marker>
            <c:symbol val="square"/>
            <c:size val="3"/>
            <c:spPr>
              <a:ln>
                <a:prstDash val="solid"/>
              </a:ln>
            </c:spPr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0.27877889056417449"/>
                  <c:y val="-9.143646558888445E-2"/>
                </c:manualLayout>
              </c:layout>
              <c:numFmt formatCode="General" sourceLinked="0"/>
            </c:trendlineLbl>
          </c:trendline>
          <c:xVal>
            <c:numRef>
              <c:f>Error_Analysis!$AF$40:$AF$131</c:f>
              <c:numCache>
                <c:formatCode>General</c:formatCode>
                <c:ptCount val="92"/>
                <c:pt idx="0">
                  <c:v>22.359161790066711</c:v>
                </c:pt>
                <c:pt idx="1">
                  <c:v>24.160720704095411</c:v>
                </c:pt>
                <c:pt idx="2">
                  <c:v>25.961829027379089</c:v>
                </c:pt>
                <c:pt idx="3">
                  <c:v>27.762487662798179</c:v>
                </c:pt>
                <c:pt idx="4">
                  <c:v>29.56269752973931</c:v>
                </c:pt>
                <c:pt idx="5">
                  <c:v>31.36245956344575</c:v>
                </c:pt>
                <c:pt idx="6">
                  <c:v>33.161774714523098</c:v>
                </c:pt>
                <c:pt idx="7">
                  <c:v>34.960643948302803</c:v>
                </c:pt>
                <c:pt idx="8">
                  <c:v>36.759068244278509</c:v>
                </c:pt>
                <c:pt idx="9">
                  <c:v>38.557048595495367</c:v>
                </c:pt>
                <c:pt idx="10">
                  <c:v>40.354586008008781</c:v>
                </c:pt>
                <c:pt idx="11">
                  <c:v>42.151681500259699</c:v>
                </c:pt>
                <c:pt idx="12">
                  <c:v>43.948336102560219</c:v>
                </c:pt>
                <c:pt idx="13">
                  <c:v>45.744550856476792</c:v>
                </c:pt>
                <c:pt idx="14">
                  <c:v>47.540326814260453</c:v>
                </c:pt>
                <c:pt idx="15">
                  <c:v>49.335665038335193</c:v>
                </c:pt>
                <c:pt idx="16">
                  <c:v>51.130566600685128</c:v>
                </c:pt>
                <c:pt idx="17">
                  <c:v>52.925032582361027</c:v>
                </c:pt>
                <c:pt idx="18">
                  <c:v>54.719064072879647</c:v>
                </c:pt>
                <c:pt idx="19">
                  <c:v>56.512662169764539</c:v>
                </c:pt>
                <c:pt idx="20">
                  <c:v>58.305827977948852</c:v>
                </c:pt>
                <c:pt idx="21">
                  <c:v>60.098562609315493</c:v>
                </c:pt>
                <c:pt idx="22">
                  <c:v>61.890867182169501</c:v>
                </c:pt>
                <c:pt idx="23">
                  <c:v>63.682742820707659</c:v>
                </c:pt>
                <c:pt idx="24">
                  <c:v>65.474190654587147</c:v>
                </c:pt>
                <c:pt idx="25">
                  <c:v>67.26521181842017</c:v>
                </c:pt>
                <c:pt idx="26">
                  <c:v>69.055807451293362</c:v>
                </c:pt>
                <c:pt idx="27">
                  <c:v>70.845978696325005</c:v>
                </c:pt>
                <c:pt idx="28">
                  <c:v>72.635726700210711</c:v>
                </c:pt>
                <c:pt idx="29">
                  <c:v>74.425052612795852</c:v>
                </c:pt>
                <c:pt idx="30">
                  <c:v>76.21395758663688</c:v>
                </c:pt>
                <c:pt idx="31">
                  <c:v>78.002442776605292</c:v>
                </c:pt>
                <c:pt idx="32">
                  <c:v>79.790509339445862</c:v>
                </c:pt>
                <c:pt idx="33">
                  <c:v>81.578158433436812</c:v>
                </c:pt>
                <c:pt idx="34">
                  <c:v>83.365391217961033</c:v>
                </c:pt>
                <c:pt idx="35">
                  <c:v>85.152208853158612</c:v>
                </c:pt>
                <c:pt idx="36">
                  <c:v>86.938612499572557</c:v>
                </c:pt>
                <c:pt idx="37">
                  <c:v>88.724603317792614</c:v>
                </c:pt>
                <c:pt idx="38">
                  <c:v>90.510182468116682</c:v>
                </c:pt>
                <c:pt idx="39">
                  <c:v>92.295351110221773</c:v>
                </c:pt>
                <c:pt idx="40">
                  <c:v>94.080110402874823</c:v>
                </c:pt>
                <c:pt idx="41">
                  <c:v>95.864461503606137</c:v>
                </c:pt>
                <c:pt idx="42">
                  <c:v>97.648405568433276</c:v>
                </c:pt>
                <c:pt idx="43">
                  <c:v>99.431943751565939</c:v>
                </c:pt>
                <c:pt idx="44">
                  <c:v>101.2150772051468</c:v>
                </c:pt>
                <c:pt idx="45">
                  <c:v>102.99780707900319</c:v>
                </c:pt>
                <c:pt idx="46">
                  <c:v>104.7801345203855</c:v>
                </c:pt>
                <c:pt idx="47">
                  <c:v>106.56206067372619</c:v>
                </c:pt>
                <c:pt idx="48">
                  <c:v>108.3435866804339</c:v>
                </c:pt>
                <c:pt idx="49">
                  <c:v>110.1247136786599</c:v>
                </c:pt>
                <c:pt idx="50">
                  <c:v>111.9054428031036</c:v>
                </c:pt>
                <c:pt idx="51">
                  <c:v>113.6857751848069</c:v>
                </c:pt>
                <c:pt idx="52">
                  <c:v>115.4657119509834</c:v>
                </c:pt>
                <c:pt idx="53">
                  <c:v>117.24525422483011</c:v>
                </c:pt>
                <c:pt idx="54">
                  <c:v>119.0244031253567</c:v>
                </c:pt>
                <c:pt idx="55">
                  <c:v>120.8031597672489</c:v>
                </c:pt>
                <c:pt idx="56">
                  <c:v>122.5815252607002</c:v>
                </c:pt>
                <c:pt idx="57">
                  <c:v>124.3595007112864</c:v>
                </c:pt>
                <c:pt idx="58">
                  <c:v>126.13708721982719</c:v>
                </c:pt>
                <c:pt idx="59">
                  <c:v>127.91428588226999</c:v>
                </c:pt>
                <c:pt idx="60">
                  <c:v>129.6910977895707</c:v>
                </c:pt>
                <c:pt idx="61">
                  <c:v>131.4675240275977</c:v>
                </c:pt>
                <c:pt idx="62">
                  <c:v>133.24356567702671</c:v>
                </c:pt>
                <c:pt idx="63">
                  <c:v>135.01922381325181</c:v>
                </c:pt>
                <c:pt idx="64">
                  <c:v>136.79449950630641</c:v>
                </c:pt>
                <c:pt idx="65">
                  <c:v>138.56939382078991</c:v>
                </c:pt>
                <c:pt idx="66">
                  <c:v>140.34390781579859</c:v>
                </c:pt>
                <c:pt idx="67">
                  <c:v>142.11804254486299</c:v>
                </c:pt>
                <c:pt idx="68">
                  <c:v>143.89179905589191</c:v>
                </c:pt>
                <c:pt idx="69">
                  <c:v>145.66517839113089</c:v>
                </c:pt>
                <c:pt idx="70">
                  <c:v>147.43818158712281</c:v>
                </c:pt>
                <c:pt idx="71">
                  <c:v>149.21080967466</c:v>
                </c:pt>
                <c:pt idx="72">
                  <c:v>150.98306367876711</c:v>
                </c:pt>
                <c:pt idx="73">
                  <c:v>152.75494461867439</c:v>
                </c:pt>
                <c:pt idx="74">
                  <c:v>154.52645350779409</c:v>
                </c:pt>
                <c:pt idx="75">
                  <c:v>156.29759135371179</c:v>
                </c:pt>
                <c:pt idx="76">
                  <c:v>158.0683591581799</c:v>
                </c:pt>
                <c:pt idx="77">
                  <c:v>159.8387579171077</c:v>
                </c:pt>
                <c:pt idx="78">
                  <c:v>161.60878862057319</c:v>
                </c:pt>
                <c:pt idx="79">
                  <c:v>163.37845225281731</c:v>
                </c:pt>
                <c:pt idx="80">
                  <c:v>165.14774979225891</c:v>
                </c:pt>
                <c:pt idx="81">
                  <c:v>166.91668221151491</c:v>
                </c:pt>
                <c:pt idx="82">
                  <c:v>168.68525047740289</c:v>
                </c:pt>
                <c:pt idx="83">
                  <c:v>170.45345555098561</c:v>
                </c:pt>
                <c:pt idx="84">
                  <c:v>172.22129838756891</c:v>
                </c:pt>
                <c:pt idx="85">
                  <c:v>173.9887799367537</c:v>
                </c:pt>
                <c:pt idx="86">
                  <c:v>175.7559011424558</c:v>
                </c:pt>
                <c:pt idx="87">
                  <c:v>177.52266294294279</c:v>
                </c:pt>
                <c:pt idx="88">
                  <c:v>179.28906627087301</c:v>
                </c:pt>
                <c:pt idx="89">
                  <c:v>181.0551120533346</c:v>
                </c:pt>
                <c:pt idx="90">
                  <c:v>182.82080121189099</c:v>
                </c:pt>
                <c:pt idx="91">
                  <c:v>184.5861346626231</c:v>
                </c:pt>
              </c:numCache>
            </c:numRef>
          </c:xVal>
          <c:yVal>
            <c:numRef>
              <c:f>Error_Analysis!$AI$40:$AI$139</c:f>
              <c:numCache>
                <c:formatCode>General</c:formatCode>
                <c:ptCount val="100"/>
                <c:pt idx="0">
                  <c:v>-0.76394803132107858</c:v>
                </c:pt>
                <c:pt idx="1">
                  <c:v>-0.7040563771983781</c:v>
                </c:pt>
                <c:pt idx="2">
                  <c:v>-0.64261408356345784</c:v>
                </c:pt>
                <c:pt idx="3">
                  <c:v>-0.5795962394619083</c:v>
                </c:pt>
                <c:pt idx="4">
                  <c:v>-0.5149768911398066</c:v>
                </c:pt>
                <c:pt idx="5">
                  <c:v>-0.44872900633512613</c:v>
                </c:pt>
                <c:pt idx="6">
                  <c:v>-0.38082443663359078</c:v>
                </c:pt>
                <c:pt idx="7">
                  <c:v>-0.31123387782800238</c:v>
                </c:pt>
                <c:pt idx="8">
                  <c:v>-0.23992682814101021</c:v>
                </c:pt>
                <c:pt idx="9">
                  <c:v>-0.16687154421019529</c:v>
                </c:pt>
                <c:pt idx="10">
                  <c:v>-9.2034994692816341E-2</c:v>
                </c:pt>
                <c:pt idx="11">
                  <c:v>-1.5382811378881022E-2</c:v>
                </c:pt>
                <c:pt idx="12">
                  <c:v>6.3120762362423047E-2</c:v>
                </c:pt>
                <c:pt idx="13">
                  <c:v>0.14351292592174342</c:v>
                </c:pt>
                <c:pt idx="14">
                  <c:v>0.22583237876365214</c:v>
                </c:pt>
                <c:pt idx="15">
                  <c:v>0.3101193808953227</c:v>
                </c:pt>
                <c:pt idx="16">
                  <c:v>0.39641581665082243</c:v>
                </c:pt>
                <c:pt idx="17">
                  <c:v>0.48476526203298459</c:v>
                </c:pt>
                <c:pt idx="18">
                  <c:v>0.5752130557894013</c:v>
                </c:pt>
                <c:pt idx="19">
                  <c:v>0.66780637450299485</c:v>
                </c:pt>
                <c:pt idx="20">
                  <c:v>0.76259431189475502</c:v>
                </c:pt>
                <c:pt idx="21">
                  <c:v>0.85962796266060071</c:v>
                </c:pt>
                <c:pt idx="22">
                  <c:v>0.95896051109350022</c:v>
                </c:pt>
                <c:pt idx="23">
                  <c:v>1.0606473248136883</c:v>
                </c:pt>
                <c:pt idx="24">
                  <c:v>1.1647460539638914</c:v>
                </c:pt>
                <c:pt idx="25">
                  <c:v>1.2713167361964661</c:v>
                </c:pt>
                <c:pt idx="26">
                  <c:v>1.3804219078600637</c:v>
                </c:pt>
                <c:pt idx="27">
                  <c:v>1.492126721810114</c:v>
                </c:pt>
                <c:pt idx="28">
                  <c:v>1.6064990722856589</c:v>
                </c:pt>
                <c:pt idx="29">
                  <c:v>1.7236097273489874</c:v>
                </c:pt>
                <c:pt idx="30">
                  <c:v>1.8435324694102702</c:v>
                </c:pt>
                <c:pt idx="31">
                  <c:v>1.9663442444195105</c:v>
                </c:pt>
                <c:pt idx="32">
                  <c:v>2.0921253203249757</c:v>
                </c:pt>
                <c:pt idx="33">
                  <c:v>2.2209594555038255</c:v>
                </c:pt>
                <c:pt idx="34">
                  <c:v>2.3529340778444525</c:v>
                </c:pt>
                <c:pt idx="35">
                  <c:v>2.488140475311003</c:v>
                </c:pt>
                <c:pt idx="36">
                  <c:v>2.6266739988240309</c:v>
                </c:pt>
                <c:pt idx="37">
                  <c:v>2.7686342783885296</c:v>
                </c:pt>
                <c:pt idx="38">
                  <c:v>2.9141254534842456</c:v>
                </c:pt>
                <c:pt idx="39">
                  <c:v>3.0632564188178817</c:v>
                </c:pt>
                <c:pt idx="40">
                  <c:v>3.2161410866452744</c:v>
                </c:pt>
                <c:pt idx="41">
                  <c:v>3.3728986669482595</c:v>
                </c:pt>
                <c:pt idx="42">
                  <c:v>3.5336539669199163</c:v>
                </c:pt>
                <c:pt idx="43">
                  <c:v>3.6985377112952169</c:v>
                </c:pt>
                <c:pt idx="44">
                  <c:v>3.867686885251397</c:v>
                </c:pt>
                <c:pt idx="45">
                  <c:v>4.041245101736159</c:v>
                </c:pt>
                <c:pt idx="46">
                  <c:v>4.2193629952612222</c:v>
                </c:pt>
                <c:pt idx="47">
                  <c:v>4.4021986444179806</c:v>
                </c:pt>
                <c:pt idx="48">
                  <c:v>4.5899180255830663</c:v>
                </c:pt>
                <c:pt idx="49">
                  <c:v>4.7826955005036584</c:v>
                </c:pt>
                <c:pt idx="50">
                  <c:v>4.9807143407681123</c:v>
                </c:pt>
                <c:pt idx="51">
                  <c:v>5.1841672924292856</c:v>
                </c:pt>
                <c:pt idx="52">
                  <c:v>5.3932571844240531</c:v>
                </c:pt>
                <c:pt idx="53">
                  <c:v>5.6081975847750529</c:v>
                </c:pt>
                <c:pt idx="54">
                  <c:v>5.8292135090161707</c:v>
                </c:pt>
                <c:pt idx="55">
                  <c:v>6.0565421857545596</c:v>
                </c:pt>
                <c:pt idx="56">
                  <c:v>6.2904338847818391</c:v>
                </c:pt>
                <c:pt idx="57">
                  <c:v>6.5311528138041979</c:v>
                </c:pt>
                <c:pt idx="58">
                  <c:v>6.7789780904842498</c:v>
                </c:pt>
                <c:pt idx="59">
                  <c:v>7.0342047972855397</c:v>
                </c:pt>
                <c:pt idx="60">
                  <c:v>7.2971451274487844</c:v>
                </c:pt>
                <c:pt idx="61">
                  <c:v>7.5681296314221829</c:v>
                </c:pt>
                <c:pt idx="62">
                  <c:v>7.8475085741488542</c:v>
                </c:pt>
                <c:pt idx="63">
                  <c:v>8.1356534148898394</c:v>
                </c:pt>
                <c:pt idx="64">
                  <c:v>8.4329584226766041</c:v>
                </c:pt>
                <c:pt idx="65">
                  <c:v>8.7398424421083565</c:v>
                </c:pt>
                <c:pt idx="66">
                  <c:v>9.0567508260675673</c:v>
                </c:pt>
                <c:pt idx="67">
                  <c:v>9.3841575540493416</c:v>
                </c:pt>
                <c:pt idx="68">
                  <c:v>9.7225675572313612</c:v>
                </c:pt>
                <c:pt idx="69">
                  <c:v>10.072519274209663</c:v>
                </c:pt>
                <c:pt idx="70">
                  <c:v>10.434587464531596</c:v>
                </c:pt>
                <c:pt idx="71">
                  <c:v>10.809386310867744</c:v>
                </c:pt>
                <c:pt idx="72">
                  <c:v>11.197572844986805</c:v>
                </c:pt>
                <c:pt idx="73">
                  <c:v>11.59985073762717</c:v>
                </c:pt>
                <c:pt idx="74">
                  <c:v>12.016974498173369</c:v>
                </c:pt>
                <c:pt idx="75">
                  <c:v>12.449754136782893</c:v>
                </c:pt>
                <c:pt idx="76">
                  <c:v>12.89906034946657</c:v>
                </c:pt>
                <c:pt idx="77">
                  <c:v>13.365830295851202</c:v>
                </c:pt>
                <c:pt idx="78">
                  <c:v>13.851074050205423</c:v>
                </c:pt>
                <c:pt idx="79">
                  <c:v>14.355881819032493</c:v>
                </c:pt>
                <c:pt idx="80">
                  <c:v>14.881432033670396</c:v>
                </c:pt>
                <c:pt idx="81">
                  <c:v>15.429000444186721</c:v>
                </c:pt>
                <c:pt idx="82">
                  <c:v>15.999970362124236</c:v>
                </c:pt>
                <c:pt idx="83">
                  <c:v>16.595844225105118</c:v>
                </c:pt>
                <c:pt idx="84">
                  <c:v>17.218256686602949</c:v>
                </c:pt>
                <c:pt idx="85">
                  <c:v>17.868989470905319</c:v>
                </c:pt>
                <c:pt idx="86">
                  <c:v>18.549988277275112</c:v>
                </c:pt>
                <c:pt idx="87">
                  <c:v>19.26338207090275</c:v>
                </c:pt>
                <c:pt idx="88">
                  <c:v>20.011505163272641</c:v>
                </c:pt>
                <c:pt idx="89">
                  <c:v>20.796922564113068</c:v>
                </c:pt>
                <c:pt idx="90">
                  <c:v>21.622459184780059</c:v>
                </c:pt>
                <c:pt idx="91">
                  <c:v>22.491233593403408</c:v>
                </c:pt>
                <c:pt idx="92">
                  <c:v>23.406697171571491</c:v>
                </c:pt>
                <c:pt idx="93">
                  <c:v>24.372679708599172</c:v>
                </c:pt>
                <c:pt idx="94">
                  <c:v>25.393442702894546</c:v>
                </c:pt>
                <c:pt idx="95">
                  <c:v>26.47374193443915</c:v>
                </c:pt>
                <c:pt idx="96">
                  <c:v>27.618901245832276</c:v>
                </c:pt>
                <c:pt idx="97">
                  <c:v>28.834899946452246</c:v>
                </c:pt>
                <c:pt idx="98">
                  <c:v>30.128476867475783</c:v>
                </c:pt>
                <c:pt idx="99">
                  <c:v>31.507254889876435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B5-484E-8C55-AB44EFF3B251}"/>
            </c:ext>
          </c:extLst>
        </c:ser>
        <c:ser>
          <c:idx val="5"/>
          <c:order val="5"/>
          <c:tx>
            <c:v>Fr: Gb = 850 W/m2</c:v>
          </c:tx>
          <c:spPr>
            <a:ln w="19050">
              <a:noFill/>
              <a:prstDash val="solid"/>
            </a:ln>
          </c:spPr>
          <c:marker>
            <c:symbol val="square"/>
            <c:size val="3"/>
            <c:spPr>
              <a:ln>
                <a:prstDash val="solid"/>
              </a:ln>
            </c:spPr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0.28408603350626521"/>
                  <c:y val="-0.1062611011629402"/>
                </c:manualLayout>
              </c:layout>
              <c:numFmt formatCode="General" sourceLinked="0"/>
            </c:trendlineLbl>
          </c:trendline>
          <c:xVal>
            <c:numRef>
              <c:f>Error_Analysis!$AK$40:$AK$132</c:f>
              <c:numCache>
                <c:formatCode>General</c:formatCode>
                <c:ptCount val="93"/>
                <c:pt idx="0">
                  <c:v>19.482771298853649</c:v>
                </c:pt>
                <c:pt idx="1">
                  <c:v>21.28451263413081</c:v>
                </c:pt>
                <c:pt idx="2">
                  <c:v>23.085791170529461</c:v>
                </c:pt>
                <c:pt idx="3">
                  <c:v>24.886607917925271</c:v>
                </c:pt>
                <c:pt idx="4">
                  <c:v>26.686963905488909</c:v>
                </c:pt>
                <c:pt idx="5">
                  <c:v>28.486860180977398</c:v>
                </c:pt>
                <c:pt idx="6">
                  <c:v>30.286297809838249</c:v>
                </c:pt>
                <c:pt idx="7">
                  <c:v>32.085277874705021</c:v>
                </c:pt>
                <c:pt idx="8">
                  <c:v>33.883801474494931</c:v>
                </c:pt>
                <c:pt idx="9">
                  <c:v>35.681869723719728</c:v>
                </c:pt>
                <c:pt idx="10">
                  <c:v>37.479483751855682</c:v>
                </c:pt>
                <c:pt idx="11">
                  <c:v>39.276644702518013</c:v>
                </c:pt>
                <c:pt idx="12">
                  <c:v>41.073353732784838</c:v>
                </c:pt>
                <c:pt idx="13">
                  <c:v>42.869612012525948</c:v>
                </c:pt>
                <c:pt idx="14">
                  <c:v>44.665420723701061</c:v>
                </c:pt>
                <c:pt idx="15">
                  <c:v>46.46078105964601</c:v>
                </c:pt>
                <c:pt idx="16">
                  <c:v>48.255694224398681</c:v>
                </c:pt>
                <c:pt idx="17">
                  <c:v>50.050161432044817</c:v>
                </c:pt>
                <c:pt idx="18">
                  <c:v>51.844183906073667</c:v>
                </c:pt>
                <c:pt idx="19">
                  <c:v>53.637762878711598</c:v>
                </c:pt>
                <c:pt idx="20">
                  <c:v>55.430899590271423</c:v>
                </c:pt>
                <c:pt idx="21">
                  <c:v>57.223595288594808</c:v>
                </c:pt>
                <c:pt idx="22">
                  <c:v>59.015851228327691</c:v>
                </c:pt>
                <c:pt idx="23">
                  <c:v>60.807668670440947</c:v>
                </c:pt>
                <c:pt idx="24">
                  <c:v>62.599048881565153</c:v>
                </c:pt>
                <c:pt idx="25">
                  <c:v>64.389993133437102</c:v>
                </c:pt>
                <c:pt idx="26">
                  <c:v>66.180502702350694</c:v>
                </c:pt>
                <c:pt idx="27">
                  <c:v>67.970578868590394</c:v>
                </c:pt>
                <c:pt idx="28">
                  <c:v>69.760222915915662</c:v>
                </c:pt>
                <c:pt idx="29">
                  <c:v>71.549436131030802</c:v>
                </c:pt>
                <c:pt idx="30">
                  <c:v>73.33821980307269</c:v>
                </c:pt>
                <c:pt idx="31">
                  <c:v>75.126575223132789</c:v>
                </c:pt>
                <c:pt idx="32">
                  <c:v>76.914503683784758</c:v>
                </c:pt>
                <c:pt idx="33">
                  <c:v>78.702006478590377</c:v>
                </c:pt>
                <c:pt idx="34">
                  <c:v>80.489084901679206</c:v>
                </c:pt>
                <c:pt idx="35">
                  <c:v>82.275740247289164</c:v>
                </c:pt>
                <c:pt idx="36">
                  <c:v>84.061973809372859</c:v>
                </c:pt>
                <c:pt idx="37">
                  <c:v>85.847786881179601</c:v>
                </c:pt>
                <c:pt idx="38">
                  <c:v>87.633180754835763</c:v>
                </c:pt>
                <c:pt idx="39">
                  <c:v>89.418156721026122</c:v>
                </c:pt>
                <c:pt idx="40">
                  <c:v>91.202716068558715</c:v>
                </c:pt>
                <c:pt idx="41">
                  <c:v>92.98686008407293</c:v>
                </c:pt>
                <c:pt idx="42">
                  <c:v>94.770590051650615</c:v>
                </c:pt>
                <c:pt idx="43">
                  <c:v>96.553907252552747</c:v>
                </c:pt>
                <c:pt idx="44">
                  <c:v>98.336812964841812</c:v>
                </c:pt>
                <c:pt idx="45">
                  <c:v>100.1193084631369</c:v>
                </c:pt>
                <c:pt idx="46">
                  <c:v>101.9013950183094</c:v>
                </c:pt>
                <c:pt idx="47">
                  <c:v>103.6830738972134</c:v>
                </c:pt>
                <c:pt idx="48">
                  <c:v>105.4643463624294</c:v>
                </c:pt>
                <c:pt idx="49">
                  <c:v>107.24521367199969</c:v>
                </c:pt>
                <c:pt idx="50">
                  <c:v>109.0256770792347</c:v>
                </c:pt>
                <c:pt idx="51">
                  <c:v>110.8057378324574</c:v>
                </c:pt>
                <c:pt idx="52">
                  <c:v>112.5853971748146</c:v>
                </c:pt>
                <c:pt idx="53">
                  <c:v>114.3646563440536</c:v>
                </c:pt>
                <c:pt idx="54">
                  <c:v>116.14351657237449</c:v>
                </c:pt>
                <c:pt idx="55">
                  <c:v>117.9219790862082</c:v>
                </c:pt>
                <c:pt idx="56">
                  <c:v>119.7000451060927</c:v>
                </c:pt>
                <c:pt idx="57">
                  <c:v>121.47771584649909</c:v>
                </c:pt>
                <c:pt idx="58">
                  <c:v>123.2549925156864</c:v>
                </c:pt>
                <c:pt idx="59">
                  <c:v>125.0318763155812</c:v>
                </c:pt>
                <c:pt idx="60">
                  <c:v>126.808368441646</c:v>
                </c:pt>
                <c:pt idx="61">
                  <c:v>128.58447008275499</c:v>
                </c:pt>
                <c:pt idx="62">
                  <c:v>130.36018242111939</c:v>
                </c:pt>
                <c:pt idx="63">
                  <c:v>132.1355066321558</c:v>
                </c:pt>
                <c:pt idx="64">
                  <c:v>133.91044388442899</c:v>
                </c:pt>
                <c:pt idx="65">
                  <c:v>135.68499533955551</c:v>
                </c:pt>
                <c:pt idx="66">
                  <c:v>137.4591621521526</c:v>
                </c:pt>
                <c:pt idx="67">
                  <c:v>139.23294546974759</c:v>
                </c:pt>
                <c:pt idx="68">
                  <c:v>141.00634643275461</c:v>
                </c:pt>
                <c:pt idx="69">
                  <c:v>142.77936617441651</c:v>
                </c:pt>
                <c:pt idx="70">
                  <c:v>144.55200582075801</c:v>
                </c:pt>
                <c:pt idx="71">
                  <c:v>146.32426649056049</c:v>
                </c:pt>
                <c:pt idx="72">
                  <c:v>148.09614929534541</c:v>
                </c:pt>
                <c:pt idx="73">
                  <c:v>149.86765533934039</c:v>
                </c:pt>
                <c:pt idx="74">
                  <c:v>151.6387857194776</c:v>
                </c:pt>
                <c:pt idx="75">
                  <c:v>153.409541525381</c:v>
                </c:pt>
                <c:pt idx="76">
                  <c:v>155.17992383937619</c:v>
                </c:pt>
                <c:pt idx="77">
                  <c:v>156.94993373647779</c:v>
                </c:pt>
                <c:pt idx="78">
                  <c:v>158.71957228442409</c:v>
                </c:pt>
                <c:pt idx="79">
                  <c:v>160.48884054366729</c:v>
                </c:pt>
                <c:pt idx="80">
                  <c:v>162.25773956741489</c:v>
                </c:pt>
                <c:pt idx="81">
                  <c:v>164.02627040163989</c:v>
                </c:pt>
                <c:pt idx="82">
                  <c:v>165.79443408512009</c:v>
                </c:pt>
                <c:pt idx="83">
                  <c:v>167.5622316494682</c:v>
                </c:pt>
                <c:pt idx="84">
                  <c:v>169.3296641191728</c:v>
                </c:pt>
                <c:pt idx="85">
                  <c:v>171.09673251163281</c:v>
                </c:pt>
                <c:pt idx="86">
                  <c:v>172.8634378372125</c:v>
                </c:pt>
                <c:pt idx="87">
                  <c:v>174.6297810992854</c:v>
                </c:pt>
                <c:pt idx="88">
                  <c:v>176.39576329428371</c:v>
                </c:pt>
                <c:pt idx="89">
                  <c:v>178.1613854117588</c:v>
                </c:pt>
                <c:pt idx="90">
                  <c:v>179.92664843443609</c:v>
                </c:pt>
                <c:pt idx="91">
                  <c:v>181.69155333827939</c:v>
                </c:pt>
                <c:pt idx="92">
                  <c:v>183.45610109255051</c:v>
                </c:pt>
              </c:numCache>
            </c:numRef>
          </c:xVal>
          <c:yVal>
            <c:numRef>
              <c:f>Error_Analysis!$AN$40:$AN$139</c:f>
              <c:numCache>
                <c:formatCode>General</c:formatCode>
                <c:ptCount val="100"/>
                <c:pt idx="0">
                  <c:v>-1.645589797935934</c:v>
                </c:pt>
                <c:pt idx="1">
                  <c:v>-1.6038777348619366</c:v>
                </c:pt>
                <c:pt idx="2">
                  <c:v>-1.5612331236274968</c:v>
                </c:pt>
                <c:pt idx="3">
                  <c:v>-1.5176459829443247</c:v>
                </c:pt>
                <c:pt idx="4">
                  <c:v>-1.4731059462977893</c:v>
                </c:pt>
                <c:pt idx="5">
                  <c:v>-1.4276022527702574</c:v>
                </c:pt>
                <c:pt idx="6">
                  <c:v>-1.3811237374657881</c:v>
                </c:pt>
                <c:pt idx="7">
                  <c:v>-1.3336588214624263</c:v>
                </c:pt>
                <c:pt idx="8">
                  <c:v>-1.2851955013527543</c:v>
                </c:pt>
                <c:pt idx="9">
                  <c:v>-1.2357213382952832</c:v>
                </c:pt>
                <c:pt idx="10">
                  <c:v>-1.1852234465690654</c:v>
                </c:pt>
                <c:pt idx="11">
                  <c:v>-1.1336884816409989</c:v>
                </c:pt>
                <c:pt idx="12">
                  <c:v>-1.0811026276865703</c:v>
                </c:pt>
                <c:pt idx="13">
                  <c:v>-1.0274515845562546</c:v>
                </c:pt>
                <c:pt idx="14">
                  <c:v>-0.97272055416781844</c:v>
                </c:pt>
                <c:pt idx="15">
                  <c:v>-0.91689422629739215</c:v>
                </c:pt>
                <c:pt idx="16">
                  <c:v>-0.85995676373633556</c:v>
                </c:pt>
                <c:pt idx="17">
                  <c:v>-0.80189178678731465</c:v>
                </c:pt>
                <c:pt idx="18">
                  <c:v>-0.74268235707170938</c:v>
                </c:pt>
                <c:pt idx="19">
                  <c:v>-0.68231096061875085</c:v>
                </c:pt>
                <c:pt idx="20">
                  <c:v>-0.62075949020072652</c:v>
                </c:pt>
                <c:pt idx="21">
                  <c:v>-0.55800922686708221</c:v>
                </c:pt>
                <c:pt idx="22">
                  <c:v>-0.49404082067372812</c:v>
                </c:pt>
                <c:pt idx="23">
                  <c:v>-0.42883427051496492</c:v>
                </c:pt>
                <c:pt idx="24">
                  <c:v>-0.36236890307155262</c:v>
                </c:pt>
                <c:pt idx="25">
                  <c:v>-0.29462335079215901</c:v>
                </c:pt>
                <c:pt idx="26">
                  <c:v>-0.22557552887507398</c:v>
                </c:pt>
                <c:pt idx="27">
                  <c:v>-0.1552026112027711</c:v>
                </c:pt>
                <c:pt idx="28">
                  <c:v>-8.3481005167916331E-2</c:v>
                </c:pt>
                <c:pt idx="29">
                  <c:v>-1.0386325343887982E-2</c:v>
                </c:pt>
                <c:pt idx="30">
                  <c:v>6.4106634064647269E-2</c:v>
                </c:pt>
                <c:pt idx="31">
                  <c:v>0.14002392805548067</c:v>
                </c:pt>
                <c:pt idx="32">
                  <c:v>0.21739249101062585</c:v>
                </c:pt>
                <c:pt idx="33">
                  <c:v>0.29624016829204797</c:v>
                </c:pt>
                <c:pt idx="34">
                  <c:v>0.37659574934053092</c:v>
                </c:pt>
                <c:pt idx="35">
                  <c:v>0.45848900234190909</c:v>
                </c:pt>
                <c:pt idx="36">
                  <c:v>0.54195071056024302</c:v>
                </c:pt>
                <c:pt idx="37">
                  <c:v>0.62701271041522466</c:v>
                </c:pt>
                <c:pt idx="38">
                  <c:v>0.71370793140222533</c:v>
                </c:pt>
                <c:pt idx="39">
                  <c:v>0.80207043797538913</c:v>
                </c:pt>
                <c:pt idx="40">
                  <c:v>0.89213547346464595</c:v>
                </c:pt>
                <c:pt idx="41">
                  <c:v>0.98393950618824744</c:v>
                </c:pt>
                <c:pt idx="42">
                  <c:v>1.0775202778411272</c:v>
                </c:pt>
                <c:pt idx="43">
                  <c:v>1.1729168543315018</c:v>
                </c:pt>
                <c:pt idx="44">
                  <c:v>1.2701696791610202</c:v>
                </c:pt>
                <c:pt idx="45">
                  <c:v>1.3693206295457732</c:v>
                </c:pt>
                <c:pt idx="46">
                  <c:v>1.4704130753995968</c:v>
                </c:pt>
                <c:pt idx="47">
                  <c:v>1.5734919413714317</c:v>
                </c:pt>
                <c:pt idx="48">
                  <c:v>1.6786037721120781</c:v>
                </c:pt>
                <c:pt idx="49">
                  <c:v>1.7857968009633536</c:v>
                </c:pt>
                <c:pt idx="50">
                  <c:v>1.8951210222937462</c:v>
                </c:pt>
                <c:pt idx="51">
                  <c:v>2.0066282676774261</c:v>
                </c:pt>
                <c:pt idx="52">
                  <c:v>2.1203722861829446</c:v>
                </c:pt>
                <c:pt idx="53">
                  <c:v>2.2364088290062218</c:v>
                </c:pt>
                <c:pt idx="54">
                  <c:v>2.3547957387482854</c:v>
                </c:pt>
                <c:pt idx="55">
                  <c:v>2.4755930435994484</c:v>
                </c:pt>
                <c:pt idx="56">
                  <c:v>2.5988630567861222</c:v>
                </c:pt>
                <c:pt idx="57">
                  <c:v>2.7246704815887512</c:v>
                </c:pt>
                <c:pt idx="58">
                  <c:v>2.8530825223131209</c:v>
                </c:pt>
                <c:pt idx="59">
                  <c:v>2.9841690016120657</c:v>
                </c:pt>
                <c:pt idx="60">
                  <c:v>3.1180024845715812</c:v>
                </c:pt>
                <c:pt idx="61">
                  <c:v>3.2546584100236609</c:v>
                </c:pt>
                <c:pt idx="62">
                  <c:v>3.3942152295907162</c:v>
                </c:pt>
                <c:pt idx="63">
                  <c:v>3.5367545549670374</c:v>
                </c:pt>
                <c:pt idx="64">
                  <c:v>3.6823613140440039</c:v>
                </c:pt>
                <c:pt idx="65">
                  <c:v>3.8311239164740387</c:v>
                </c:pt>
                <c:pt idx="66">
                  <c:v>3.9831344293632949</c:v>
                </c:pt>
                <c:pt idx="67">
                  <c:v>4.1384887637999217</c:v>
                </c:pt>
                <c:pt idx="68">
                  <c:v>4.297286873032351</c:v>
                </c:pt>
                <c:pt idx="69">
                  <c:v>4.4596329631244513</c:v>
                </c:pt>
                <c:pt idx="70">
                  <c:v>4.6256357170227407</c:v>
                </c:pt>
                <c:pt idx="71">
                  <c:v>4.7954085330463103</c:v>
                </c:pt>
                <c:pt idx="72">
                  <c:v>4.9690697788856477</c:v>
                </c:pt>
                <c:pt idx="73">
                  <c:v>5.1467430622897243</c:v>
                </c:pt>
                <c:pt idx="74">
                  <c:v>5.3285575197488413</c:v>
                </c:pt>
                <c:pt idx="75">
                  <c:v>5.5146481245686045</c:v>
                </c:pt>
                <c:pt idx="76">
                  <c:v>5.7051560158779759</c:v>
                </c:pt>
                <c:pt idx="77">
                  <c:v>5.9002288502365516</c:v>
                </c:pt>
                <c:pt idx="78">
                  <c:v>6.1000211776909161</c:v>
                </c:pt>
                <c:pt idx="79">
                  <c:v>6.3046948442540245</c:v>
                </c:pt>
                <c:pt idx="80">
                  <c:v>6.514419423031355</c:v>
                </c:pt>
                <c:pt idx="81">
                  <c:v>6.729372676368425</c:v>
                </c:pt>
                <c:pt idx="82">
                  <c:v>6.9497410516743452</c:v>
                </c:pt>
                <c:pt idx="83">
                  <c:v>7.1757202138050005</c:v>
                </c:pt>
                <c:pt idx="84">
                  <c:v>7.4075156171926144</c:v>
                </c:pt>
                <c:pt idx="85">
                  <c:v>7.6453431212213889</c:v>
                </c:pt>
                <c:pt idx="86">
                  <c:v>7.8894296527163146</c:v>
                </c:pt>
                <c:pt idx="87">
                  <c:v>8.1400139197959085</c:v>
                </c:pt>
                <c:pt idx="88">
                  <c:v>8.3973471817973238</c:v>
                </c:pt>
                <c:pt idx="89">
                  <c:v>8.661694080483084</c:v>
                </c:pt>
                <c:pt idx="90">
                  <c:v>8.9333335382853978</c:v>
                </c:pt>
                <c:pt idx="91">
                  <c:v>9.2125597299857205</c:v>
                </c:pt>
                <c:pt idx="92">
                  <c:v>9.4996831349239397</c:v>
                </c:pt>
                <c:pt idx="93">
                  <c:v>9.7950316776313642</c:v>
                </c:pt>
                <c:pt idx="94">
                  <c:v>10.098951965685806</c:v>
                </c:pt>
                <c:pt idx="95">
                  <c:v>10.411810634572118</c:v>
                </c:pt>
                <c:pt idx="96">
                  <c:v>10.733995810519735</c:v>
                </c:pt>
                <c:pt idx="97">
                  <c:v>11.065918703557125</c:v>
                </c:pt>
                <c:pt idx="98">
                  <c:v>11.408015344500781</c:v>
                </c:pt>
                <c:pt idx="99">
                  <c:v>11.760748481294245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B5-484E-8C55-AB44EFF3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16255"/>
        <c:axId val="337828863"/>
      </c:scatterChart>
      <c:valAx>
        <c:axId val="15879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Tfm-Ta (K)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28863"/>
        <c:crosses val="autoZero"/>
        <c:crossBetween val="midCat"/>
      </c:valAx>
      <c:valAx>
        <c:axId val="3378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1625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Error_Analysis!$BM$3:$BM$14</c:f>
              <c:numCache>
                <c:formatCode>General</c:formatCode>
                <c:ptCount val="12"/>
                <c:pt idx="0">
                  <c:v>109.4856007171914</c:v>
                </c:pt>
                <c:pt idx="1">
                  <c:v>118.4716157048085</c:v>
                </c:pt>
                <c:pt idx="2">
                  <c:v>158.1904923602832</c:v>
                </c:pt>
                <c:pt idx="3">
                  <c:v>206.32285287256411</c:v>
                </c:pt>
                <c:pt idx="4">
                  <c:v>248.6641337344779</c:v>
                </c:pt>
                <c:pt idx="5">
                  <c:v>266.11762382552058</c:v>
                </c:pt>
                <c:pt idx="6">
                  <c:v>284.35959681675018</c:v>
                </c:pt>
                <c:pt idx="7">
                  <c:v>278.53004240628411</c:v>
                </c:pt>
                <c:pt idx="8">
                  <c:v>231.88608296797719</c:v>
                </c:pt>
                <c:pt idx="9">
                  <c:v>171.8383203433927</c:v>
                </c:pt>
                <c:pt idx="10">
                  <c:v>117.18466245116051</c:v>
                </c:pt>
                <c:pt idx="11">
                  <c:v>92.979571155101567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9-461B-A50F-287E1881C689}"/>
            </c:ext>
          </c:extLst>
        </c:ser>
        <c:ser>
          <c:idx val="1"/>
          <c:order val="1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9-461B-A50F-287E1881C689}"/>
            </c:ext>
          </c:extLst>
        </c:ser>
        <c:ser>
          <c:idx val="2"/>
          <c:order val="2"/>
          <c:tx>
            <c:v>75 Celsius Sim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Error_Analysis!$BG$3:$BG$14</c:f>
              <c:numCache>
                <c:formatCode>General</c:formatCode>
                <c:ptCount val="12"/>
                <c:pt idx="0">
                  <c:v>98.292956258407429</c:v>
                </c:pt>
                <c:pt idx="1">
                  <c:v>107.39767061159191</c:v>
                </c:pt>
                <c:pt idx="2">
                  <c:v>144.2298358249337</c:v>
                </c:pt>
                <c:pt idx="3">
                  <c:v>192.09873338410361</c:v>
                </c:pt>
                <c:pt idx="4">
                  <c:v>233.3457541204063</c:v>
                </c:pt>
                <c:pt idx="5">
                  <c:v>251.9762473635933</c:v>
                </c:pt>
                <c:pt idx="6">
                  <c:v>270.37600185386839</c:v>
                </c:pt>
                <c:pt idx="7">
                  <c:v>264.66667912215121</c:v>
                </c:pt>
                <c:pt idx="8">
                  <c:v>219.6203619485342</c:v>
                </c:pt>
                <c:pt idx="9">
                  <c:v>159.67964138913189</c:v>
                </c:pt>
                <c:pt idx="10">
                  <c:v>106.7356488867089</c:v>
                </c:pt>
                <c:pt idx="11">
                  <c:v>82.318585100506056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9-461B-A50F-287E1881C689}"/>
            </c:ext>
          </c:extLst>
        </c:ser>
        <c:ser>
          <c:idx val="3"/>
          <c:order val="3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9-461B-A50F-287E1881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F' Method</c:v>
          </c:tx>
          <c:spPr>
            <a:ln>
              <a:prstDash val="solid"/>
            </a:ln>
          </c:spPr>
          <c:invertIfNegative val="0"/>
          <c:val>
            <c:numRef>
              <c:f>Error_Analysis!$T$3:$T$14</c:f>
              <c:numCache>
                <c:formatCode>General</c:formatCode>
                <c:ptCount val="12"/>
                <c:pt idx="0">
                  <c:v>120.2968223520452</c:v>
                </c:pt>
                <c:pt idx="1">
                  <c:v>130.15967172299901</c:v>
                </c:pt>
                <c:pt idx="2">
                  <c:v>173.81288684330539</c:v>
                </c:pt>
                <c:pt idx="3">
                  <c:v>226.71174723579031</c:v>
                </c:pt>
                <c:pt idx="4">
                  <c:v>273.32806674727732</c:v>
                </c:pt>
                <c:pt idx="5">
                  <c:v>292.61024945379148</c:v>
                </c:pt>
                <c:pt idx="6">
                  <c:v>312.73136341262841</c:v>
                </c:pt>
                <c:pt idx="7">
                  <c:v>306.31175750875099</c:v>
                </c:pt>
                <c:pt idx="8">
                  <c:v>254.96402979340539</c:v>
                </c:pt>
                <c:pt idx="9">
                  <c:v>188.89772774536689</c:v>
                </c:pt>
                <c:pt idx="10">
                  <c:v>128.78676644916899</c:v>
                </c:pt>
                <c:pt idx="11">
                  <c:v>102.17089779556559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9-40A8-B773-E23761C8FB58}"/>
            </c:ext>
          </c:extLst>
        </c:ser>
        <c:ser>
          <c:idx val="1"/>
          <c:order val="1"/>
          <c:tx>
            <c:v>50 Celsius Fr Method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Error_Analysis!$BM$3:$BM$14</c:f>
              <c:numCache>
                <c:formatCode>General</c:formatCode>
                <c:ptCount val="12"/>
                <c:pt idx="0">
                  <c:v>109.4856007171914</c:v>
                </c:pt>
                <c:pt idx="1">
                  <c:v>118.4716157048085</c:v>
                </c:pt>
                <c:pt idx="2">
                  <c:v>158.1904923602832</c:v>
                </c:pt>
                <c:pt idx="3">
                  <c:v>206.32285287256411</c:v>
                </c:pt>
                <c:pt idx="4">
                  <c:v>248.6641337344779</c:v>
                </c:pt>
                <c:pt idx="5">
                  <c:v>266.11762382552058</c:v>
                </c:pt>
                <c:pt idx="6">
                  <c:v>284.35959681675018</c:v>
                </c:pt>
                <c:pt idx="7">
                  <c:v>278.53004240628411</c:v>
                </c:pt>
                <c:pt idx="8">
                  <c:v>231.88608296797719</c:v>
                </c:pt>
                <c:pt idx="9">
                  <c:v>171.8383203433927</c:v>
                </c:pt>
                <c:pt idx="10">
                  <c:v>117.18466245116051</c:v>
                </c:pt>
                <c:pt idx="11">
                  <c:v>92.979571155101567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9-40A8-B773-E23761C8FB58}"/>
            </c:ext>
          </c:extLst>
        </c:ser>
        <c:ser>
          <c:idx val="2"/>
          <c:order val="2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9-40A8-B773-E23761C8FB58}"/>
            </c:ext>
          </c:extLst>
        </c:ser>
        <c:ser>
          <c:idx val="3"/>
          <c:order val="3"/>
          <c:tx>
            <c:v>75 Celsius F' Method</c:v>
          </c:tx>
          <c:spPr>
            <a:ln>
              <a:prstDash val="solid"/>
            </a:ln>
          </c:spPr>
          <c:invertIfNegative val="0"/>
          <c:val>
            <c:numRef>
              <c:f>Error_Analysis!$X$3:$X$14</c:f>
              <c:numCache>
                <c:formatCode>General</c:formatCode>
                <c:ptCount val="12"/>
                <c:pt idx="0">
                  <c:v>107.8175131648503</c:v>
                </c:pt>
                <c:pt idx="1">
                  <c:v>117.797261946197</c:v>
                </c:pt>
                <c:pt idx="2">
                  <c:v>158.2032486938875</c:v>
                </c:pt>
                <c:pt idx="3">
                  <c:v>210.7609335108711</c:v>
                </c:pt>
                <c:pt idx="4">
                  <c:v>256.07790727280531</c:v>
                </c:pt>
                <c:pt idx="5">
                  <c:v>276.59604169113862</c:v>
                </c:pt>
                <c:pt idx="6">
                  <c:v>296.86263761230009</c:v>
                </c:pt>
                <c:pt idx="7">
                  <c:v>290.59734454156711</c:v>
                </c:pt>
                <c:pt idx="8">
                  <c:v>241.0830686040288</c:v>
                </c:pt>
                <c:pt idx="9">
                  <c:v>175.25773971215509</c:v>
                </c:pt>
                <c:pt idx="10">
                  <c:v>117.1335256141903</c:v>
                </c:pt>
                <c:pt idx="11">
                  <c:v>90.312019232419871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9-40A8-B773-E23761C8FB58}"/>
            </c:ext>
          </c:extLst>
        </c:ser>
        <c:ser>
          <c:idx val="4"/>
          <c:order val="4"/>
          <c:tx>
            <c:v>75 Celsius Fr Method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Error_Analysis!$BG$3:$BG$14</c:f>
              <c:numCache>
                <c:formatCode>General</c:formatCode>
                <c:ptCount val="12"/>
                <c:pt idx="0">
                  <c:v>98.292956258407429</c:v>
                </c:pt>
                <c:pt idx="1">
                  <c:v>107.39767061159191</c:v>
                </c:pt>
                <c:pt idx="2">
                  <c:v>144.2298358249337</c:v>
                </c:pt>
                <c:pt idx="3">
                  <c:v>192.09873338410361</c:v>
                </c:pt>
                <c:pt idx="4">
                  <c:v>233.3457541204063</c:v>
                </c:pt>
                <c:pt idx="5">
                  <c:v>251.9762473635933</c:v>
                </c:pt>
                <c:pt idx="6">
                  <c:v>270.37600185386839</c:v>
                </c:pt>
                <c:pt idx="7">
                  <c:v>264.66667912215121</c:v>
                </c:pt>
                <c:pt idx="8">
                  <c:v>219.6203619485342</c:v>
                </c:pt>
                <c:pt idx="9">
                  <c:v>159.67964138913189</c:v>
                </c:pt>
                <c:pt idx="10">
                  <c:v>106.7356488867089</c:v>
                </c:pt>
                <c:pt idx="11">
                  <c:v>82.318585100506056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9-40A8-B773-E23761C8FB58}"/>
            </c:ext>
          </c:extLst>
        </c:ser>
        <c:ser>
          <c:idx val="5"/>
          <c:order val="5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9-40A8-B773-E23761C8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Incidence % error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Error_Analysis!$AD$3:$AD$14</c:f>
              <c:numCache>
                <c:formatCode>General</c:formatCode>
                <c:ptCount val="12"/>
                <c:pt idx="0">
                  <c:v>-6.6672438824365452</c:v>
                </c:pt>
                <c:pt idx="1">
                  <c:v>-5.4239561964147933</c:v>
                </c:pt>
                <c:pt idx="2">
                  <c:v>-2.6631972673531266</c:v>
                </c:pt>
                <c:pt idx="3">
                  <c:v>-1.0363539004780886</c:v>
                </c:pt>
                <c:pt idx="4">
                  <c:v>0.30499479076660602</c:v>
                </c:pt>
                <c:pt idx="5">
                  <c:v>0.77934207567310598</c:v>
                </c:pt>
                <c:pt idx="6">
                  <c:v>0.60030396164188038</c:v>
                </c:pt>
                <c:pt idx="7">
                  <c:v>-0.96000423882920749</c:v>
                </c:pt>
                <c:pt idx="8">
                  <c:v>-2.6987974192013091</c:v>
                </c:pt>
                <c:pt idx="9">
                  <c:v>-6.1689490660158279</c:v>
                </c:pt>
                <c:pt idx="10">
                  <c:v>-5.5282765783602663</c:v>
                </c:pt>
                <c:pt idx="11">
                  <c:v>-6.7466369920084475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4-4F11-8D48-2FA21B9F3D2F}"/>
            </c:ext>
          </c:extLst>
        </c:ser>
        <c:ser>
          <c:idx val="1"/>
          <c:order val="1"/>
          <c:tx>
            <c:v>50 Celsius % error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Error_Analysis!$BP$3:$BP$14</c:f>
              <c:numCache>
                <c:formatCode>General</c:formatCode>
                <c:ptCount val="12"/>
                <c:pt idx="0">
                  <c:v>-4.2740740888458282</c:v>
                </c:pt>
                <c:pt idx="1">
                  <c:v>-1.2956758026550945</c:v>
                </c:pt>
                <c:pt idx="2">
                  <c:v>0.1680787148157234</c:v>
                </c:pt>
                <c:pt idx="3">
                  <c:v>1.4657240463023569</c:v>
                </c:pt>
                <c:pt idx="4">
                  <c:v>2.6595722249982767</c:v>
                </c:pt>
                <c:pt idx="5">
                  <c:v>2.8337363387550303</c:v>
                </c:pt>
                <c:pt idx="6">
                  <c:v>2.7305040492132835</c:v>
                </c:pt>
                <c:pt idx="7">
                  <c:v>1.0429979582467286</c:v>
                </c:pt>
                <c:pt idx="8">
                  <c:v>-0.81395125654449318</c:v>
                </c:pt>
                <c:pt idx="9">
                  <c:v>-3.6449028287506144</c:v>
                </c:pt>
                <c:pt idx="10">
                  <c:v>-1.2283402561397789</c:v>
                </c:pt>
                <c:pt idx="11">
                  <c:v>-1.276009974766604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4-4F11-8D48-2FA21B9F3D2F}"/>
            </c:ext>
          </c:extLst>
        </c:ser>
        <c:ser>
          <c:idx val="2"/>
          <c:order val="2"/>
          <c:tx>
            <c:v>75 Celsius % error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Error_Analysis!$BJ$3:$BJ$14</c:f>
              <c:numCache>
                <c:formatCode>General</c:formatCode>
                <c:ptCount val="12"/>
                <c:pt idx="0">
                  <c:v>-2.7201905274314466</c:v>
                </c:pt>
                <c:pt idx="1">
                  <c:v>0.73149228486575391</c:v>
                </c:pt>
                <c:pt idx="2">
                  <c:v>2.35900879198946</c:v>
                </c:pt>
                <c:pt idx="3">
                  <c:v>3.2722447465837647</c:v>
                </c:pt>
                <c:pt idx="4">
                  <c:v>4.5221837063469001</c:v>
                </c:pt>
                <c:pt idx="5">
                  <c:v>4.5318971746169137</c:v>
                </c:pt>
                <c:pt idx="6">
                  <c:v>4.3006790422623782</c:v>
                </c:pt>
                <c:pt idx="7">
                  <c:v>2.3968479570076431</c:v>
                </c:pt>
                <c:pt idx="8">
                  <c:v>0.53230151855376795</c:v>
                </c:pt>
                <c:pt idx="9">
                  <c:v>-2.2019389068358515</c:v>
                </c:pt>
                <c:pt idx="10">
                  <c:v>0.55580493291931654</c:v>
                </c:pt>
                <c:pt idx="11">
                  <c:v>0.68380888743954871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C4-4F11-8D48-2FA21B9F3D2F}"/>
            </c:ext>
          </c:extLst>
        </c:ser>
        <c:ser>
          <c:idx val="3"/>
          <c:order val="3"/>
          <c:tx>
            <c:v>Efficiency Error 75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Error_Analysis!$CF$3:$CF$14</c:f>
              <c:numCache>
                <c:formatCode>General</c:formatCode>
                <c:ptCount val="12"/>
                <c:pt idx="0">
                  <c:v>1.1161776509451475</c:v>
                </c:pt>
                <c:pt idx="1">
                  <c:v>1.1593026051380151</c:v>
                </c:pt>
                <c:pt idx="2">
                  <c:v>1.065655441759739</c:v>
                </c:pt>
                <c:pt idx="3">
                  <c:v>0.86644427950142877</c:v>
                </c:pt>
                <c:pt idx="4">
                  <c:v>0.4995248463311236</c:v>
                </c:pt>
                <c:pt idx="5">
                  <c:v>0.23979099555211592</c:v>
                </c:pt>
                <c:pt idx="6">
                  <c:v>6.7393445036557087E-2</c:v>
                </c:pt>
                <c:pt idx="7">
                  <c:v>7.1215768994494E-2</c:v>
                </c:pt>
                <c:pt idx="8">
                  <c:v>0.28771527461850532</c:v>
                </c:pt>
                <c:pt idx="9">
                  <c:v>0.50700108712249914</c:v>
                </c:pt>
                <c:pt idx="10">
                  <c:v>0.78040320581648903</c:v>
                </c:pt>
                <c:pt idx="11">
                  <c:v>1.0032766743635819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C4-4F11-8D48-2FA21B9F3D2F}"/>
            </c:ext>
          </c:extLst>
        </c:ser>
        <c:ser>
          <c:idx val="4"/>
          <c:order val="4"/>
          <c:tx>
            <c:v>Efficiency Error 50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Error_Analysis!$BW$3:$BW$14</c:f>
              <c:numCache>
                <c:formatCode>General</c:formatCode>
                <c:ptCount val="12"/>
                <c:pt idx="0">
                  <c:v>-0.2672181863031079</c:v>
                </c:pt>
                <c:pt idx="1">
                  <c:v>-0.24597571026538079</c:v>
                </c:pt>
                <c:pt idx="2">
                  <c:v>-0.29140972465996262</c:v>
                </c:pt>
                <c:pt idx="3">
                  <c:v>-0.39181420718624249</c:v>
                </c:pt>
                <c:pt idx="4">
                  <c:v>-0.58236963248223661</c:v>
                </c:pt>
                <c:pt idx="5">
                  <c:v>-0.72025401105938214</c:v>
                </c:pt>
                <c:pt idx="6">
                  <c:v>-0.81286608871748267</c:v>
                </c:pt>
                <c:pt idx="7">
                  <c:v>-0.81097400550596621</c:v>
                </c:pt>
                <c:pt idx="8">
                  <c:v>-0.69439012881866913</c:v>
                </c:pt>
                <c:pt idx="9">
                  <c:v>-0.57792162271153691</c:v>
                </c:pt>
                <c:pt idx="10">
                  <c:v>-0.43674676062990681</c:v>
                </c:pt>
                <c:pt idx="11">
                  <c:v>-0.32341811443296642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C4-4F11-8D48-2FA21B9F3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86287"/>
        <c:axId val="337841759"/>
      </c:scatterChart>
      <c:valAx>
        <c:axId val="20840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1759"/>
        <c:crosses val="autoZero"/>
        <c:crossBetween val="midCat"/>
      </c:valAx>
      <c:valAx>
        <c:axId val="3378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8628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F': 50 Celsius % error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Error_Analysis!$AK$3:$AK$14</c:f>
              <c:numCache>
                <c:formatCode>General</c:formatCode>
                <c:ptCount val="12"/>
                <c:pt idx="0">
                  <c:v>5.1784401636934962</c:v>
                </c:pt>
                <c:pt idx="1">
                  <c:v>8.4421982323436495</c:v>
                </c:pt>
                <c:pt idx="2">
                  <c:v>10.060362485734434</c:v>
                </c:pt>
                <c:pt idx="3">
                  <c:v>11.492601342081624</c:v>
                </c:pt>
                <c:pt idx="4">
                  <c:v>12.841936583115334</c:v>
                </c:pt>
                <c:pt idx="5">
                  <c:v>13.07107289548439</c:v>
                </c:pt>
                <c:pt idx="6">
                  <c:v>12.980363437779962</c:v>
                </c:pt>
                <c:pt idx="7">
                  <c:v>11.12143602590926</c:v>
                </c:pt>
                <c:pt idx="8">
                  <c:v>9.0573197116312976</c:v>
                </c:pt>
                <c:pt idx="9">
                  <c:v>5.9208381224897684</c:v>
                </c:pt>
                <c:pt idx="10">
                  <c:v>8.5507472492902128</c:v>
                </c:pt>
                <c:pt idx="11">
                  <c:v>8.4831707603022686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D-448E-993E-CE56696DCFA8}"/>
            </c:ext>
          </c:extLst>
        </c:ser>
        <c:ser>
          <c:idx val="1"/>
          <c:order val="1"/>
          <c:tx>
            <c:v>Fr: 50 Celsius % error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Error_Analysis!$BP$3:$BP$14</c:f>
              <c:numCache>
                <c:formatCode>General</c:formatCode>
                <c:ptCount val="12"/>
                <c:pt idx="0">
                  <c:v>-4.2740740888458282</c:v>
                </c:pt>
                <c:pt idx="1">
                  <c:v>-1.2956758026550945</c:v>
                </c:pt>
                <c:pt idx="2">
                  <c:v>0.1680787148157234</c:v>
                </c:pt>
                <c:pt idx="3">
                  <c:v>1.4657240463023569</c:v>
                </c:pt>
                <c:pt idx="4">
                  <c:v>2.6595722249982767</c:v>
                </c:pt>
                <c:pt idx="5">
                  <c:v>2.8337363387550303</c:v>
                </c:pt>
                <c:pt idx="6">
                  <c:v>2.7305040492132835</c:v>
                </c:pt>
                <c:pt idx="7">
                  <c:v>1.0429979582467286</c:v>
                </c:pt>
                <c:pt idx="8">
                  <c:v>-0.81395125654449318</c:v>
                </c:pt>
                <c:pt idx="9">
                  <c:v>-3.6449028287506144</c:v>
                </c:pt>
                <c:pt idx="10">
                  <c:v>-1.2283402561397789</c:v>
                </c:pt>
                <c:pt idx="11">
                  <c:v>-1.276009974766604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D-448E-993E-CE56696DCFA8}"/>
            </c:ext>
          </c:extLst>
        </c:ser>
        <c:ser>
          <c:idx val="2"/>
          <c:order val="2"/>
          <c:tx>
            <c:v>Fr: 75 Celsius % error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Error_Analysis!$BJ$3:$BJ$14</c:f>
              <c:numCache>
                <c:formatCode>General</c:formatCode>
                <c:ptCount val="12"/>
                <c:pt idx="0">
                  <c:v>-2.7201905274314466</c:v>
                </c:pt>
                <c:pt idx="1">
                  <c:v>0.73149228486575391</c:v>
                </c:pt>
                <c:pt idx="2">
                  <c:v>2.35900879198946</c:v>
                </c:pt>
                <c:pt idx="3">
                  <c:v>3.2722447465837647</c:v>
                </c:pt>
                <c:pt idx="4">
                  <c:v>4.5221837063469001</c:v>
                </c:pt>
                <c:pt idx="5">
                  <c:v>4.5318971746169137</c:v>
                </c:pt>
                <c:pt idx="6">
                  <c:v>4.3006790422623782</c:v>
                </c:pt>
                <c:pt idx="7">
                  <c:v>2.3968479570076431</c:v>
                </c:pt>
                <c:pt idx="8">
                  <c:v>0.53230151855376795</c:v>
                </c:pt>
                <c:pt idx="9">
                  <c:v>-2.2019389068358515</c:v>
                </c:pt>
                <c:pt idx="10">
                  <c:v>0.55580493291931654</c:v>
                </c:pt>
                <c:pt idx="11">
                  <c:v>0.68380888743954871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D-448E-993E-CE56696DCFA8}"/>
            </c:ext>
          </c:extLst>
        </c:ser>
        <c:ser>
          <c:idx val="3"/>
          <c:order val="3"/>
          <c:tx>
            <c:v>F': 75 Celsius % error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Error_Analysis!$AN$3:$AN$14</c:f>
              <c:numCache>
                <c:formatCode>General</c:formatCode>
                <c:ptCount val="12"/>
                <c:pt idx="0">
                  <c:v>6.7061927704068198</c:v>
                </c:pt>
                <c:pt idx="1">
                  <c:v>10.485580509703482</c:v>
                </c:pt>
                <c:pt idx="2">
                  <c:v>12.275852158874006</c:v>
                </c:pt>
                <c:pt idx="3">
                  <c:v>13.305040200511229</c:v>
                </c:pt>
                <c:pt idx="4">
                  <c:v>14.70456005509263</c:v>
                </c:pt>
                <c:pt idx="5">
                  <c:v>14.74537497672749</c:v>
                </c:pt>
                <c:pt idx="6">
                  <c:v>14.5182060276736</c:v>
                </c:pt>
                <c:pt idx="7">
                  <c:v>12.429158836423284</c:v>
                </c:pt>
                <c:pt idx="8">
                  <c:v>10.356961116374155</c:v>
                </c:pt>
                <c:pt idx="9">
                  <c:v>7.3390883541010821</c:v>
                </c:pt>
                <c:pt idx="10">
                  <c:v>10.351659221817156</c:v>
                </c:pt>
                <c:pt idx="11">
                  <c:v>10.460573071485264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D-448E-993E-CE56696D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86287"/>
        <c:axId val="337841759"/>
      </c:scatterChart>
      <c:valAx>
        <c:axId val="20840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1759"/>
        <c:crosses val="autoZero"/>
        <c:crossBetween val="midCat"/>
      </c:valAx>
      <c:valAx>
        <c:axId val="3378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8628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423611</xdr:colOff>
      <xdr:row>22</xdr:row>
      <xdr:rowOff>139664</xdr:rowOff>
    </xdr:from>
    <xdr:to>
      <xdr:col>22</xdr:col>
      <xdr:colOff>128161</xdr:colOff>
      <xdr:row>37</xdr:row>
      <xdr:rowOff>142561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46178</xdr:colOff>
      <xdr:row>21</xdr:row>
      <xdr:rowOff>169201</xdr:rowOff>
    </xdr:from>
    <xdr:to>
      <xdr:col>12</xdr:col>
      <xdr:colOff>347306</xdr:colOff>
      <xdr:row>36</xdr:row>
      <xdr:rowOff>169202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1684594</xdr:colOff>
      <xdr:row>17</xdr:row>
      <xdr:rowOff>32108</xdr:rowOff>
    </xdr:from>
    <xdr:to>
      <xdr:col>31</xdr:col>
      <xdr:colOff>87486</xdr:colOff>
      <xdr:row>31</xdr:row>
      <xdr:rowOff>138996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85</xdr:col>
      <xdr:colOff>32928</xdr:colOff>
      <xdr:row>33</xdr:row>
      <xdr:rowOff>102063</xdr:rowOff>
    </xdr:from>
    <xdr:to>
      <xdr:col>97</xdr:col>
      <xdr:colOff>90449</xdr:colOff>
      <xdr:row>56</xdr:row>
      <xdr:rowOff>18570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385694</xdr:colOff>
      <xdr:row>31</xdr:row>
      <xdr:rowOff>175241</xdr:rowOff>
    </xdr:from>
    <xdr:to>
      <xdr:col>80</xdr:col>
      <xdr:colOff>627666</xdr:colOff>
      <xdr:row>56</xdr:row>
      <xdr:rowOff>29179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449706</xdr:colOff>
      <xdr:row>18</xdr:row>
      <xdr:rowOff>87443</xdr:rowOff>
    </xdr:from>
    <xdr:to>
      <xdr:col>63</xdr:col>
      <xdr:colOff>441567</xdr:colOff>
      <xdr:row>33</xdr:row>
      <xdr:rowOff>90340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601605</xdr:colOff>
      <xdr:row>48</xdr:row>
      <xdr:rowOff>169962</xdr:rowOff>
    </xdr:from>
    <xdr:to>
      <xdr:col>82</xdr:col>
      <xdr:colOff>374390</xdr:colOff>
      <xdr:row>63</xdr:row>
      <xdr:rowOff>182383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671593</xdr:colOff>
      <xdr:row>19</xdr:row>
      <xdr:rowOff>142068</xdr:rowOff>
    </xdr:from>
    <xdr:to>
      <xdr:col>71</xdr:col>
      <xdr:colOff>508078</xdr:colOff>
      <xdr:row>34</xdr:row>
      <xdr:rowOff>81057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0</xdr:colOff>
      <xdr:row>23</xdr:row>
      <xdr:rowOff>0</xdr:rowOff>
    </xdr:from>
    <xdr:to>
      <xdr:col>79</xdr:col>
      <xdr:colOff>668824</xdr:colOff>
      <xdr:row>37</xdr:row>
      <xdr:rowOff>126558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18</xdr:row>
      <xdr:rowOff>53340</xdr:rowOff>
    </xdr:from>
    <xdr:to>
      <xdr:col>27</xdr:col>
      <xdr:colOff>184235</xdr:colOff>
      <xdr:row>33</xdr:row>
      <xdr:rowOff>123693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17</xdr:row>
      <xdr:rowOff>160020</xdr:rowOff>
    </xdr:from>
    <xdr:to>
      <xdr:col>9</xdr:col>
      <xdr:colOff>335100</xdr:colOff>
      <xdr:row>32</xdr:row>
      <xdr:rowOff>155258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18</xdr:row>
      <xdr:rowOff>0</xdr:rowOff>
    </xdr:from>
    <xdr:to>
      <xdr:col>45</xdr:col>
      <xdr:colOff>103917</xdr:colOff>
      <xdr:row>33</xdr:row>
      <xdr:rowOff>70353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21</xdr:row>
      <xdr:rowOff>0</xdr:rowOff>
    </xdr:from>
    <xdr:to>
      <xdr:col>22</xdr:col>
      <xdr:colOff>68780</xdr:colOff>
      <xdr:row>36</xdr:row>
      <xdr:rowOff>98062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40</xdr:col>
      <xdr:colOff>264429</xdr:colOff>
      <xdr:row>36</xdr:row>
      <xdr:rowOff>98062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140059</xdr:colOff>
      <xdr:row>8</xdr:row>
      <xdr:rowOff>16279</xdr:rowOff>
    </xdr:from>
    <xdr:to>
      <xdr:col>10</xdr:col>
      <xdr:colOff>449408</xdr:colOff>
      <xdr:row>23</xdr:row>
      <xdr:rowOff>16279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405139</xdr:colOff>
      <xdr:row>7</xdr:row>
      <xdr:rowOff>79469</xdr:rowOff>
    </xdr:from>
    <xdr:to>
      <xdr:col>46</xdr:col>
      <xdr:colOff>551209</xdr:colOff>
      <xdr:row>23</xdr:row>
      <xdr:rowOff>85760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410522</xdr:colOff>
      <xdr:row>58</xdr:row>
      <xdr:rowOff>69400</xdr:rowOff>
    </xdr:from>
    <xdr:to>
      <xdr:col>34</xdr:col>
      <xdr:colOff>69328</xdr:colOff>
      <xdr:row>73</xdr:row>
      <xdr:rowOff>83048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154022</xdr:colOff>
      <xdr:row>20</xdr:row>
      <xdr:rowOff>136275</xdr:rowOff>
    </xdr:from>
    <xdr:to>
      <xdr:col>12</xdr:col>
      <xdr:colOff>588381</xdr:colOff>
      <xdr:row>46</xdr:row>
      <xdr:rowOff>170234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231494</xdr:colOff>
      <xdr:row>49</xdr:row>
      <xdr:rowOff>77164</xdr:rowOff>
    </xdr:from>
    <xdr:to>
      <xdr:col>12</xdr:col>
      <xdr:colOff>665853</xdr:colOff>
      <xdr:row>75</xdr:row>
      <xdr:rowOff>111123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423334</xdr:colOff>
      <xdr:row>18</xdr:row>
      <xdr:rowOff>90593</xdr:rowOff>
    </xdr:from>
    <xdr:to>
      <xdr:col>10</xdr:col>
      <xdr:colOff>178741</xdr:colOff>
      <xdr:row>44</xdr:row>
      <xdr:rowOff>56443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380999</xdr:colOff>
      <xdr:row>18</xdr:row>
      <xdr:rowOff>67732</xdr:rowOff>
    </xdr:from>
    <xdr:to>
      <xdr:col>35</xdr:col>
      <xdr:colOff>592667</xdr:colOff>
      <xdr:row>43</xdr:row>
      <xdr:rowOff>145142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16</xdr:col>
      <xdr:colOff>509047</xdr:colOff>
      <xdr:row>75</xdr:row>
      <xdr:rowOff>12095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132254</xdr:colOff>
      <xdr:row>18</xdr:row>
      <xdr:rowOff>25177</xdr:rowOff>
    </xdr:from>
    <xdr:to>
      <xdr:col>21</xdr:col>
      <xdr:colOff>518146</xdr:colOff>
      <xdr:row>44</xdr:row>
      <xdr:rowOff>131704</xdr:rowOff>
    </xdr:to>
    <xdr:pic>
      <xdr:nvPicPr>
        <xdr:cNvPr id="5" name="Picture 2" descr="average temperature, N'Djamen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093735" y="3242510"/>
          <a:ext cx="6500707" cy="475378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_Scenocalc_Report_Data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P_Keymark_Report_Plotting"/>
      <sheetName val="Validation_Graph"/>
      <sheetName val="F_Dash_Checking"/>
      <sheetName val="Mean_Ambient_Temperature"/>
      <sheetName val="Pressure_Check"/>
    </sheetNames>
    <sheetDataSet>
      <sheetData sheetId="0">
        <row r="3">
          <cell r="B3">
            <v>0</v>
          </cell>
          <cell r="C3">
            <v>565</v>
          </cell>
          <cell r="D3">
            <v>995</v>
          </cell>
          <cell r="E3">
            <v>1435</v>
          </cell>
        </row>
        <row r="4">
          <cell r="B4">
            <v>30</v>
          </cell>
          <cell r="C4">
            <v>525</v>
          </cell>
          <cell r="D4">
            <v>955</v>
          </cell>
          <cell r="E4">
            <v>1395</v>
          </cell>
        </row>
        <row r="5">
          <cell r="B5">
            <v>60</v>
          </cell>
          <cell r="C5">
            <v>464</v>
          </cell>
          <cell r="D5">
            <v>893</v>
          </cell>
          <cell r="E5">
            <v>1334</v>
          </cell>
        </row>
        <row r="6">
          <cell r="B6">
            <v>90</v>
          </cell>
          <cell r="C6">
            <v>381</v>
          </cell>
          <cell r="D6">
            <v>811</v>
          </cell>
          <cell r="E6">
            <v>1251</v>
          </cell>
        </row>
        <row r="7">
          <cell r="B7">
            <v>120</v>
          </cell>
          <cell r="C7">
            <v>278</v>
          </cell>
          <cell r="D7">
            <v>707</v>
          </cell>
          <cell r="E7">
            <v>1147</v>
          </cell>
        </row>
        <row r="8">
          <cell r="B8">
            <v>150</v>
          </cell>
          <cell r="C8">
            <v>153</v>
          </cell>
          <cell r="D8">
            <v>582</v>
          </cell>
          <cell r="E8">
            <v>1022</v>
          </cell>
        </row>
        <row r="9">
          <cell r="B9">
            <v>185</v>
          </cell>
          <cell r="C9">
            <v>0</v>
          </cell>
          <cell r="D9">
            <v>410</v>
          </cell>
          <cell r="E9">
            <v>850</v>
          </cell>
        </row>
        <row r="11">
          <cell r="D11">
            <v>0</v>
          </cell>
          <cell r="E11">
            <v>1435</v>
          </cell>
        </row>
        <row r="12">
          <cell r="D12">
            <v>10</v>
          </cell>
          <cell r="E12">
            <v>1424</v>
          </cell>
        </row>
        <row r="13">
          <cell r="D13">
            <v>30</v>
          </cell>
          <cell r="E13">
            <v>1395</v>
          </cell>
        </row>
        <row r="14">
          <cell r="D14">
            <v>50</v>
          </cell>
          <cell r="E14">
            <v>1356</v>
          </cell>
        </row>
        <row r="15">
          <cell r="D15">
            <v>70</v>
          </cell>
          <cell r="E15">
            <v>1308</v>
          </cell>
        </row>
        <row r="16">
          <cell r="D16">
            <v>215</v>
          </cell>
          <cell r="E16">
            <v>679</v>
          </cell>
        </row>
      </sheetData>
      <sheetData sheetId="1">
        <row r="2">
          <cell r="B2">
            <v>19.865418721299999</v>
          </cell>
          <cell r="G2">
            <v>594.4032858965636</v>
          </cell>
          <cell r="I2">
            <v>23.00746490959402</v>
          </cell>
          <cell r="N2">
            <v>1054.265113353877</v>
          </cell>
          <cell r="P2">
            <v>26.167936863063801</v>
          </cell>
          <cell r="U2">
            <v>1517.254388745685</v>
          </cell>
          <cell r="Y2">
            <v>19.498739974515939</v>
          </cell>
          <cell r="AD2">
            <v>540.94703326403271</v>
          </cell>
          <cell r="AG2">
            <v>22.359161790066711</v>
          </cell>
          <cell r="AL2">
            <v>959.66705781285248</v>
          </cell>
          <cell r="AO2">
            <v>19.482771298853649</v>
          </cell>
          <cell r="AT2">
            <v>1388.0823772411779</v>
          </cell>
          <cell r="AX2">
            <v>19.865418721299999</v>
          </cell>
          <cell r="BC2">
            <v>594.4032858965636</v>
          </cell>
        </row>
        <row r="3">
          <cell r="B3">
            <v>21.666068788815799</v>
          </cell>
          <cell r="G3">
            <v>591.9877917723519</v>
          </cell>
          <cell r="I3">
            <v>24.806473319578139</v>
          </cell>
          <cell r="N3">
            <v>1051.7311346522779</v>
          </cell>
          <cell r="P3">
            <v>27.965249526830849</v>
          </cell>
          <cell r="U3">
            <v>1514.601523975211</v>
          </cell>
          <cell r="Y3">
            <v>21.30143481636307</v>
          </cell>
          <cell r="AD3">
            <v>538.82567965092301</v>
          </cell>
          <cell r="AG3">
            <v>24.160720704095411</v>
          </cell>
          <cell r="AL3">
            <v>957.49677328518226</v>
          </cell>
          <cell r="AO3">
            <v>21.28451263413081</v>
          </cell>
          <cell r="AT3">
            <v>1386.0644908066811</v>
          </cell>
          <cell r="AX3">
            <v>21.666068788815799</v>
          </cell>
          <cell r="BC3">
            <v>591.9877917723519</v>
          </cell>
        </row>
        <row r="4">
          <cell r="B4">
            <v>23.466240736344432</v>
          </cell>
          <cell r="G4">
            <v>589.50366686909797</v>
          </cell>
          <cell r="I4">
            <v>26.604992640156311</v>
          </cell>
          <cell r="N4">
            <v>1049.1287005717641</v>
          </cell>
          <cell r="P4">
            <v>29.762062479762331</v>
          </cell>
          <cell r="U4">
            <v>1511.880384394007</v>
          </cell>
          <cell r="Y4">
            <v>23.103690025707131</v>
          </cell>
          <cell r="AD4">
            <v>536.64113241876203</v>
          </cell>
          <cell r="AG4">
            <v>25.961829027379089</v>
          </cell>
          <cell r="AL4">
            <v>955.26333873729845</v>
          </cell>
          <cell r="AO4">
            <v>23.085791170529461</v>
          </cell>
          <cell r="AT4">
            <v>1383.9834279474001</v>
          </cell>
          <cell r="AX4">
            <v>23.466240736344432</v>
          </cell>
          <cell r="BC4">
            <v>589.50366686909797</v>
          </cell>
        </row>
        <row r="5">
          <cell r="B5">
            <v>25.265935617270049</v>
          </cell>
          <cell r="G5">
            <v>586.9509647962534</v>
          </cell>
          <cell r="I5">
            <v>28.403024052942651</v>
          </cell>
          <cell r="N5">
            <v>1046.4578656648621</v>
          </cell>
          <cell r="P5">
            <v>31.55837704486882</v>
          </cell>
          <cell r="U5">
            <v>1509.09102541421</v>
          </cell>
          <cell r="Y5">
            <v>24.905506397468031</v>
          </cell>
          <cell r="AD5">
            <v>534.39341401225613</v>
          </cell>
          <cell r="AG5">
            <v>27.762487662798179</v>
          </cell>
          <cell r="AL5">
            <v>952.96677714168698</v>
          </cell>
          <cell r="AO5">
            <v>24.886607917925271</v>
          </cell>
          <cell r="AT5">
            <v>1381.8392122890789</v>
          </cell>
          <cell r="AX5">
            <v>25.265935617270049</v>
          </cell>
          <cell r="BC5">
            <v>586.9509647962534</v>
          </cell>
        </row>
        <row r="6">
          <cell r="B6">
            <v>27.06515449859333</v>
          </cell>
          <cell r="G6">
            <v>584.32973896566568</v>
          </cell>
          <cell r="I6">
            <v>30.20056875605151</v>
          </cell>
          <cell r="N6">
            <v>1043.718684260886</v>
          </cell>
          <cell r="P6">
            <v>33.354194563967752</v>
          </cell>
          <cell r="U6">
            <v>1506.2335021976589</v>
          </cell>
          <cell r="Y6">
            <v>26.706884740119271</v>
          </cell>
          <cell r="AD6">
            <v>532.08254681621588</v>
          </cell>
          <cell r="AG6">
            <v>29.56269752973931</v>
          </cell>
          <cell r="AL6">
            <v>950.60711140239243</v>
          </cell>
          <cell r="AO6">
            <v>26.686963905488909</v>
          </cell>
          <cell r="AT6">
            <v>1379.631867381413</v>
          </cell>
          <cell r="AX6">
            <v>27.06515449859333</v>
          </cell>
          <cell r="BC6">
            <v>584.32973896566568</v>
          </cell>
        </row>
        <row r="7">
          <cell r="B7">
            <v>28.86389846044003</v>
          </cell>
          <cell r="G7">
            <v>581.64004258979901</v>
          </cell>
          <cell r="I7">
            <v>31.9976279634459</v>
          </cell>
          <cell r="N7">
            <v>1040.911210463908</v>
          </cell>
          <cell r="P7">
            <v>35.149516396876422</v>
          </cell>
          <cell r="U7">
            <v>1503.307869653881</v>
          </cell>
          <cell r="Y7">
            <v>28.50782587520651</v>
          </cell>
          <cell r="AD7">
            <v>529.70855315454332</v>
          </cell>
          <cell r="AG7">
            <v>31.36245956344575</v>
          </cell>
          <cell r="AL7">
            <v>948.18436435381216</v>
          </cell>
          <cell r="AO7">
            <v>28.486860180977398</v>
          </cell>
          <cell r="AT7">
            <v>1377.3614166965961</v>
          </cell>
          <cell r="AX7">
            <v>28.86389846044003</v>
          </cell>
          <cell r="BC7">
            <v>581.64004258979901</v>
          </cell>
        </row>
        <row r="8">
          <cell r="B8">
            <v>30.662168595590071</v>
          </cell>
          <cell r="G8">
            <v>578.8819286801039</v>
          </cell>
          <cell r="I8">
            <v>33.794202904299958</v>
          </cell>
          <cell r="N8">
            <v>1038.0354981509361</v>
          </cell>
          <cell r="P8">
            <v>36.944343920590271</v>
          </cell>
          <cell r="U8">
            <v>1500.314182438156</v>
          </cell>
          <cell r="Y8">
            <v>30.308330636993229</v>
          </cell>
          <cell r="AD8">
            <v>527.27145528922665</v>
          </cell>
          <cell r="AG8">
            <v>33.161774714523098</v>
          </cell>
          <cell r="AL8">
            <v>945.69855875950748</v>
          </cell>
          <cell r="AO8">
            <v>30.286297809838249</v>
          </cell>
          <cell r="AT8">
            <v>1375.027883627992</v>
          </cell>
          <cell r="AX8">
            <v>30.662168595590071</v>
          </cell>
          <cell r="BC8">
            <v>578.8819286801039</v>
          </cell>
        </row>
        <row r="9">
          <cell r="B9">
            <v>32.459966008972671</v>
          </cell>
          <cell r="G9">
            <v>576.05545004546013</v>
          </cell>
          <cell r="I9">
            <v>35.590294822340098</v>
          </cell>
          <cell r="N9">
            <v>1035.0916009702109</v>
          </cell>
          <cell r="P9">
            <v>38.738678528472391</v>
          </cell>
          <cell r="U9">
            <v>1497.252494949782</v>
          </cell>
          <cell r="Y9">
            <v>32.108399871956792</v>
          </cell>
          <cell r="AD9">
            <v>524.77127541942184</v>
          </cell>
          <cell r="AG9">
            <v>34.960643948302803</v>
          </cell>
          <cell r="AL9">
            <v>943.149717311117</v>
          </cell>
          <cell r="AO9">
            <v>32.085277874705021</v>
          </cell>
          <cell r="AT9">
            <v>1372.6312914887949</v>
          </cell>
          <cell r="AX9">
            <v>32.459966008972671</v>
          </cell>
          <cell r="BC9">
            <v>576.05545004546013</v>
          </cell>
        </row>
        <row r="10">
          <cell r="B10">
            <v>34.257291817197633</v>
          </cell>
          <cell r="G10">
            <v>573.16065929078195</v>
          </cell>
          <cell r="I10">
            <v>37.385904975195587</v>
          </cell>
          <cell r="N10">
            <v>1032.079572339683</v>
          </cell>
          <cell r="P10">
            <v>40.53252162945428</v>
          </cell>
          <cell r="U10">
            <v>1494.1228613305409</v>
          </cell>
          <cell r="Y10">
            <v>33.908034438376561</v>
          </cell>
          <cell r="AD10">
            <v>522.20803568055464</v>
          </cell>
          <cell r="AG10">
            <v>36.759068244278509</v>
          </cell>
          <cell r="AL10">
            <v>940.53786262730637</v>
          </cell>
          <cell r="AO10">
            <v>33.883801474494931</v>
          </cell>
          <cell r="AT10">
            <v>1370.1716635108601</v>
          </cell>
          <cell r="AX10">
            <v>34.257291817197633</v>
          </cell>
          <cell r="BC10">
            <v>573.16065929078195</v>
          </cell>
        </row>
        <row r="11">
          <cell r="B11">
            <v>36.054147148053538</v>
          </cell>
          <cell r="G11">
            <v>570.19760881570767</v>
          </cell>
          <cell r="I11">
            <v>39.181034633739692</v>
          </cell>
          <cell r="N11">
            <v>1028.999465445572</v>
          </cell>
          <cell r="P11">
            <v>42.325874647234812</v>
          </cell>
          <cell r="U11">
            <v>1490.9253354633379</v>
          </cell>
          <cell r="Y11">
            <v>35.70723520591504</v>
          </cell>
          <cell r="AD11">
            <v>519.5817581434693</v>
          </cell>
          <cell r="AG11">
            <v>38.557048595495367</v>
          </cell>
          <cell r="AL11">
            <v>937.86301725279793</v>
          </cell>
          <cell r="AO11">
            <v>35.681869723719728</v>
          </cell>
          <cell r="AT11">
            <v>1367.6490228435509</v>
          </cell>
          <cell r="AX11">
            <v>36.054147148053538</v>
          </cell>
          <cell r="BC11">
            <v>570.19760881570767</v>
          </cell>
        </row>
        <row r="12">
          <cell r="B12">
            <v>37.85053314002181</v>
          </cell>
          <cell r="G12">
            <v>567.16635081340007</v>
          </cell>
          <cell r="I12">
            <v>40.975685081468271</v>
          </cell>
          <cell r="N12">
            <v>1025.851333241164</v>
          </cell>
          <cell r="P12">
            <v>44.118739019466872</v>
          </cell>
          <cell r="U12">
            <v>1487.6599709709781</v>
          </cell>
          <cell r="Y12">
            <v>37.506003055161088</v>
          </cell>
          <cell r="AD12">
            <v>516.89246481363193</v>
          </cell>
          <cell r="AG12">
            <v>40.354586008008781</v>
          </cell>
          <cell r="AL12">
            <v>935.12520365743262</v>
          </cell>
          <cell r="AO12">
            <v>37.479483751855682</v>
          </cell>
          <cell r="AT12">
            <v>1365.063392552652</v>
          </cell>
          <cell r="AX12">
            <v>37.85053314002181</v>
          </cell>
          <cell r="BC12">
            <v>567.16635081340007</v>
          </cell>
        </row>
        <row r="13">
          <cell r="B13">
            <v>39.646450941809661</v>
          </cell>
          <cell r="G13">
            <v>564.06693726947526</v>
          </cell>
          <cell r="I13">
            <v>42.769857613841779</v>
          </cell>
          <cell r="N13">
            <v>1022.635228445655</v>
          </cell>
          <cell r="P13">
            <v>45.911116197003679</v>
          </cell>
          <cell r="U13">
            <v>1484.3268212151629</v>
          </cell>
          <cell r="Y13">
            <v>39.304338877211933</v>
          </cell>
          <cell r="AD13">
            <v>514.14017763036736</v>
          </cell>
          <cell r="AG13">
            <v>42.151681500259699</v>
          </cell>
          <cell r="AL13">
            <v>932.32444423532388</v>
          </cell>
          <cell r="AO13">
            <v>39.276644702518013</v>
          </cell>
          <cell r="AT13">
            <v>1362.414795619406</v>
          </cell>
          <cell r="AX13">
            <v>39.646450941809661</v>
          </cell>
          <cell r="BC13">
            <v>564.06693726947526</v>
          </cell>
        </row>
        <row r="14">
          <cell r="B14">
            <v>41.441901711840288</v>
          </cell>
          <cell r="G14">
            <v>560.89941996102812</v>
          </cell>
          <cell r="I14">
            <v>44.563553537656929</v>
          </cell>
          <cell r="N14">
            <v>1019.35120354322</v>
          </cell>
          <cell r="P14">
            <v>47.703007643091482</v>
          </cell>
          <cell r="U14">
            <v>1480.9259392956119</v>
          </cell>
          <cell r="Y14">
            <v>41.102243573205641</v>
          </cell>
          <cell r="AD14">
            <v>511.32491846616182</v>
          </cell>
          <cell r="AG14">
            <v>43.948336102560219</v>
          </cell>
          <cell r="AL14">
            <v>929.46076130403105</v>
          </cell>
          <cell r="AO14">
            <v>41.073353732784838</v>
          </cell>
          <cell r="AT14">
            <v>1359.7032549395849</v>
          </cell>
          <cell r="AX14">
            <v>41.441901711840288</v>
          </cell>
          <cell r="BC14">
            <v>560.89941996102812</v>
          </cell>
        </row>
        <row r="15">
          <cell r="B15">
            <v>43.236886617790262</v>
          </cell>
          <cell r="G15">
            <v>557.66385045577181</v>
          </cell>
          <cell r="I15">
            <v>46.356774170430938</v>
          </cell>
          <cell r="N15">
            <v>1015.9993107821221</v>
          </cell>
          <cell r="P15">
            <v>49.494414832621743</v>
          </cell>
          <cell r="U15">
            <v>1477.457378049374</v>
          </cell>
          <cell r="Y15">
            <v>42.899718053928723</v>
          </cell>
          <cell r="AD15">
            <v>508.44670912597661</v>
          </cell>
          <cell r="AG15">
            <v>45.744550856476792</v>
          </cell>
          <cell r="AL15">
            <v>926.53417710382701</v>
          </cell>
          <cell r="AO15">
            <v>42.869612012525948</v>
          </cell>
          <cell r="AT15">
            <v>1356.928793322629</v>
          </cell>
          <cell r="AX15">
            <v>43.236886617790262</v>
          </cell>
          <cell r="BC15">
            <v>557.66385045577181</v>
          </cell>
        </row>
        <row r="16">
          <cell r="B16">
            <v>45.03140683611106</v>
          </cell>
          <cell r="G16">
            <v>554.36028011127041</v>
          </cell>
          <cell r="I16">
            <v>48.149520839757002</v>
          </cell>
          <cell r="N16">
            <v>1012.579602174062</v>
          </cell>
          <cell r="P16">
            <v>51.285339251362259</v>
          </cell>
          <cell r="U16">
            <v>1473.921190050266</v>
          </cell>
          <cell r="Y16">
            <v>44.696763239355448</v>
          </cell>
          <cell r="AD16">
            <v>505.50557134663768</v>
          </cell>
          <cell r="AG16">
            <v>47.540326814260453</v>
          </cell>
          <cell r="AL16">
            <v>923.54471379701067</v>
          </cell>
          <cell r="AO16">
            <v>44.665420723701061</v>
          </cell>
          <cell r="AT16">
            <v>1354.0914334908659</v>
          </cell>
          <cell r="AX16">
            <v>45.03140683611106</v>
          </cell>
          <cell r="BC16">
            <v>554.36028011127041</v>
          </cell>
        </row>
        <row r="17">
          <cell r="B17">
            <v>46.825463551549667</v>
          </cell>
          <cell r="G17">
            <v>550.98876007429715</v>
          </cell>
          <cell r="I17">
            <v>49.94179488270585</v>
          </cell>
          <cell r="N17">
            <v>1009.092129493573</v>
          </cell>
          <cell r="P17">
            <v>53.075782395221673</v>
          </cell>
          <cell r="U17">
            <v>1470.317427608479</v>
          </cell>
          <cell r="Y17">
            <v>46.493380058231807</v>
          </cell>
          <cell r="AD17">
            <v>502.50152679624898</v>
          </cell>
          <cell r="AG17">
            <v>49.335665038335193</v>
          </cell>
          <cell r="AL17">
            <v>920.4923934672496</v>
          </cell>
          <cell r="AO17">
            <v>46.46078105964601</v>
          </cell>
          <cell r="AT17">
            <v>1351.1911980788091</v>
          </cell>
          <cell r="AX17">
            <v>46.825463551549667</v>
          </cell>
          <cell r="BC17">
            <v>550.98876007429715</v>
          </cell>
        </row>
        <row r="18">
          <cell r="B18">
            <v>48.619057956680081</v>
          </cell>
          <cell r="G18">
            <v>547.54934128026787</v>
          </cell>
          <cell r="I18">
            <v>51.7335976452229</v>
          </cell>
          <cell r="N18">
            <v>1005.536944277555</v>
          </cell>
          <cell r="P18">
            <v>54.865745769520437</v>
          </cell>
          <cell r="U18">
            <v>1466.646142770328</v>
          </cell>
          <cell r="Y18">
            <v>48.289569447657748</v>
          </cell>
          <cell r="AD18">
            <v>499.43459707365162</v>
          </cell>
          <cell r="AG18">
            <v>51.130566600685128</v>
          </cell>
          <cell r="AL18">
            <v>917.37723811902686</v>
          </cell>
          <cell r="AO18">
            <v>48.255694224398681</v>
          </cell>
          <cell r="AT18">
            <v>1348.2281096325089</v>
          </cell>
          <cell r="AX18">
            <v>48.619057956680081</v>
          </cell>
          <cell r="BC18">
            <v>547.54934128026787</v>
          </cell>
        </row>
        <row r="19">
          <cell r="B19">
            <v>50.412191251445527</v>
          </cell>
          <cell r="G19">
            <v>544.0420744527878</v>
          </cell>
          <cell r="I19">
            <v>53.524930481508051</v>
          </cell>
          <cell r="N19">
            <v>1001.914097824996</v>
          </cell>
          <cell r="P19">
            <v>56.655230888238947</v>
          </cell>
          <cell r="U19">
            <v>1462.907387318169</v>
          </cell>
          <cell r="Y19">
            <v>50.08533235264035</v>
          </cell>
          <cell r="AD19">
            <v>496.30480370793902</v>
          </cell>
          <cell r="AG19">
            <v>52.925032582361027</v>
          </cell>
          <cell r="AL19">
            <v>914.19926967708852</v>
          </cell>
          <cell r="AO19">
            <v>50.050161432044817</v>
          </cell>
          <cell r="AT19">
            <v>1345.202190608971</v>
          </cell>
          <cell r="AX19">
            <v>50.412191251445527</v>
          </cell>
          <cell r="BC19">
            <v>544.0420744527878</v>
          </cell>
        </row>
        <row r="20">
          <cell r="B20">
            <v>52.204864642694858</v>
          </cell>
          <cell r="G20">
            <v>540.4670101032998</v>
          </cell>
          <cell r="I20">
            <v>55.31579475345319</v>
          </cell>
          <cell r="N20">
            <v>998.22364119672034</v>
          </cell>
          <cell r="P20">
            <v>58.444239273344252</v>
          </cell>
          <cell r="U20">
            <v>1459.1012127704</v>
          </cell>
          <cell r="Y20">
            <v>51.880669725692101</v>
          </cell>
          <cell r="AD20">
            <v>493.11216815799497</v>
          </cell>
          <cell r="AG20">
            <v>54.719064072879647</v>
          </cell>
          <cell r="AL20">
            <v>910.95850998599667</v>
          </cell>
          <cell r="AO20">
            <v>51.844183906073667</v>
          </cell>
          <cell r="AT20">
            <v>1342.113463375624</v>
          </cell>
          <cell r="AX20">
            <v>52.204864642694858</v>
          </cell>
          <cell r="BC20">
            <v>540.4670101032998</v>
          </cell>
        </row>
        <row r="21">
          <cell r="B21">
            <v>53.997079343733148</v>
          </cell>
          <cell r="G21">
            <v>536.82419853081228</v>
          </cell>
          <cell r="I21">
            <v>57.106191830053618</v>
          </cell>
          <cell r="N21">
            <v>994.46562521530666</v>
          </cell>
          <cell r="P21">
            <v>60.232772454076432</v>
          </cell>
          <cell r="U21">
            <v>1455.2276703816649</v>
          </cell>
          <cell r="Y21">
            <v>53.675582526425707</v>
          </cell>
          <cell r="AD21">
            <v>489.85671181207618</v>
          </cell>
          <cell r="AG21">
            <v>56.512662169764539</v>
          </cell>
          <cell r="AL21">
            <v>907.65498080967086</v>
          </cell>
          <cell r="AO21">
            <v>53.637762878711598</v>
          </cell>
          <cell r="AT21">
            <v>1338.9619502098819</v>
          </cell>
          <cell r="AX21">
            <v>53.997079343733148</v>
          </cell>
          <cell r="BC21">
            <v>536.82419853081228</v>
          </cell>
        </row>
        <row r="22">
          <cell r="B22">
            <v>55.788836573869553</v>
          </cell>
          <cell r="G22">
            <v>533.1136898217278</v>
          </cell>
          <cell r="I22">
            <v>58.896123086825611</v>
          </cell>
          <cell r="N22">
            <v>990.64010046512306</v>
          </cell>
          <cell r="P22">
            <v>62.020831966259522</v>
          </cell>
          <cell r="U22">
            <v>1451.286811143126</v>
          </cell>
          <cell r="Y22">
            <v>55.470071721141068</v>
          </cell>
          <cell r="AD22">
            <v>486.5384559874401</v>
          </cell>
          <cell r="AG22">
            <v>58.305827977948852</v>
          </cell>
          <cell r="AL22">
            <v>904.28870383105368</v>
          </cell>
          <cell r="AO22">
            <v>55.430899590271423</v>
          </cell>
          <cell r="AT22">
            <v>1335.7476732987529</v>
          </cell>
          <cell r="AX22">
            <v>55.788836573869553</v>
          </cell>
          <cell r="BC22">
            <v>533.1136898217278</v>
          </cell>
        </row>
        <row r="23">
          <cell r="B23">
            <v>57.580137557985012</v>
          </cell>
          <cell r="G23">
            <v>529.33553384975357</v>
          </cell>
          <cell r="I23">
            <v>60.685589905261338</v>
          </cell>
          <cell r="N23">
            <v>986.74711729244802</v>
          </cell>
          <cell r="P23">
            <v>63.808419351654678</v>
          </cell>
          <cell r="U23">
            <v>1447.278685782876</v>
          </cell>
          <cell r="Y23">
            <v>57.264138282407863</v>
          </cell>
          <cell r="AD23">
            <v>483.15742193001699</v>
          </cell>
          <cell r="AG23">
            <v>60.098562609315493</v>
          </cell>
          <cell r="AL23">
            <v>900.85970065175445</v>
          </cell>
          <cell r="AO23">
            <v>57.223595288594808</v>
          </cell>
          <cell r="AT23">
            <v>1332.4706547384681</v>
          </cell>
          <cell r="AX23">
            <v>57.580137557985012</v>
          </cell>
          <cell r="BC23">
            <v>529.33553384975357</v>
          </cell>
        </row>
        <row r="24">
          <cell r="B24">
            <v>59.370983526089702</v>
          </cell>
          <cell r="G24">
            <v>525.48978027591909</v>
          </cell>
          <cell r="I24">
            <v>62.474593672277351</v>
          </cell>
          <cell r="N24">
            <v>982.78672580568343</v>
          </cell>
          <cell r="P24">
            <v>65.595536157277522</v>
          </cell>
          <cell r="U24">
            <v>1443.203344766531</v>
          </cell>
          <cell r="Y24">
            <v>59.057783188682649</v>
          </cell>
          <cell r="AD24">
            <v>479.71363081410652</v>
          </cell>
          <cell r="AG24">
            <v>61.890867182169501</v>
          </cell>
          <cell r="AL24">
            <v>897.36799279178479</v>
          </cell>
          <cell r="AO24">
            <v>59.015851228327691</v>
          </cell>
          <cell r="AT24">
            <v>1329.130916534265</v>
          </cell>
          <cell r="AX24">
            <v>59.370983526089702</v>
          </cell>
          <cell r="BC24">
            <v>525.48978027591909</v>
          </cell>
        </row>
        <row r="25">
          <cell r="B25">
            <v>61.161375712912857</v>
          </cell>
          <cell r="G25">
            <v>521.57647854863558</v>
          </cell>
          <cell r="I25">
            <v>64.263135779675068</v>
          </cell>
          <cell r="N25">
            <v>978.75897587573024</v>
          </cell>
          <cell r="P25">
            <v>67.382183934790348</v>
          </cell>
          <cell r="U25">
            <v>1439.0608382978189</v>
          </cell>
          <cell r="Y25">
            <v>60.851007423924557</v>
          </cell>
          <cell r="AD25">
            <v>476.20710374211268</v>
          </cell>
          <cell r="AG25">
            <v>63.682742820707659</v>
          </cell>
          <cell r="AL25">
            <v>893.81360168934964</v>
          </cell>
          <cell r="AO25">
            <v>60.807668670440947</v>
          </cell>
          <cell r="AT25">
            <v>1325.7284806000989</v>
          </cell>
          <cell r="AX25">
            <v>61.161375712912857</v>
          </cell>
          <cell r="BC25">
            <v>521.57647854863558</v>
          </cell>
        </row>
        <row r="26">
          <cell r="B26">
            <v>62.951315357466477</v>
          </cell>
          <cell r="G26">
            <v>517.59567790388144</v>
          </cell>
          <cell r="I26">
            <v>66.051217623608622</v>
          </cell>
          <cell r="N26">
            <v>974.66391713637677</v>
          </cell>
          <cell r="P26">
            <v>69.16836423985292</v>
          </cell>
          <cell r="U26">
            <v>1434.8512163193991</v>
          </cell>
          <cell r="Y26">
            <v>62.643811977192613</v>
          </cell>
          <cell r="AD26">
            <v>472.6378617443313</v>
          </cell>
          <cell r="AG26">
            <v>65.474190654587147</v>
          </cell>
          <cell r="AL26">
            <v>890.19654870062504</v>
          </cell>
          <cell r="AO26">
            <v>62.599048881565153</v>
          </cell>
          <cell r="AT26">
            <v>1322.2633687585169</v>
          </cell>
          <cell r="AX26">
            <v>62.951315357466477</v>
          </cell>
          <cell r="BC26">
            <v>517.59567790388144</v>
          </cell>
        </row>
        <row r="27">
          <cell r="B27">
            <v>64.740803702652073</v>
          </cell>
          <cell r="G27">
            <v>513.54742736543767</v>
          </cell>
          <cell r="I27">
            <v>67.838840604080275</v>
          </cell>
          <cell r="N27">
            <v>970.50159898485492</v>
          </cell>
          <cell r="P27">
            <v>70.954078631527125</v>
          </cell>
          <cell r="U27">
            <v>1430.5745285137141</v>
          </cell>
          <cell r="Y27">
            <v>64.436197842278858</v>
          </cell>
          <cell r="AD27">
            <v>469.005925778755</v>
          </cell>
          <cell r="AG27">
            <v>67.26521181842017</v>
          </cell>
          <cell r="AL27">
            <v>886.51685509963568</v>
          </cell>
          <cell r="AO27">
            <v>64.389993133437102</v>
          </cell>
          <cell r="AT27">
            <v>1318.7356027405319</v>
          </cell>
          <cell r="AX27">
            <v>64.740803702652073</v>
          </cell>
          <cell r="BC27">
            <v>513.54742736543767</v>
          </cell>
        </row>
        <row r="28">
          <cell r="B28">
            <v>66.529841994845626</v>
          </cell>
          <cell r="G28">
            <v>509.43177574520172</v>
          </cell>
          <cell r="I28">
            <v>69.626006124434397</v>
          </cell>
          <cell r="N28">
            <v>966.27207058243016</v>
          </cell>
          <cell r="P28">
            <v>72.739328671680795</v>
          </cell>
          <cell r="U28">
            <v>1426.2308243039599</v>
          </cell>
          <cell r="Y28">
            <v>66.228166017346567</v>
          </cell>
          <cell r="AD28">
            <v>465.31131673091272</v>
          </cell>
          <cell r="AG28">
            <v>69.055807451293362</v>
          </cell>
          <cell r="AL28">
            <v>882.77454207816231</v>
          </cell>
          <cell r="AO28">
            <v>66.180502702350694</v>
          </cell>
          <cell r="AT28">
            <v>1315.145204185545</v>
          </cell>
          <cell r="AX28">
            <v>66.529841994845626</v>
          </cell>
          <cell r="BC28">
            <v>509.43177574520172</v>
          </cell>
        </row>
        <row r="29">
          <cell r="B29">
            <v>68.318431483514701</v>
          </cell>
          <cell r="G29">
            <v>505.24877164359208</v>
          </cell>
          <cell r="I29">
            <v>71.412715590853082</v>
          </cell>
          <cell r="N29">
            <v>961.9753808551219</v>
          </cell>
          <cell r="P29">
            <v>74.524115924406246</v>
          </cell>
          <cell r="U29">
            <v>1421.8201528551631</v>
          </cell>
          <cell r="Y29">
            <v>68.019717504538249</v>
          </cell>
          <cell r="AD29">
            <v>461.55405541376768</v>
          </cell>
          <cell r="AG29">
            <v>70.845978696325005</v>
          </cell>
          <cell r="AL29">
            <v>878.96963074567395</v>
          </cell>
          <cell r="AO29">
            <v>67.970578868590394</v>
          </cell>
          <cell r="AT29">
            <v>1311.4921946413431</v>
          </cell>
          <cell r="AX29">
            <v>68.318431483514701</v>
          </cell>
          <cell r="BC29">
            <v>505.24877164359208</v>
          </cell>
        </row>
        <row r="30">
          <cell r="B30">
            <v>70.106573420826663</v>
          </cell>
          <cell r="G30">
            <v>500.99846344999162</v>
          </cell>
          <cell r="I30">
            <v>73.198970411900291</v>
          </cell>
          <cell r="N30">
            <v>957.61157849448534</v>
          </cell>
          <cell r="P30">
            <v>76.308441955463223</v>
          </cell>
          <cell r="U30">
            <v>1417.3425630753291</v>
          </cell>
          <cell r="Y30">
            <v>69.810853309655926</v>
          </cell>
          <cell r="AD30">
            <v>457.73416256760481</v>
          </cell>
          <cell r="AG30">
            <v>72.635726700210711</v>
          </cell>
          <cell r="AL30">
            <v>875.10214212931635</v>
          </cell>
          <cell r="AO30">
            <v>69.760222915915662</v>
          </cell>
          <cell r="AT30">
            <v>1307.7765955641171</v>
          </cell>
          <cell r="AX30">
            <v>70.106573420826663</v>
          </cell>
          <cell r="BC30">
            <v>500.99846344999162</v>
          </cell>
        </row>
        <row r="31">
          <cell r="B31">
            <v>71.894269061278422</v>
          </cell>
          <cell r="G31">
            <v>496.68089934328202</v>
          </cell>
          <cell r="I31">
            <v>74.984771998036678</v>
          </cell>
          <cell r="N31">
            <v>953.18071195844777</v>
          </cell>
          <cell r="P31">
            <v>78.092308331734216</v>
          </cell>
          <cell r="U31">
            <v>1412.7981036167139</v>
          </cell>
          <cell r="Y31">
            <v>71.601574441784237</v>
          </cell>
          <cell r="AD31">
            <v>453.85165885999078</v>
          </cell>
          <cell r="AG31">
            <v>74.425052612795852</v>
          </cell>
          <cell r="AL31">
            <v>871.17209717392063</v>
          </cell>
          <cell r="AO31">
            <v>71.549436131030802</v>
          </cell>
          <cell r="AT31">
            <v>1303.998428318539</v>
          </cell>
          <cell r="AX31">
            <v>71.894269061278422</v>
          </cell>
          <cell r="BC31">
            <v>496.68089934328202</v>
          </cell>
        </row>
        <row r="32">
          <cell r="B32">
            <v>73.681519661323776</v>
          </cell>
          <cell r="G32">
            <v>492.29612729243581</v>
          </cell>
          <cell r="I32">
            <v>76.77012176116952</v>
          </cell>
          <cell r="N32">
            <v>948.68282947227374</v>
          </cell>
          <cell r="P32">
            <v>79.875716620684415</v>
          </cell>
          <cell r="U32">
            <v>1408.1868228771409</v>
          </cell>
          <cell r="Y32">
            <v>73.391881912957729</v>
          </cell>
          <cell r="AD32">
            <v>449.90656488574319</v>
          </cell>
          <cell r="AG32">
            <v>76.21395758663688</v>
          </cell>
          <cell r="AL32">
            <v>867.17951674207268</v>
          </cell>
          <cell r="AO32">
            <v>73.33821980307269</v>
          </cell>
          <cell r="AT32">
            <v>1300.1577141778901</v>
          </cell>
          <cell r="AX32">
            <v>73.681519661323776</v>
          </cell>
          <cell r="BC32">
            <v>492.29612729243581</v>
          </cell>
        </row>
        <row r="33">
          <cell r="B33">
            <v>75.46832647902319</v>
          </cell>
          <cell r="G33">
            <v>487.84419505715681</v>
          </cell>
          <cell r="I33">
            <v>78.555021114219471</v>
          </cell>
          <cell r="N33">
            <v>944.11797902955038</v>
          </cell>
          <cell r="P33">
            <v>81.6586683898649</v>
          </cell>
          <cell r="U33">
            <v>1403.5087690013911</v>
          </cell>
          <cell r="Y33">
            <v>75.181776737831612</v>
          </cell>
          <cell r="AD33">
            <v>445.89890116692868</v>
          </cell>
          <cell r="AG33">
            <v>78.002442776605292</v>
          </cell>
          <cell r="AL33">
            <v>863.1244216141879</v>
          </cell>
          <cell r="AO33">
            <v>75.126575223132789</v>
          </cell>
          <cell r="AT33">
            <v>1296.2544743242031</v>
          </cell>
          <cell r="AX33">
            <v>75.46832647902319</v>
          </cell>
          <cell r="BC33">
            <v>487.84419505715681</v>
          </cell>
        </row>
        <row r="34">
          <cell r="B34">
            <v>77.254690773689703</v>
          </cell>
          <cell r="G34">
            <v>483.32515018860369</v>
          </cell>
          <cell r="I34">
            <v>80.339471470681801</v>
          </cell>
          <cell r="N34">
            <v>939.48620839327975</v>
          </cell>
          <cell r="P34">
            <v>83.441165206395965</v>
          </cell>
          <cell r="U34">
            <v>1398.7639898827219</v>
          </cell>
          <cell r="Y34">
            <v>76.97125993335716</v>
          </cell>
          <cell r="AD34">
            <v>441.82868815289248</v>
          </cell>
          <cell r="AG34">
            <v>79.790509339445862</v>
          </cell>
          <cell r="AL34">
            <v>859.0068324886663</v>
          </cell>
          <cell r="AO34">
            <v>76.914503683784758</v>
          </cell>
          <cell r="AT34">
            <v>1292.288729848462</v>
          </cell>
          <cell r="AX34">
            <v>77.254690773689703</v>
          </cell>
          <cell r="BC34">
            <v>483.32515018860369</v>
          </cell>
        </row>
        <row r="35">
          <cell r="B35">
            <v>79.040613805549526</v>
          </cell>
          <cell r="G35">
            <v>478.73904003014451</v>
          </cell>
          <cell r="I35">
            <v>82.123474244214549</v>
          </cell>
          <cell r="N35">
            <v>934.78756509699338</v>
          </cell>
          <cell r="P35">
            <v>85.223208636503855</v>
          </cell>
          <cell r="U35">
            <v>1393.952533164377</v>
          </cell>
          <cell r="Y35">
            <v>78.760332518463358</v>
          </cell>
          <cell r="AD35">
            <v>437.69594622031713</v>
          </cell>
          <cell r="AG35">
            <v>81.578158433436812</v>
          </cell>
          <cell r="AL35">
            <v>854.82676998201055</v>
          </cell>
          <cell r="AO35">
            <v>78.702006478590377</v>
          </cell>
          <cell r="AT35">
            <v>1288.2605017508631</v>
          </cell>
          <cell r="AX35">
            <v>79.040613805549526</v>
          </cell>
          <cell r="BC35">
            <v>478.73904003014451</v>
          </cell>
        </row>
        <row r="36">
          <cell r="B36">
            <v>80.826096835417431</v>
          </cell>
          <cell r="G36">
            <v>474.08591171817608</v>
          </cell>
          <cell r="I36">
            <v>83.907030848234911</v>
          </cell>
          <cell r="N36">
            <v>930.02209644596815</v>
          </cell>
          <cell r="P36">
            <v>87.004800245040428</v>
          </cell>
          <cell r="U36">
            <v>1389.0744462412349</v>
          </cell>
          <cell r="Y36">
            <v>80.548995513742327</v>
          </cell>
          <cell r="AD36">
            <v>433.50069567331019</v>
          </cell>
          <cell r="AG36">
            <v>83.365391217961033</v>
          </cell>
          <cell r="AL36">
            <v>850.58425462905143</v>
          </cell>
          <cell r="AO36">
            <v>80.489084901679206</v>
          </cell>
          <cell r="AT36">
            <v>1284.1698109410599</v>
          </cell>
          <cell r="AX36">
            <v>80.826096835417431</v>
          </cell>
          <cell r="BC36">
            <v>474.08591171817608</v>
          </cell>
        </row>
        <row r="37">
          <cell r="B37">
            <v>82.611141124370747</v>
          </cell>
          <cell r="G37">
            <v>469.36581218298357</v>
          </cell>
          <cell r="I37">
            <v>85.690142695530611</v>
          </cell>
          <cell r="N37">
            <v>925.18984951847744</v>
          </cell>
          <cell r="P37">
            <v>88.785941595038707</v>
          </cell>
          <cell r="U37">
            <v>1384.1297762614629</v>
          </cell>
          <cell r="Y37">
            <v>82.337249941156927</v>
          </cell>
          <cell r="AD37">
            <v>429.24295674350577</v>
          </cell>
          <cell r="AG37">
            <v>85.152208853158612</v>
          </cell>
          <cell r="AL37">
            <v>846.2793068831478</v>
          </cell>
          <cell r="AO37">
            <v>82.275740247289164</v>
          </cell>
          <cell r="AT37">
            <v>1280.0166782384979</v>
          </cell>
          <cell r="AX37">
            <v>82.611141124370747</v>
          </cell>
          <cell r="BC37">
            <v>469.36581218298357</v>
          </cell>
        </row>
        <row r="38">
          <cell r="B38">
            <v>84.395747933446728</v>
          </cell>
          <cell r="G38">
            <v>464.57878814966722</v>
          </cell>
          <cell r="I38">
            <v>87.472811197874009</v>
          </cell>
          <cell r="N38">
            <v>920.29087116708774</v>
          </cell>
          <cell r="P38">
            <v>90.566634247286743</v>
          </cell>
          <cell r="U38">
            <v>1379.11857012826</v>
          </cell>
          <cell r="Y38">
            <v>84.12509682374592</v>
          </cell>
          <cell r="AD38">
            <v>424.92274959019778</v>
          </cell>
          <cell r="AG38">
            <v>86.938612499572557</v>
          </cell>
          <cell r="AL38">
            <v>841.91194711642868</v>
          </cell>
          <cell r="AO38">
            <v>84.061973809372859</v>
          </cell>
          <cell r="AT38">
            <v>1275.8011243727281</v>
          </cell>
          <cell r="AX38">
            <v>84.395747933446728</v>
          </cell>
          <cell r="BC38">
            <v>464.57878814966722</v>
          </cell>
        </row>
        <row r="39">
          <cell r="B39">
            <v>86.179918523333058</v>
          </cell>
          <cell r="G39">
            <v>459.72488613908581</v>
          </cell>
          <cell r="I39">
            <v>89.255037765675752</v>
          </cell>
          <cell r="N39">
            <v>915.32520802001102</v>
          </cell>
          <cell r="P39">
            <v>92.346879759893994</v>
          </cell>
          <cell r="U39">
            <v>1374.0408745016409</v>
          </cell>
          <cell r="Y39">
            <v>85.912537185339957</v>
          </cell>
          <cell r="AD39">
            <v>420.54009430049763</v>
          </cell>
          <cell r="AG39">
            <v>88.724603317792614</v>
          </cell>
          <cell r="AL39">
            <v>837.48219562007762</v>
          </cell>
          <cell r="AO39">
            <v>85.847786881179601</v>
          </cell>
          <cell r="AT39">
            <v>1271.52316998379</v>
          </cell>
          <cell r="AX39">
            <v>86.179918523333058</v>
          </cell>
          <cell r="BC39">
            <v>459.72488613908581</v>
          </cell>
        </row>
        <row r="40">
          <cell r="B40">
            <v>87.963654154080118</v>
          </cell>
          <cell r="G40">
            <v>454.80415246886508</v>
          </cell>
          <cell r="I40">
            <v>91.036823807607902</v>
          </cell>
          <cell r="N40">
            <v>910.29290648254403</v>
          </cell>
          <cell r="P40">
            <v>94.126679687905096</v>
          </cell>
          <cell r="U40">
            <v>1368.896735800254</v>
          </cell>
          <cell r="Y40">
            <v>87.699572050291138</v>
          </cell>
          <cell r="AD40">
            <v>416.09501088950418</v>
          </cell>
          <cell r="AG40">
            <v>90.510182468116682</v>
          </cell>
          <cell r="AL40">
            <v>832.99007260463122</v>
          </cell>
          <cell r="AO40">
            <v>87.633180754835763</v>
          </cell>
          <cell r="AT40">
            <v>1267.182835622636</v>
          </cell>
          <cell r="AX40">
            <v>87.963654154080118</v>
          </cell>
          <cell r="BC40">
            <v>454.80415246886508</v>
          </cell>
        </row>
        <row r="41">
          <cell r="B41">
            <v>89.746956084823125</v>
          </cell>
          <cell r="G41">
            <v>449.81663325442861</v>
          </cell>
          <cell r="I41">
            <v>92.818170730283299</v>
          </cell>
          <cell r="N41">
            <v>905.19401273845597</v>
          </cell>
          <cell r="P41">
            <v>95.906035582906256</v>
          </cell>
          <cell r="U41">
            <v>1363.6862002032719</v>
          </cell>
          <cell r="Y41">
            <v>89.486202443201847</v>
          </cell>
          <cell r="AD41">
            <v>411.58751930050562</v>
          </cell>
          <cell r="AG41">
            <v>92.295351110221773</v>
          </cell>
          <cell r="AL41">
            <v>828.43559820030634</v>
          </cell>
          <cell r="AO41">
            <v>89.418156721026122</v>
          </cell>
          <cell r="AT41">
            <v>1262.7801417515111</v>
          </cell>
          <cell r="AX41">
            <v>89.746956084823125</v>
          </cell>
          <cell r="BC41">
            <v>449.81663325442861</v>
          </cell>
        </row>
        <row r="42">
          <cell r="B42">
            <v>91.529825573502052</v>
          </cell>
          <cell r="G42">
            <v>444.76237441007999</v>
          </cell>
          <cell r="I42">
            <v>94.599079937921516</v>
          </cell>
          <cell r="N42">
            <v>900.02857275153337</v>
          </cell>
          <cell r="P42">
            <v>97.684948992649424</v>
          </cell>
          <cell r="U42">
            <v>1358.4093136523111</v>
          </cell>
          <cell r="Y42">
            <v>91.272429388665401</v>
          </cell>
          <cell r="AD42">
            <v>407.01763940519868</v>
          </cell>
          <cell r="AG42">
            <v>94.080110402874823</v>
          </cell>
          <cell r="AL42">
            <v>823.81879245732682</v>
          </cell>
          <cell r="AO42">
            <v>91.202716068558715</v>
          </cell>
          <cell r="AT42">
            <v>1258.315108744466</v>
          </cell>
          <cell r="AX42">
            <v>91.529825573502052</v>
          </cell>
          <cell r="BC42">
            <v>444.76237441007999</v>
          </cell>
        </row>
        <row r="43">
          <cell r="B43">
            <v>93.312263876608142</v>
          </cell>
          <cell r="G43">
            <v>439.6414216501002</v>
          </cell>
          <cell r="I43">
            <v>96.379552832037078</v>
          </cell>
          <cell r="N43">
            <v>894.79663226704997</v>
          </cell>
          <cell r="P43">
            <v>99.463421460711459</v>
          </cell>
          <cell r="U43">
            <v>1353.0661218533769</v>
          </cell>
          <cell r="Y43">
            <v>93.058253911028388</v>
          </cell>
          <cell r="AD43">
            <v>402.38539100391142</v>
          </cell>
          <cell r="AG43">
            <v>95.864461503606137</v>
          </cell>
          <cell r="AL43">
            <v>819.13967534631024</v>
          </cell>
          <cell r="AO43">
            <v>92.98686008407293</v>
          </cell>
          <cell r="AT43">
            <v>1253.78775688779</v>
          </cell>
          <cell r="AX43">
            <v>93.312263876608142</v>
          </cell>
          <cell r="BC43">
            <v>439.6414216501002</v>
          </cell>
        </row>
        <row r="44">
          <cell r="B44">
            <v>95.094272248921754</v>
          </cell>
          <cell r="G44">
            <v>434.45382048990302</v>
          </cell>
          <cell r="I44">
            <v>98.159590811132489</v>
          </cell>
          <cell r="N44">
            <v>889.49823681336363</v>
          </cell>
          <cell r="P44">
            <v>101.241454526138</v>
          </cell>
          <cell r="U44">
            <v>1347.6566702788441</v>
          </cell>
          <cell r="Y44">
            <v>94.843677034131574</v>
          </cell>
          <cell r="AD44">
            <v>397.69079382587591</v>
          </cell>
          <cell r="AG44">
            <v>97.648405568433276</v>
          </cell>
          <cell r="AL44">
            <v>814.39826675864663</v>
          </cell>
          <cell r="AO44">
            <v>94.770590051650615</v>
          </cell>
          <cell r="AT44">
            <v>1249.198106380559</v>
          </cell>
          <cell r="AX44">
            <v>95.094272248921754</v>
          </cell>
          <cell r="BC44">
            <v>434.45382048990302</v>
          </cell>
        </row>
        <row r="45">
          <cell r="B45">
            <v>96.875851943276217</v>
          </cell>
          <cell r="G45">
            <v>429.19961624718769</v>
          </cell>
          <cell r="I45">
            <v>99.939195270414629</v>
          </cell>
          <cell r="N45">
            <v>884.13343170347139</v>
          </cell>
          <cell r="P45">
            <v>103.0190497231256</v>
          </cell>
          <cell r="U45">
            <v>1342.1810041695021</v>
          </cell>
          <cell r="Y45">
            <v>96.628699781095477</v>
          </cell>
          <cell r="AD45">
            <v>392.93386752947782</v>
          </cell>
          <cell r="AG45">
            <v>99.431943751565939</v>
          </cell>
          <cell r="AL45">
            <v>809.59458650691442</v>
          </cell>
          <cell r="AO45">
            <v>96.553907252552747</v>
          </cell>
          <cell r="AT45">
            <v>1244.546177335108</v>
          </cell>
          <cell r="AX45">
            <v>96.875851943276217</v>
          </cell>
          <cell r="BC45">
            <v>429.19961624718769</v>
          </cell>
        </row>
        <row r="46">
          <cell r="B46">
            <v>98.657004210318462</v>
          </cell>
          <cell r="G46">
            <v>423.87885404314352</v>
          </cell>
          <cell r="I46">
            <v>101.7183676015127</v>
          </cell>
          <cell r="N46">
            <v>878.7022620366505</v>
          </cell>
          <cell r="P46">
            <v>104.7962085807077</v>
          </cell>
          <cell r="U46">
            <v>1336.6391685365679</v>
          </cell>
          <cell r="Y46">
            <v>98.413323174084454</v>
          </cell>
          <cell r="AD46">
            <v>388.11463170255581</v>
          </cell>
          <cell r="AG46">
            <v>101.2150772051468</v>
          </cell>
          <cell r="AL46">
            <v>804.72865432529977</v>
          </cell>
          <cell r="AO46">
            <v>98.336812964841812</v>
          </cell>
          <cell r="AT46">
            <v>1239.831989777635</v>
          </cell>
          <cell r="AX46">
            <v>98.657004210318462</v>
          </cell>
          <cell r="BC46">
            <v>423.87885404314352</v>
          </cell>
        </row>
        <row r="47">
          <cell r="B47">
            <v>100.43773029829011</v>
          </cell>
          <cell r="G47">
            <v>418.49157880366579</v>
          </cell>
          <cell r="I47">
            <v>103.4971091922159</v>
          </cell>
          <cell r="N47">
            <v>873.20477270006768</v>
          </cell>
          <cell r="P47">
            <v>106.5729326224638</v>
          </cell>
          <cell r="U47">
            <v>1331.031208163774</v>
          </cell>
          <cell r="Y47">
            <v>100.19754823410069</v>
          </cell>
          <cell r="AD47">
            <v>383.23310586269167</v>
          </cell>
          <cell r="AG47">
            <v>102.99780707900319</v>
          </cell>
          <cell r="AL47">
            <v>799.80048987002885</v>
          </cell>
          <cell r="AO47">
            <v>100.1193084631369</v>
          </cell>
          <cell r="AT47">
            <v>1235.055563648725</v>
          </cell>
          <cell r="AX47">
            <v>100.43773029829011</v>
          </cell>
          <cell r="BC47">
            <v>418.49157880366579</v>
          </cell>
        </row>
        <row r="48">
          <cell r="B48">
            <v>102.21803145280271</v>
          </cell>
          <cell r="G48">
            <v>413.03783526059891</v>
          </cell>
          <cell r="I48">
            <v>105.2754214262189</v>
          </cell>
          <cell r="N48">
            <v>867.64100837046817</v>
          </cell>
          <cell r="P48">
            <v>108.34922336623529</v>
          </cell>
          <cell r="U48">
            <v>1325.357167609443</v>
          </cell>
          <cell r="Y48">
            <v>101.981375980766</v>
          </cell>
          <cell r="AD48">
            <v>378.28930945753422</v>
          </cell>
          <cell r="AG48">
            <v>104.7801345203855</v>
          </cell>
          <cell r="AL48">
            <v>794.81011271983425</v>
          </cell>
          <cell r="AO48">
            <v>101.9013950183094</v>
          </cell>
          <cell r="AT48">
            <v>1230.2169188039391</v>
          </cell>
          <cell r="AX48">
            <v>102.21803145280271</v>
          </cell>
          <cell r="BC48">
            <v>413.03783526059891</v>
          </cell>
        </row>
        <row r="49">
          <cell r="B49">
            <v>103.99790891664099</v>
          </cell>
          <cell r="G49">
            <v>407.51766795299977</v>
          </cell>
          <cell r="I49">
            <v>107.053305682878</v>
          </cell>
          <cell r="N49">
            <v>862.01101351583748</v>
          </cell>
          <cell r="P49">
            <v>110.1250823238486</v>
          </cell>
          <cell r="U49">
            <v>1319.6170912086029</v>
          </cell>
          <cell r="Y49">
            <v>103.7648074321333</v>
          </cell>
          <cell r="AD49">
            <v>373.28326186511691</v>
          </cell>
          <cell r="AG49">
            <v>106.56206067372619</v>
          </cell>
          <cell r="AL49">
            <v>789.75754237643639</v>
          </cell>
          <cell r="AO49">
            <v>103.6830738972134</v>
          </cell>
          <cell r="AT49">
            <v>1225.3160750144229</v>
          </cell>
          <cell r="AX49">
            <v>103.99790891664099</v>
          </cell>
          <cell r="BC49">
            <v>407.51766795299977</v>
          </cell>
        </row>
        <row r="50">
          <cell r="B50">
            <v>105.7773639295597</v>
          </cell>
          <cell r="G50">
            <v>401.93112122841478</v>
          </cell>
          <cell r="I50">
            <v>108.83076333698141</v>
          </cell>
          <cell r="N50">
            <v>856.3148323971086</v>
          </cell>
          <cell r="P50">
            <v>111.9005110008768</v>
          </cell>
          <cell r="U50">
            <v>1313.8110230750949</v>
          </cell>
          <cell r="Y50">
            <v>105.54784360449101</v>
          </cell>
          <cell r="AD50">
            <v>368.21498239420072</v>
          </cell>
          <cell r="AG50">
            <v>108.3435866804339</v>
          </cell>
          <cell r="AL50">
            <v>784.64279826500319</v>
          </cell>
          <cell r="AO50">
            <v>105.4643463624294</v>
          </cell>
          <cell r="AT50">
            <v>1220.353051967511</v>
          </cell>
          <cell r="AX50">
            <v>105.7773639295597</v>
          </cell>
          <cell r="BC50">
            <v>401.93112122841478</v>
          </cell>
        </row>
        <row r="51">
          <cell r="B51">
            <v>107.5563977280942</v>
          </cell>
          <cell r="G51">
            <v>396.27823924417731</v>
          </cell>
          <cell r="I51">
            <v>110.60779575853149</v>
          </cell>
          <cell r="N51">
            <v>850.55250906986998</v>
          </cell>
          <cell r="P51">
            <v>113.675510896384</v>
          </cell>
          <cell r="U51">
            <v>1307.939007103713</v>
          </cell>
          <cell r="Y51">
            <v>107.33048551217939</v>
          </cell>
          <cell r="AD51">
            <v>363.08449028462428</v>
          </cell>
          <cell r="AG51">
            <v>110.1247136786599</v>
          </cell>
          <cell r="AL51">
            <v>779.46589973466394</v>
          </cell>
          <cell r="AO51">
            <v>107.24521367199969</v>
          </cell>
          <cell r="AT51">
            <v>1215.3278692673739</v>
          </cell>
          <cell r="AX51">
            <v>107.5563977280942</v>
          </cell>
          <cell r="BC51">
            <v>396.27823924417731</v>
          </cell>
        </row>
        <row r="52">
          <cell r="B52">
            <v>109.3350115453849</v>
          </cell>
          <cell r="G52">
            <v>390.55906596871267</v>
          </cell>
          <cell r="I52">
            <v>112.38440431253819</v>
          </cell>
          <cell r="N52">
            <v>844.7240873860743</v>
          </cell>
          <cell r="P52">
            <v>115.4500835027093</v>
          </cell>
          <cell r="U52">
            <v>1302.0010869723289</v>
          </cell>
          <cell r="Y52">
            <v>109.1127341674196</v>
          </cell>
          <cell r="AD52">
            <v>357.89180470766252</v>
          </cell>
          <cell r="AG52">
            <v>111.9054428031036</v>
          </cell>
          <cell r="AL52">
            <v>774.22686605900867</v>
          </cell>
          <cell r="AO52">
            <v>109.0256770792347</v>
          </cell>
          <cell r="AT52">
            <v>1210.240546435615</v>
          </cell>
          <cell r="AX52">
            <v>109.3350115453849</v>
          </cell>
          <cell r="BC52">
            <v>390.55906596871267</v>
          </cell>
        </row>
        <row r="53">
          <cell r="B53">
            <v>111.1132066110036</v>
          </cell>
          <cell r="G53">
            <v>384.77364518286231</v>
          </cell>
          <cell r="I53">
            <v>114.16059035881661</v>
          </cell>
          <cell r="N53">
            <v>838.82961099580677</v>
          </cell>
          <cell r="P53">
            <v>117.22423030525</v>
          </cell>
          <cell r="U53">
            <v>1295.9973061440469</v>
          </cell>
          <cell r="Y53">
            <v>110.8945905801457</v>
          </cell>
          <cell r="AD53">
            <v>352.63694476639398</v>
          </cell>
          <cell r="AG53">
            <v>113.6857751848069</v>
          </cell>
          <cell r="AL53">
            <v>768.9257164366137</v>
          </cell>
          <cell r="AO53">
            <v>110.8057378324574</v>
          </cell>
          <cell r="AT53">
            <v>1205.091102911952</v>
          </cell>
          <cell r="AX53">
            <v>111.1132066110036</v>
          </cell>
          <cell r="BC53">
            <v>384.77364518286231</v>
          </cell>
        </row>
        <row r="54">
          <cell r="B54">
            <v>112.8909841507903</v>
          </cell>
          <cell r="G54">
            <v>378.92202048121482</v>
          </cell>
          <cell r="I54">
            <v>115.93635525180559</v>
          </cell>
          <cell r="N54">
            <v>832.86912334898932</v>
          </cell>
          <cell r="P54">
            <v>118.9979527822498</v>
          </cell>
          <cell r="U54">
            <v>1289.9277078693531</v>
          </cell>
          <cell r="Y54">
            <v>112.6760557578435</v>
          </cell>
          <cell r="AD54">
            <v>347.31992949608332</v>
          </cell>
          <cell r="AG54">
            <v>115.4657119509834</v>
          </cell>
          <cell r="AL54">
            <v>763.5624699915503</v>
          </cell>
          <cell r="AO54">
            <v>112.5853971748146</v>
          </cell>
          <cell r="AT54">
            <v>1199.879558054859</v>
          </cell>
          <cell r="AX54">
            <v>112.8909841507903</v>
          </cell>
          <cell r="BC54">
            <v>378.92202048121482</v>
          </cell>
        </row>
        <row r="55">
          <cell r="B55">
            <v>114.66834538670081</v>
          </cell>
          <cell r="G55">
            <v>373.00423527344321</v>
          </cell>
          <cell r="I55">
            <v>117.7117003403928</v>
          </cell>
          <cell r="N55">
            <v>826.84266769713918</v>
          </cell>
          <cell r="P55">
            <v>120.77125240462669</v>
          </cell>
          <cell r="U55">
            <v>1283.792335188253</v>
          </cell>
          <cell r="Y55">
            <v>114.4571307054028</v>
          </cell>
          <cell r="AD55">
            <v>341.94077786456222</v>
          </cell>
          <cell r="AG55">
            <v>117.24525422483011</v>
          </cell>
          <cell r="AL55">
            <v>758.13714577393387</v>
          </cell>
          <cell r="AO55">
            <v>114.3646563440536</v>
          </cell>
          <cell r="AT55">
            <v>1194.6059311422559</v>
          </cell>
          <cell r="AX55">
            <v>114.66834538670081</v>
          </cell>
          <cell r="BC55">
            <v>373.00423527344321</v>
          </cell>
        </row>
        <row r="56">
          <cell r="B56">
            <v>116.44529153665771</v>
          </cell>
          <cell r="G56">
            <v>367.0203327856504</v>
          </cell>
          <cell r="I56">
            <v>119.4866269677409</v>
          </cell>
          <cell r="N56">
            <v>820.75028709513469</v>
          </cell>
          <cell r="P56">
            <v>122.5441306357837</v>
          </cell>
          <cell r="U56">
            <v>1277.5912309324201</v>
          </cell>
          <cell r="Y56">
            <v>116.2378164249694</v>
          </cell>
          <cell r="AD56">
            <v>336.49950877262631</v>
          </cell>
          <cell r="AG56">
            <v>119.0244031253567</v>
          </cell>
          <cell r="AL56">
            <v>752.64976276046866</v>
          </cell>
          <cell r="AO56">
            <v>116.14351657237449</v>
          </cell>
          <cell r="AT56">
            <v>1189.2702413721429</v>
          </cell>
          <cell r="AX56">
            <v>116.44529153665771</v>
          </cell>
          <cell r="BC56">
            <v>367.0203327856504</v>
          </cell>
        </row>
        <row r="57">
          <cell r="B57">
            <v>118.22182381441669</v>
          </cell>
          <cell r="G57">
            <v>360.9703560617163</v>
          </cell>
          <cell r="I57">
            <v>121.26113647114209</v>
          </cell>
          <cell r="N57">
            <v>814.59202440293222</v>
          </cell>
          <cell r="P57">
            <v>124.31658893144569</v>
          </cell>
          <cell r="U57">
            <v>1271.3244377273479</v>
          </cell>
          <cell r="Y57">
            <v>118.0181139158108</v>
          </cell>
          <cell r="AD57">
            <v>330.99614105443328</v>
          </cell>
          <cell r="AG57">
            <v>120.8031597672489</v>
          </cell>
          <cell r="AL57">
            <v>747.1003398549741</v>
          </cell>
          <cell r="AO57">
            <v>117.9219790862082</v>
          </cell>
          <cell r="AT57">
            <v>1183.872507863332</v>
          </cell>
          <cell r="AX57">
            <v>118.22182381441669</v>
          </cell>
          <cell r="BC57">
            <v>360.9703560617163</v>
          </cell>
        </row>
        <row r="58">
          <cell r="B58">
            <v>119.9979434294326</v>
          </cell>
          <cell r="G58">
            <v>354.85434796465643</v>
          </cell>
          <cell r="I58">
            <v>123.03523018186721</v>
          </cell>
          <cell r="N58">
            <v>808.36792228734703</v>
          </cell>
          <cell r="P58">
            <v>126.0886287395132</v>
          </cell>
          <cell r="U58">
            <v>1264.9919979944791</v>
          </cell>
          <cell r="Y58">
            <v>119.79802417418961</v>
          </cell>
          <cell r="AD58">
            <v>325.43069347790282</v>
          </cell>
          <cell r="AG58">
            <v>122.5815252607002</v>
          </cell>
          <cell r="AL58">
            <v>741.48889588895656</v>
          </cell>
          <cell r="AO58">
            <v>119.7000451060927</v>
          </cell>
          <cell r="AT58">
            <v>1178.412749656085</v>
          </cell>
          <cell r="AX58">
            <v>119.9979434294326</v>
          </cell>
          <cell r="BC58">
            <v>354.85434796465643</v>
          </cell>
        </row>
        <row r="59">
          <cell r="B59">
            <v>121.77365158673931</v>
          </cell>
          <cell r="G59">
            <v>348.67235117797088</v>
          </cell>
          <cell r="I59">
            <v>124.80890942503341</v>
          </cell>
          <cell r="N59">
            <v>802.07802322377165</v>
          </cell>
          <cell r="P59">
            <v>127.8602514999094</v>
          </cell>
          <cell r="U59">
            <v>1258.5939539533269</v>
          </cell>
          <cell r="Y59">
            <v>121.57754819323701</v>
          </cell>
          <cell r="AD59">
            <v>319.80318474513069</v>
          </cell>
          <cell r="AG59">
            <v>124.3595007112864</v>
          </cell>
          <cell r="AL59">
            <v>735.81544962215196</v>
          </cell>
          <cell r="AO59">
            <v>121.47771584649909</v>
          </cell>
          <cell r="AT59">
            <v>1172.890985712834</v>
          </cell>
          <cell r="AX59">
            <v>121.77365158673931</v>
          </cell>
          <cell r="BC59">
            <v>348.67235117797088</v>
          </cell>
        </row>
        <row r="60">
          <cell r="B60">
            <v>123.54894948683381</v>
          </cell>
          <cell r="G60">
            <v>342.42440820700477</v>
          </cell>
          <cell r="I60">
            <v>126.5821755194744</v>
          </cell>
          <cell r="N60">
            <v>795.72236949794114</v>
          </cell>
          <cell r="P60">
            <v>129.63145864446011</v>
          </cell>
          <cell r="U60">
            <v>1252.1303476236151</v>
          </cell>
          <cell r="Y60">
            <v>123.3566869628408</v>
          </cell>
          <cell r="AD60">
            <v>314.11363349280151</v>
          </cell>
          <cell r="AG60">
            <v>126.13708721982719</v>
          </cell>
          <cell r="AL60">
            <v>730.08001974309661</v>
          </cell>
          <cell r="AO60">
            <v>123.2549925156864</v>
          </cell>
          <cell r="AT60">
            <v>1167.307234918866</v>
          </cell>
          <cell r="AX60">
            <v>123.54894948683381</v>
          </cell>
          <cell r="BC60">
            <v>342.42440820700477</v>
          </cell>
        </row>
        <row r="61">
          <cell r="B61">
            <v>125.3238383255696</v>
          </cell>
          <cell r="G61">
            <v>336.11056138029028</v>
          </cell>
          <cell r="I61">
            <v>128.35502977762269</v>
          </cell>
          <cell r="N61">
            <v>789.30100320765825</v>
          </cell>
          <cell r="P61">
            <v>131.40225159676379</v>
          </cell>
          <cell r="U61">
            <v>1245.6012208273621</v>
          </cell>
          <cell r="Y61">
            <v>125.13544146953581</v>
          </cell>
          <cell r="AD61">
            <v>308.36205829260319</v>
          </cell>
          <cell r="AG61">
            <v>127.91428588226999</v>
          </cell>
          <cell r="AL61">
            <v>724.28262486968083</v>
          </cell>
          <cell r="AO61">
            <v>125.0318763155812</v>
          </cell>
          <cell r="AT61">
            <v>1161.6615160830111</v>
          </cell>
          <cell r="AX61">
            <v>125.3238383255696</v>
          </cell>
          <cell r="BC61">
            <v>336.11056138029028</v>
          </cell>
        </row>
        <row r="62">
          <cell r="B62">
            <v>127.0983192940573</v>
          </cell>
          <cell r="G62">
            <v>329.73085285091071</v>
          </cell>
          <cell r="I62">
            <v>130.12747350540411</v>
          </cell>
          <cell r="N62">
            <v>782.81396626452511</v>
          </cell>
          <cell r="P62">
            <v>133.17263177209091</v>
          </cell>
          <cell r="U62">
            <v>1239.0066151909909</v>
          </cell>
          <cell r="Y62">
            <v>126.9138126964033</v>
          </cell>
          <cell r="AD62">
            <v>302.54847765164891</v>
          </cell>
          <cell r="AG62">
            <v>129.6910977895707</v>
          </cell>
          <cell r="AL62">
            <v>718.42328354972346</v>
          </cell>
          <cell r="AO62">
            <v>126.808368441646</v>
          </cell>
          <cell r="AT62">
            <v>1155.9538479383491</v>
          </cell>
          <cell r="AX62">
            <v>127.0983192940573</v>
          </cell>
          <cell r="BC62">
            <v>329.73085285091071</v>
          </cell>
        </row>
        <row r="63">
          <cell r="B63">
            <v>128.8723935785695</v>
          </cell>
          <cell r="G63">
            <v>323.28532459783662</v>
          </cell>
          <cell r="I63">
            <v>131.89950800213791</v>
          </cell>
          <cell r="N63">
            <v>776.26130039565635</v>
          </cell>
          <cell r="P63">
            <v>134.9426005772747</v>
          </cell>
          <cell r="U63">
            <v>1232.346572147407</v>
          </cell>
          <cell r="Y63">
            <v>128.69180162297459</v>
          </cell>
          <cell r="AD63">
            <v>296.67291001289908</v>
          </cell>
          <cell r="AG63">
            <v>131.4675240275977</v>
          </cell>
          <cell r="AL63">
            <v>712.50201426152353</v>
          </cell>
          <cell r="AO63">
            <v>128.58447008275499</v>
          </cell>
          <cell r="AT63">
            <v>1150.1842491429179</v>
          </cell>
          <cell r="AX63">
            <v>128.8723935785695</v>
          </cell>
          <cell r="BC63">
            <v>323.28532459783662</v>
          </cell>
        </row>
        <row r="64">
          <cell r="B64">
            <v>130.64606236045731</v>
          </cell>
          <cell r="G64">
            <v>316.77401842726971</v>
          </cell>
          <cell r="I64">
            <v>133.67113456044339</v>
          </cell>
          <cell r="N64">
            <v>769.64304714540333</v>
          </cell>
          <cell r="P64">
            <v>136.7121594106307</v>
          </cell>
          <cell r="U64">
            <v>1225.621132938049</v>
          </cell>
          <cell r="Y64">
            <v>130.4694092251442</v>
          </cell>
          <cell r="AD64">
            <v>290.73537375558402</v>
          </cell>
          <cell r="AG64">
            <v>133.24356567702671</v>
          </cell>
          <cell r="AL64">
            <v>706.51883541444022</v>
          </cell>
          <cell r="AO64">
            <v>130.36018242111939</v>
          </cell>
          <cell r="AT64">
            <v>1144.352738280375</v>
          </cell>
          <cell r="AX64">
            <v>130.64606236045731</v>
          </cell>
          <cell r="BC64">
            <v>316.77401842726971</v>
          </cell>
        </row>
        <row r="65">
          <cell r="B65">
            <v>132.41932681606929</v>
          </cell>
          <cell r="G65">
            <v>310.19697597397658</v>
          </cell>
          <cell r="I65">
            <v>135.44235446616</v>
          </cell>
          <cell r="N65">
            <v>762.95924787702666</v>
          </cell>
          <cell r="P65">
            <v>138.48130966187071</v>
          </cell>
          <cell r="U65">
            <v>1218.8303386149521</v>
          </cell>
          <cell r="Y65">
            <v>132.2466364750872</v>
          </cell>
          <cell r="AD65">
            <v>284.73588719562719</v>
          </cell>
          <cell r="AG65">
            <v>135.01922381325181</v>
          </cell>
          <cell r="AL65">
            <v>700.47376534945556</v>
          </cell>
          <cell r="AO65">
            <v>132.1355066321558</v>
          </cell>
          <cell r="AT65">
            <v>1138.4593338607431</v>
          </cell>
          <cell r="AX65">
            <v>132.41932681606929</v>
          </cell>
          <cell r="BC65">
            <v>310.19697597397658</v>
          </cell>
        </row>
        <row r="66">
          <cell r="B66">
            <v>134.19218811667781</v>
          </cell>
          <cell r="G66">
            <v>303.55423870262001</v>
          </cell>
          <cell r="I66">
            <v>137.21316899826849</v>
          </cell>
          <cell r="N66">
            <v>756.20994377440741</v>
          </cell>
          <cell r="P66">
            <v>140.25005271202991</v>
          </cell>
          <cell r="U66">
            <v>1211.9742300427481</v>
          </cell>
          <cell r="Y66">
            <v>134.0234843411817</v>
          </cell>
          <cell r="AD66">
            <v>278.67446858607491</v>
          </cell>
          <cell r="AG66">
            <v>136.79449950630641</v>
          </cell>
          <cell r="AL66">
            <v>694.36682233973863</v>
          </cell>
          <cell r="AO66">
            <v>133.91044388442899</v>
          </cell>
          <cell r="AT66">
            <v>1132.50405432106</v>
          </cell>
          <cell r="AX66">
            <v>134.19218811667781</v>
          </cell>
          <cell r="BC66">
            <v>303.55423870262001</v>
          </cell>
        </row>
        <row r="67">
          <cell r="B67">
            <v>135.96464742841599</v>
          </cell>
          <cell r="G67">
            <v>296.84584790906888</v>
          </cell>
          <cell r="I67">
            <v>138.98357942883021</v>
          </cell>
          <cell r="N67">
            <v>749.39517584369696</v>
          </cell>
          <cell r="P67">
            <v>142.0183899334103</v>
          </cell>
          <cell r="U67">
            <v>1205.0528479006971</v>
          </cell>
          <cell r="Y67">
            <v>135.7999537879387</v>
          </cell>
          <cell r="AD67">
            <v>272.55113611751932</v>
          </cell>
          <cell r="AG67">
            <v>138.56939382078991</v>
          </cell>
          <cell r="AL67">
            <v>688.19802459120615</v>
          </cell>
          <cell r="AO67">
            <v>135.68499533955551</v>
          </cell>
          <cell r="AT67">
            <v>1126.486918026108</v>
          </cell>
          <cell r="AX67">
            <v>135.96464742841599</v>
          </cell>
          <cell r="BC67">
            <v>296.84584790906888</v>
          </cell>
        </row>
        <row r="68">
          <cell r="B68">
            <v>137.73670591221321</v>
          </cell>
          <cell r="G68">
            <v>290.07184472171332</v>
          </cell>
          <cell r="I68">
            <v>140.7535870229182</v>
          </cell>
          <cell r="N68">
            <v>742.5149849149883</v>
          </cell>
          <cell r="P68">
            <v>143.7863226895256</v>
          </cell>
          <cell r="U68">
            <v>1198.0662326846509</v>
          </cell>
          <cell r="Y68">
            <v>137.57604577594171</v>
          </cell>
          <cell r="AD68">
            <v>266.36590791851842</v>
          </cell>
          <cell r="AG68">
            <v>140.34390781579859</v>
          </cell>
          <cell r="AL68">
            <v>681.96739024308761</v>
          </cell>
          <cell r="AO68">
            <v>137.4591621521526</v>
          </cell>
          <cell r="AT68">
            <v>1120.407943269068</v>
          </cell>
          <cell r="AX68">
            <v>137.73670591221321</v>
          </cell>
          <cell r="BC68">
            <v>290.07184472171332</v>
          </cell>
        </row>
        <row r="69">
          <cell r="B69">
            <v>139.50836472374499</v>
          </cell>
          <cell r="G69">
            <v>283.2322701027586</v>
          </cell>
          <cell r="I69">
            <v>142.52319303857249</v>
          </cell>
          <cell r="N69">
            <v>735.56941164393311</v>
          </cell>
          <cell r="P69">
            <v>145.55385233505299</v>
          </cell>
          <cell r="U69">
            <v>1191.0144247090229</v>
          </cell>
          <cell r="Y69">
            <v>139.3517612617793</v>
          </cell>
          <cell r="AD69">
            <v>260.11880205603188</v>
          </cell>
          <cell r="AG69">
            <v>142.11804254486299</v>
          </cell>
          <cell r="AL69">
            <v>675.67493736848803</v>
          </cell>
          <cell r="AO69">
            <v>139.23294546974759</v>
          </cell>
          <cell r="AT69">
            <v>1114.267148272251</v>
          </cell>
          <cell r="AX69">
            <v>139.50836472374499</v>
          </cell>
          <cell r="BC69">
            <v>283.2322701027586</v>
          </cell>
        </row>
        <row r="70">
          <cell r="B70">
            <v>141.27962501337981</v>
          </cell>
          <cell r="G70">
            <v>276.32716484951771</v>
          </cell>
          <cell r="I70">
            <v>144.29239872675481</v>
          </cell>
          <cell r="N70">
            <v>728.55849651338053</v>
          </cell>
          <cell r="P70">
            <v>147.3209802158004</v>
          </cell>
          <cell r="U70">
            <v>1183.8974641087141</v>
          </cell>
          <cell r="Y70">
            <v>141.12710119800059</v>
          </cell>
          <cell r="AD70">
            <v>253.80983653583121</v>
          </cell>
          <cell r="AG70">
            <v>143.89179905589191</v>
          </cell>
          <cell r="AL70">
            <v>669.32068397494788</v>
          </cell>
          <cell r="AO70">
            <v>141.00634643275461</v>
          </cell>
          <cell r="AT70">
            <v>1108.064551187734</v>
          </cell>
          <cell r="AX70">
            <v>141.27962501337981</v>
          </cell>
          <cell r="BC70">
            <v>276.32716484951771</v>
          </cell>
        </row>
        <row r="71">
          <cell r="B71">
            <v>143.0504879261409</v>
          </cell>
          <cell r="G71">
            <v>269.35656959567592</v>
          </cell>
          <cell r="I71">
            <v>146.0612053313022</v>
          </cell>
          <cell r="N71">
            <v>721.48227983497134</v>
          </cell>
          <cell r="P71">
            <v>149.08770766867229</v>
          </cell>
          <cell r="U71">
            <v>1176.715390841028</v>
          </cell>
          <cell r="Y71">
            <v>142.90206653306191</v>
          </cell>
          <cell r="AD71">
            <v>247.43902930292771</v>
          </cell>
          <cell r="AG71">
            <v>145.66517839113089</v>
          </cell>
          <cell r="AL71">
            <v>662.90464800498796</v>
          </cell>
          <cell r="AO71">
            <v>142.77936617441651</v>
          </cell>
          <cell r="AT71">
            <v>1101.8001700980601</v>
          </cell>
          <cell r="AX71">
            <v>143.0504879261409</v>
          </cell>
          <cell r="BC71">
            <v>269.35656959567592</v>
          </cell>
        </row>
        <row r="72">
          <cell r="B72">
            <v>144.82095460166579</v>
          </cell>
          <cell r="G72">
            <v>262.3205248125613</v>
          </cell>
          <cell r="I72">
            <v>147.82961408890691</v>
          </cell>
          <cell r="N72">
            <v>714.3408017507187</v>
          </cell>
          <cell r="P72">
            <v>150.85403602165371</v>
          </cell>
          <cell r="U72">
            <v>1169.468244687562</v>
          </cell>
          <cell r="Y72">
            <v>144.67665821128389</v>
          </cell>
          <cell r="AD72">
            <v>241.00639824199089</v>
          </cell>
          <cell r="AG72">
            <v>147.43818158712281</v>
          </cell>
          <cell r="AL72">
            <v>656.42684733665487</v>
          </cell>
          <cell r="AO72">
            <v>144.55200582075801</v>
          </cell>
          <cell r="AT72">
            <v>1095.474023016913</v>
          </cell>
          <cell r="AX72">
            <v>144.82095460166579</v>
          </cell>
          <cell r="BC72">
            <v>262.3205248125613</v>
          </cell>
        </row>
        <row r="73">
          <cell r="B73">
            <v>146.59102617417571</v>
          </cell>
          <cell r="G73">
            <v>255.21907081038481</v>
          </cell>
          <cell r="I73">
            <v>149.59762622907829</v>
          </cell>
          <cell r="N73">
            <v>707.13410223458084</v>
          </cell>
          <cell r="P73">
            <v>152.61996659379369</v>
          </cell>
          <cell r="U73">
            <v>1162.156065256049</v>
          </cell>
          <cell r="Y73">
            <v>146.45087717281459</v>
          </cell>
          <cell r="AD73">
            <v>234.51196117776209</v>
          </cell>
          <cell r="AG73">
            <v>149.21080967466</v>
          </cell>
          <cell r="AL73">
            <v>649.88729978408469</v>
          </cell>
          <cell r="AO73">
            <v>146.32426649056049</v>
          </cell>
          <cell r="AT73">
            <v>1089.086127889781</v>
          </cell>
          <cell r="AX73">
            <v>146.59102617417571</v>
          </cell>
          <cell r="BC73">
            <v>255.21907081038481</v>
          </cell>
        </row>
        <row r="74">
          <cell r="B74">
            <v>148.3607037724471</v>
          </cell>
          <cell r="G74">
            <v>248.05224773948021</v>
          </cell>
          <cell r="I74">
            <v>151.36524297413331</v>
          </cell>
          <cell r="N74">
            <v>699.86222109398591</v>
          </cell>
          <cell r="P74">
            <v>154.38550069519511</v>
          </cell>
          <cell r="U74">
            <v>1154.778891982211</v>
          </cell>
          <cell r="Y74">
            <v>148.22472435359629</v>
          </cell>
          <cell r="AD74">
            <v>227.9557358754692</v>
          </cell>
          <cell r="AG74">
            <v>150.98306367876711</v>
          </cell>
          <cell r="AL74">
            <v>643.28602309802625</v>
          </cell>
          <cell r="AO74">
            <v>148.09614929534541</v>
          </cell>
          <cell r="AT74">
            <v>1082.6365025946011</v>
          </cell>
          <cell r="AX74">
            <v>148.3607037724471</v>
          </cell>
          <cell r="BC74">
            <v>248.05224773948021</v>
          </cell>
        </row>
        <row r="75">
          <cell r="B75">
            <v>150.12998851979131</v>
          </cell>
          <cell r="G75">
            <v>240.82009559151479</v>
          </cell>
          <cell r="I75">
            <v>153.1324655391798</v>
          </cell>
          <cell r="N75">
            <v>692.52519797137222</v>
          </cell>
          <cell r="P75">
            <v>156.15063962701399</v>
          </cell>
          <cell r="U75">
            <v>1147.3367641315381</v>
          </cell>
          <cell r="Y75">
            <v>149.9982006853362</v>
          </cell>
          <cell r="AD75">
            <v>221.337740041236</v>
          </cell>
          <cell r="AG75">
            <v>152.75494461867439</v>
          </cell>
          <cell r="AL75">
            <v>636.62303496637981</v>
          </cell>
          <cell r="AO75">
            <v>149.86765533934039</v>
          </cell>
          <cell r="AT75">
            <v>1076.1251649424339</v>
          </cell>
          <cell r="AX75">
            <v>150.12998851979131</v>
          </cell>
          <cell r="BC75">
            <v>240.82009559151479</v>
          </cell>
        </row>
        <row r="76">
          <cell r="B76">
            <v>151.89888153403629</v>
          </cell>
          <cell r="G76">
            <v>233.52265420069631</v>
          </cell>
          <cell r="I76">
            <v>154.89929513210561</v>
          </cell>
          <cell r="N76">
            <v>685.12307234567015</v>
          </cell>
          <cell r="P76">
            <v>157.9153846814724</v>
          </cell>
          <cell r="U76">
            <v>1139.8297208010681</v>
          </cell>
          <cell r="Y76">
            <v>151.7713070954828</v>
          </cell>
          <cell r="AD76">
            <v>214.65799132248819</v>
          </cell>
          <cell r="AG76">
            <v>154.52645350779409</v>
          </cell>
          <cell r="AL76">
            <v>629.89835301473397</v>
          </cell>
          <cell r="AO76">
            <v>151.6387857194776</v>
          </cell>
          <cell r="AT76">
            <v>1069.5521326780911</v>
          </cell>
          <cell r="AX76">
            <v>151.89888153403629</v>
          </cell>
          <cell r="BC76">
            <v>233.52265420069631</v>
          </cell>
        </row>
        <row r="77">
          <cell r="B77">
            <v>153.66738392751401</v>
          </cell>
          <cell r="G77">
            <v>226.15996324495609</v>
          </cell>
          <cell r="I77">
            <v>156.66573295357961</v>
          </cell>
          <cell r="N77">
            <v>677.65588353378655</v>
          </cell>
          <cell r="P77">
            <v>159.67973714186121</v>
          </cell>
          <cell r="U77">
            <v>1132.257800921145</v>
          </cell>
          <cell r="Y77">
            <v>153.54404450720369</v>
          </cell>
          <cell r="AD77">
            <v>207.9165073083594</v>
          </cell>
          <cell r="AG77">
            <v>156.29759135371179</v>
          </cell>
          <cell r="AL77">
            <v>623.11199480688299</v>
          </cell>
          <cell r="AO77">
            <v>153.409541525381</v>
          </cell>
          <cell r="AT77">
            <v>1062.9174234807911</v>
          </cell>
          <cell r="AX77">
            <v>153.66738392751401</v>
          </cell>
          <cell r="BC77">
            <v>226.15996324495609</v>
          </cell>
        </row>
        <row r="78">
          <cell r="B78">
            <v>155.4354968070509</v>
          </cell>
          <cell r="G78">
            <v>218.73206224712371</v>
          </cell>
          <cell r="I78">
            <v>158.43178019705391</v>
          </cell>
          <cell r="N78">
            <v>670.12367069206027</v>
          </cell>
          <cell r="P78">
            <v>161.44369828256049</v>
          </cell>
          <cell r="U78">
            <v>1124.621043257117</v>
          </cell>
          <cell r="Y78">
            <v>155.31641383937429</v>
          </cell>
          <cell r="AD78">
            <v>201.11330553008261</v>
          </cell>
          <cell r="AG78">
            <v>158.0683591581799</v>
          </cell>
          <cell r="AL78">
            <v>616.26397784534129</v>
          </cell>
          <cell r="AO78">
            <v>155.17992383937619</v>
          </cell>
          <cell r="AT78">
            <v>1056.2210549647621</v>
          </cell>
          <cell r="AX78">
            <v>155.4354968070509</v>
          </cell>
          <cell r="BC78">
            <v>218.73206224712371</v>
          </cell>
        </row>
        <row r="79">
          <cell r="B79">
            <v>157.20322127396619</v>
          </cell>
          <cell r="G79">
            <v>211.23899057607079</v>
          </cell>
          <cell r="I79">
            <v>160.19743804877061</v>
          </cell>
          <cell r="N79">
            <v>662.52647281768236</v>
          </cell>
          <cell r="P79">
            <v>163.2072693690657</v>
          </cell>
          <cell r="U79">
            <v>1116.9194864110279</v>
          </cell>
          <cell r="Y79">
            <v>157.08841600656089</v>
          </cell>
          <cell r="AD79">
            <v>194.24840346139271</v>
          </cell>
          <cell r="AG79">
            <v>159.8387579171077</v>
          </cell>
          <cell r="AL79">
            <v>609.35431957186529</v>
          </cell>
          <cell r="AO79">
            <v>156.94993373647779</v>
          </cell>
          <cell r="AT79">
            <v>1049.4630446799019</v>
          </cell>
          <cell r="AX79">
            <v>157.20322127396619</v>
          </cell>
          <cell r="BC79">
            <v>211.23899057607079</v>
          </cell>
        </row>
        <row r="80">
          <cell r="B80">
            <v>158.9705584240692</v>
          </cell>
          <cell r="G80">
            <v>203.68078744785581</v>
          </cell>
          <cell r="I80">
            <v>161.9627076877768</v>
          </cell>
          <cell r="N80">
            <v>654.86432875010576</v>
          </cell>
          <cell r="P80">
            <v>164.97045165801441</v>
          </cell>
          <cell r="U80">
            <v>1109.153168823259</v>
          </cell>
          <cell r="Y80">
            <v>158.86005191901751</v>
          </cell>
          <cell r="AD80">
            <v>187.32181851890729</v>
          </cell>
          <cell r="AG80">
            <v>161.60878862057319</v>
          </cell>
          <cell r="AL80">
            <v>602.38303736793989</v>
          </cell>
          <cell r="AO80">
            <v>158.71957228442409</v>
          </cell>
          <cell r="AT80">
            <v>1042.6434101123491</v>
          </cell>
          <cell r="AX80">
            <v>158.9705584240692</v>
          </cell>
          <cell r="BC80">
            <v>203.68078744785581</v>
          </cell>
        </row>
        <row r="81">
          <cell r="B81">
            <v>160.73750934766511</v>
          </cell>
          <cell r="G81">
            <v>196.0574919268322</v>
          </cell>
          <cell r="I81">
            <v>163.72759028593899</v>
          </cell>
          <cell r="N81">
            <v>647.13727717242864</v>
          </cell>
          <cell r="P81">
            <v>166.73324639721861</v>
          </cell>
          <cell r="U81">
            <v>1101.322128774176</v>
          </cell>
          <cell r="Y81">
            <v>160.63132248267831</v>
          </cell>
          <cell r="AD81">
            <v>180.33356806251771</v>
          </cell>
          <cell r="AG81">
            <v>163.37845225281731</v>
          </cell>
          <cell r="AL81">
            <v>595.35014855529414</v>
          </cell>
          <cell r="AO81">
            <v>160.48884054366729</v>
          </cell>
          <cell r="AT81">
            <v>1035.7621686851251</v>
          </cell>
          <cell r="AX81">
            <v>160.73750934766511</v>
          </cell>
          <cell r="BC81">
            <v>196.0574919268322</v>
          </cell>
        </row>
        <row r="82">
          <cell r="B82">
            <v>162.50407512956139</v>
          </cell>
          <cell r="G82">
            <v>188.3691429267522</v>
          </cell>
          <cell r="I82">
            <v>165.4920870079641</v>
          </cell>
          <cell r="N82">
            <v>639.3453566127489</v>
          </cell>
          <cell r="P82">
            <v>168.4956548257058</v>
          </cell>
          <cell r="U82">
            <v>1093.426404385697</v>
          </cell>
          <cell r="Y82">
            <v>162.40222859915929</v>
          </cell>
          <cell r="AD82">
            <v>173.28366939576401</v>
          </cell>
          <cell r="AG82">
            <v>165.14774979225891</v>
          </cell>
          <cell r="AL82">
            <v>588.25567039638452</v>
          </cell>
          <cell r="AO82">
            <v>162.25773956741489</v>
          </cell>
          <cell r="AT82">
            <v>1028.8193377586981</v>
          </cell>
          <cell r="AX82">
            <v>162.50407512956139</v>
          </cell>
          <cell r="BC82">
            <v>188.3691429267522</v>
          </cell>
        </row>
        <row r="83">
          <cell r="B83">
            <v>164.27025684907889</v>
          </cell>
          <cell r="G83">
            <v>180.61577921184789</v>
          </cell>
          <cell r="I83">
            <v>167.2561990114304</v>
          </cell>
          <cell r="N83">
            <v>631.48860544549257</v>
          </cell>
          <cell r="P83">
            <v>170.2576781737622</v>
          </cell>
          <cell r="U83">
            <v>1085.466033622866</v>
          </cell>
          <cell r="Y83">
            <v>164.17277116575951</v>
          </cell>
          <cell r="AD83">
            <v>166.17213976621201</v>
          </cell>
          <cell r="AG83">
            <v>166.91668221151491</v>
          </cell>
          <cell r="AL83">
            <v>581.09962009486537</v>
          </cell>
          <cell r="AO83">
            <v>164.02627040163989</v>
          </cell>
          <cell r="AT83">
            <v>1021.814934631597</v>
          </cell>
          <cell r="AX83">
            <v>164.27025684907889</v>
          </cell>
          <cell r="BC83">
            <v>180.61577921184789</v>
          </cell>
        </row>
        <row r="84">
          <cell r="B84">
            <v>166.03605558006669</v>
          </cell>
          <cell r="G84">
            <v>172.79743939789199</v>
          </cell>
          <cell r="I84">
            <v>169.01992744681169</v>
          </cell>
          <cell r="N84">
            <v>623.56706189273132</v>
          </cell>
          <cell r="P84">
            <v>172.01931766297781</v>
          </cell>
          <cell r="U84">
            <v>1077.4410542953719</v>
          </cell>
          <cell r="Y84">
            <v>165.94295107546759</v>
          </cell>
          <cell r="AD84">
            <v>158.99899636582111</v>
          </cell>
          <cell r="AG84">
            <v>168.68525047740289</v>
          </cell>
          <cell r="AL84">
            <v>573.88201479609074</v>
          </cell>
          <cell r="AO84">
            <v>165.79443408512009</v>
          </cell>
          <cell r="AT84">
            <v>1014.748976540965</v>
          </cell>
          <cell r="AX84">
            <v>166.03605558006669</v>
          </cell>
          <cell r="BC84">
            <v>172.79743939789199</v>
          </cell>
        </row>
        <row r="85">
          <cell r="B85">
            <v>167.8014723909198</v>
          </cell>
          <cell r="G85">
            <v>164.91416195323939</v>
          </cell>
          <cell r="I85">
            <v>170.78327345751339</v>
          </cell>
          <cell r="N85">
            <v>615.58076402544657</v>
          </cell>
          <cell r="P85">
            <v>173.7805745063026</v>
          </cell>
          <cell r="U85">
            <v>1069.3515040590621</v>
          </cell>
          <cell r="Y85">
            <v>167.7127692169731</v>
          </cell>
          <cell r="AD85">
            <v>151.76425633130339</v>
          </cell>
          <cell r="AG85">
            <v>170.45345555098561</v>
          </cell>
          <cell r="AL85">
            <v>566.60287158754136</v>
          </cell>
          <cell r="AO85">
            <v>167.5622316494682</v>
          </cell>
          <cell r="AT85">
            <v>1007.62148066314</v>
          </cell>
          <cell r="AX85">
            <v>167.8014723909198</v>
          </cell>
          <cell r="BC85">
            <v>164.91416195323939</v>
          </cell>
        </row>
        <row r="86">
          <cell r="B86">
            <v>169.5665083445995</v>
          </cell>
          <cell r="G86">
            <v>156.96598519985579</v>
          </cell>
          <cell r="I86">
            <v>172.5462381799102</v>
          </cell>
          <cell r="N86">
            <v>607.52974976480198</v>
          </cell>
          <cell r="P86">
            <v>175.54144990809769</v>
          </cell>
          <cell r="U86">
            <v>1061.19742041739</v>
          </cell>
          <cell r="Y86">
            <v>169.4822264746754</v>
          </cell>
          <cell r="AD86">
            <v>144.46793674448671</v>
          </cell>
          <cell r="AG86">
            <v>172.22129838756891</v>
          </cell>
          <cell r="AL86">
            <v>559.26220749933236</v>
          </cell>
          <cell r="AO86">
            <v>169.3296641191728</v>
          </cell>
          <cell r="AT86">
            <v>1000.432464114197</v>
          </cell>
          <cell r="AX86">
            <v>169.5665083445995</v>
          </cell>
          <cell r="BC86">
            <v>156.96598519985579</v>
          </cell>
        </row>
        <row r="87">
          <cell r="B87">
            <v>171.33116449865801</v>
          </cell>
          <cell r="G87">
            <v>148.95294731431881</v>
          </cell>
          <cell r="I87">
            <v>174.30882274338569</v>
          </cell>
          <cell r="N87">
            <v>599.41405688336613</v>
          </cell>
          <cell r="P87">
            <v>177.30194506420079</v>
          </cell>
          <cell r="U87">
            <v>1052.978840722853</v>
          </cell>
          <cell r="Y87">
            <v>171.25132372870061</v>
          </cell>
          <cell r="AD87">
            <v>137.11005463266321</v>
          </cell>
          <cell r="AG87">
            <v>173.9887799367537</v>
          </cell>
          <cell r="AL87">
            <v>551.860039504621</v>
          </cell>
          <cell r="AO87">
            <v>171.09673251163281</v>
          </cell>
          <cell r="AT87">
            <v>993.1819439505183</v>
          </cell>
          <cell r="AX87">
            <v>171.33116449865801</v>
          </cell>
          <cell r="BC87">
            <v>148.95294731431881</v>
          </cell>
        </row>
        <row r="88">
          <cell r="B88">
            <v>173.0954419052641</v>
          </cell>
          <cell r="G88">
            <v>140.87508632880619</v>
          </cell>
          <cell r="I88">
            <v>176.07102827037571</v>
          </cell>
          <cell r="N88">
            <v>591.23372300632138</v>
          </cell>
          <cell r="P88">
            <v>179.06206116198501</v>
          </cell>
          <cell r="U88">
            <v>1044.6958021784139</v>
          </cell>
          <cell r="Y88">
            <v>173.02006185491879</v>
          </cell>
          <cell r="AD88">
            <v>129.69062696893499</v>
          </cell>
          <cell r="AG88">
            <v>175.7559011424558</v>
          </cell>
          <cell r="AL88">
            <v>544.3963845200733</v>
          </cell>
          <cell r="AO88">
            <v>172.8634378372125</v>
          </cell>
          <cell r="AT88">
            <v>985.86993716930385</v>
          </cell>
          <cell r="AX88">
            <v>173.0954419052641</v>
          </cell>
          <cell r="BC88">
            <v>140.87508632880619</v>
          </cell>
        </row>
        <row r="89">
          <cell r="B89">
            <v>174.85934161123291</v>
          </cell>
          <cell r="G89">
            <v>132.73244013206411</v>
          </cell>
          <cell r="I89">
            <v>177.83285587641831</v>
          </cell>
          <cell r="N89">
            <v>582.98878561263757</v>
          </cell>
          <cell r="P89">
            <v>180.8217993804264</v>
          </cell>
          <cell r="U89">
            <v>1036.348341838841</v>
          </cell>
          <cell r="Y89">
            <v>174.78844172496551</v>
          </cell>
          <cell r="AD89">
            <v>122.20967067255189</v>
          </cell>
          <cell r="AG89">
            <v>177.52266294294279</v>
          </cell>
          <cell r="AL89">
            <v>536.87125940629221</v>
          </cell>
          <cell r="AO89">
            <v>174.6297810992854</v>
          </cell>
          <cell r="AT89">
            <v>978.49646070911353</v>
          </cell>
          <cell r="AX89">
            <v>174.85934161123291</v>
          </cell>
          <cell r="BC89">
            <v>132.73244013206411</v>
          </cell>
        </row>
        <row r="90">
          <cell r="B90">
            <v>176.6228646580573</v>
          </cell>
          <cell r="G90">
            <v>124.52504647035209</v>
          </cell>
          <cell r="I90">
            <v>179.59430667019799</v>
          </cell>
          <cell r="N90">
            <v>574.67928203623728</v>
          </cell>
          <cell r="P90">
            <v>182.58116089017639</v>
          </cell>
          <cell r="U90">
            <v>1027.936496612069</v>
          </cell>
          <cell r="Y90">
            <v>176.5564642062626</v>
          </cell>
          <cell r="AD90">
            <v>114.66720260924779</v>
          </cell>
          <cell r="AG90">
            <v>179.28906627087301</v>
          </cell>
          <cell r="AL90">
            <v>529.28468096824383</v>
          </cell>
          <cell r="AO90">
            <v>176.39576329428371</v>
          </cell>
          <cell r="AT90">
            <v>971.06153145038218</v>
          </cell>
          <cell r="AX90">
            <v>176.6228646580573</v>
          </cell>
          <cell r="BC90">
            <v>124.52504647035209</v>
          </cell>
        </row>
        <row r="91">
          <cell r="B91">
            <v>178.386012081942</v>
          </cell>
          <cell r="G91">
            <v>116.2529429483736</v>
          </cell>
          <cell r="I91">
            <v>181.35538175360469</v>
          </cell>
          <cell r="N91">
            <v>566.30524946711228</v>
          </cell>
          <cell r="P91">
            <v>184.34014685363061</v>
          </cell>
          <cell r="U91">
            <v>1019.460303260509</v>
          </cell>
          <cell r="Y91">
            <v>178.32413016204501</v>
          </cell>
          <cell r="AD91">
            <v>107.0632395915647</v>
          </cell>
          <cell r="AG91">
            <v>181.0551120533346</v>
          </cell>
          <cell r="AL91">
            <v>521.63666595567338</v>
          </cell>
          <cell r="AO91">
            <v>178.1613854117588</v>
          </cell>
          <cell r="AT91">
            <v>963.56516621591936</v>
          </cell>
          <cell r="AX91">
            <v>178.386012081942</v>
          </cell>
          <cell r="BC91">
            <v>116.2529429483736</v>
          </cell>
        </row>
        <row r="92">
          <cell r="B92">
            <v>180.14878491384019</v>
          </cell>
          <cell r="G92">
            <v>107.91616703018541</v>
          </cell>
          <cell r="I92">
            <v>183.11608222178339</v>
          </cell>
          <cell r="N92">
            <v>557.86672495244386</v>
          </cell>
          <cell r="P92">
            <v>186.09875842500639</v>
          </cell>
          <cell r="U92">
            <v>1010.919798402305</v>
          </cell>
          <cell r="Y92">
            <v>180.09144045138791</v>
          </cell>
          <cell r="AD92">
            <v>99.397798379173295</v>
          </cell>
          <cell r="AG92">
            <v>182.82080121189099</v>
          </cell>
          <cell r="AL92">
            <v>513.92723106351457</v>
          </cell>
          <cell r="AO92">
            <v>179.92664843443609</v>
          </cell>
          <cell r="AT92">
            <v>956.00738177141045</v>
          </cell>
          <cell r="AX92">
            <v>180.14878491384019</v>
          </cell>
          <cell r="BC92">
            <v>107.91616703018541</v>
          </cell>
        </row>
        <row r="93">
          <cell r="B93">
            <v>181.9111841794919</v>
          </cell>
          <cell r="G93">
            <v>99.514756040086368</v>
          </cell>
          <cell r="I93">
            <v>184.87640916319651</v>
          </cell>
          <cell r="N93">
            <v>549.36374539766462</v>
          </cell>
          <cell r="P93">
            <v>187.8569967504225</v>
          </cell>
          <cell r="U93">
            <v>1002.3150185126</v>
          </cell>
          <cell r="Y93">
            <v>181.85839592923401</v>
          </cell>
          <cell r="AD93">
            <v>91.670895679191503</v>
          </cell>
          <cell r="AG93">
            <v>184.5861346626231</v>
          </cell>
          <cell r="AL93">
            <v>506.1563929322927</v>
          </cell>
          <cell r="AO93">
            <v>181.69155333827939</v>
          </cell>
          <cell r="AT93">
            <v>948.38819482589042</v>
          </cell>
          <cell r="AX93">
            <v>181.9111841794919</v>
          </cell>
          <cell r="BC93">
            <v>99.514756040086368</v>
          </cell>
        </row>
        <row r="94">
          <cell r="B94">
            <v>183.67321089946381</v>
          </cell>
          <cell r="G94">
            <v>91.048747163490816</v>
          </cell>
          <cell r="I94">
            <v>186.6363636596777</v>
          </cell>
          <cell r="N94">
            <v>540.79634756752796</v>
          </cell>
          <cell r="P94">
            <v>189.61486296797591</v>
          </cell>
          <cell r="U94">
            <v>993.64599992475348</v>
          </cell>
          <cell r="Y94">
            <v>183.62499744642869</v>
          </cell>
          <cell r="AD94">
            <v>83.88254814648468</v>
          </cell>
          <cell r="AG94">
            <v>186.35111331617631</v>
          </cell>
          <cell r="AL94">
            <v>498.32416814851928</v>
          </cell>
          <cell r="AO94">
            <v>183.45610109255051</v>
          </cell>
          <cell r="AT94">
            <v>940.7076220322316</v>
          </cell>
          <cell r="AX94">
            <v>183.67321089946381</v>
          </cell>
          <cell r="BC94">
            <v>91.048747163490816</v>
          </cell>
        </row>
        <row r="95">
          <cell r="B95">
            <v>185.43486608919201</v>
          </cell>
          <cell r="G95">
            <v>82.518177447780118</v>
          </cell>
          <cell r="I95">
            <v>188.39594678650059</v>
          </cell>
          <cell r="N95">
            <v>532.16456808712201</v>
          </cell>
          <cell r="P95">
            <v>191.37235820782749</v>
          </cell>
          <cell r="U95">
            <v>984.91277883150599</v>
          </cell>
          <cell r="Y95">
            <v>185.391245849749</v>
          </cell>
          <cell r="AD95">
            <v>76.032772383975413</v>
          </cell>
          <cell r="AG95">
            <v>188.1157380778169</v>
          </cell>
          <cell r="AL95">
            <v>490.4305732450614</v>
          </cell>
          <cell r="AO95">
            <v>185.22029265987291</v>
          </cell>
          <cell r="AT95">
            <v>932.96567998760474</v>
          </cell>
          <cell r="AX95">
            <v>185.43486608919201</v>
          </cell>
          <cell r="BC95">
            <v>82.518177447780118</v>
          </cell>
        </row>
        <row r="96">
          <cell r="B96">
            <v>187.19615075902581</v>
          </cell>
          <cell r="G96">
            <v>73.923083803135697</v>
          </cell>
          <cell r="I96">
            <v>190.15515961243571</v>
          </cell>
          <cell r="N96">
            <v>523.46844344289036</v>
          </cell>
          <cell r="P96">
            <v>193.12948359228639</v>
          </cell>
          <cell r="U96">
            <v>976.11539128614788</v>
          </cell>
          <cell r="Y96">
            <v>187.15714198194169</v>
          </cell>
          <cell r="AD96">
            <v>68.121584942932103</v>
          </cell>
          <cell r="AG96">
            <v>189.88000984747271</v>
          </cell>
          <cell r="AL96">
            <v>482.47562470154088</v>
          </cell>
          <cell r="AO96">
            <v>186.9841289963114</v>
          </cell>
          <cell r="AT96">
            <v>925.16238523391337</v>
          </cell>
          <cell r="AX96">
            <v>187.19615075902581</v>
          </cell>
          <cell r="BC96">
            <v>73.923083803135697</v>
          </cell>
        </row>
        <row r="97">
          <cell r="B97">
            <v>188.95706591427339</v>
          </cell>
          <cell r="G97">
            <v>65.263503003354757</v>
          </cell>
          <cell r="I97">
            <v>191.91400319982171</v>
          </cell>
          <cell r="N97">
            <v>514.70800998360403</v>
          </cell>
          <cell r="P97">
            <v>194.88624023589449</v>
          </cell>
          <cell r="U97">
            <v>967.25387320365292</v>
          </cell>
          <cell r="Y97">
            <v>188.92268668175811</v>
          </cell>
          <cell r="AD97">
            <v>60.149002323261357</v>
          </cell>
          <cell r="AG97">
            <v>191.6439295197996</v>
          </cell>
          <cell r="AL97">
            <v>474.45933894467072</v>
          </cell>
          <cell r="AO97">
            <v>188.74761105142699</v>
          </cell>
          <cell r="AT97">
            <v>917.29775425826494</v>
          </cell>
          <cell r="AX97">
            <v>188.95706591427339</v>
          </cell>
          <cell r="BC97">
            <v>65.263503003354757</v>
          </cell>
        </row>
        <row r="98">
          <cell r="B98">
            <v>190.71761255524871</v>
          </cell>
          <cell r="G98">
            <v>56.53947168664611</v>
          </cell>
          <cell r="I98">
            <v>193.672478604628</v>
          </cell>
          <cell r="N98">
            <v>505.88330392131388</v>
          </cell>
          <cell r="P98">
            <v>196.64262924551591</v>
          </cell>
          <cell r="U98">
            <v>958.32826036175743</v>
          </cell>
          <cell r="Y98">
            <v>190.68788078399271</v>
          </cell>
          <cell r="AD98">
            <v>52.115040973788233</v>
          </cell>
          <cell r="AG98">
            <v>193.40749798422391</v>
          </cell>
          <cell r="AL98">
            <v>466.38173234864303</v>
          </cell>
          <cell r="AO98">
            <v>190.51073976835491</v>
          </cell>
          <cell r="AT98">
            <v>909.37180349339008</v>
          </cell>
          <cell r="AX98">
            <v>190.71761255524871</v>
          </cell>
          <cell r="BC98">
            <v>56.53947168664611</v>
          </cell>
        </row>
        <row r="99">
          <cell r="B99">
            <v>192.4777916773196</v>
          </cell>
          <cell r="G99">
            <v>47.75102635640976</v>
          </cell>
          <cell r="I99">
            <v>195.4305868765272</v>
          </cell>
          <cell r="N99">
            <v>496.99436133229659</v>
          </cell>
          <cell r="P99">
            <v>198.39865172042951</v>
          </cell>
          <cell r="U99">
            <v>949.33858840203663</v>
          </cell>
          <cell r="Y99">
            <v>192.4527251195216</v>
          </cell>
          <cell r="AD99">
            <v>44.019717292534551</v>
          </cell>
          <cell r="AG99">
            <v>195.17071612501039</v>
          </cell>
          <cell r="AL99">
            <v>458.24282123545288</v>
          </cell>
          <cell r="AO99">
            <v>192.27351608388349</v>
          </cell>
          <cell r="AT99">
            <v>901.3845493180562</v>
          </cell>
          <cell r="AX99">
            <v>192.4777916773196</v>
          </cell>
          <cell r="BC99">
            <v>47.75102635640976</v>
          </cell>
        </row>
        <row r="100">
          <cell r="B100">
            <v>194.23760427095809</v>
          </cell>
          <cell r="G100">
            <v>38.89820338199489</v>
          </cell>
          <cell r="I100">
            <v>197.18832905896139</v>
          </cell>
          <cell r="N100">
            <v>488.04121815795128</v>
          </cell>
          <cell r="P100">
            <v>200.15430875241529</v>
          </cell>
          <cell r="U100">
            <v>940.28489283094189</v>
          </cell>
          <cell r="Y100">
            <v>194.21722051534431</v>
          </cell>
          <cell r="AD100">
            <v>35.863047626985242</v>
          </cell>
          <cell r="AG100">
            <v>196.93358482131271</v>
          </cell>
          <cell r="AL100">
            <v>450.04262187525649</v>
          </cell>
          <cell r="AO100">
            <v>194.03594092852299</v>
          </cell>
          <cell r="AT100">
            <v>893.33600805748699</v>
          </cell>
          <cell r="AX100">
            <v>194.23760427095809</v>
          </cell>
          <cell r="BC100">
            <v>38.89820338199489</v>
          </cell>
        </row>
        <row r="101">
          <cell r="B101">
            <v>195.99705132179059</v>
          </cell>
          <cell r="G101">
            <v>29.981038999444859</v>
          </cell>
          <cell r="I101">
            <v>198.9457061892175</v>
          </cell>
          <cell r="N101">
            <v>479.02391020569007</v>
          </cell>
          <cell r="P101">
            <v>201.90960142585081</v>
          </cell>
          <cell r="U101">
            <v>931.1672090208134</v>
          </cell>
          <cell r="Y101">
            <v>195.98136779462499</v>
          </cell>
          <cell r="AD101">
            <v>27.645048274354199</v>
          </cell>
          <cell r="AG101">
            <v>198.69610494723611</v>
          </cell>
          <cell r="AL101">
            <v>441.78115048669667</v>
          </cell>
          <cell r="AO101">
            <v>195.79801522658499</v>
          </cell>
          <cell r="AT101">
            <v>885.22619598376525</v>
          </cell>
          <cell r="AX101">
            <v>195.99705132179059</v>
          </cell>
          <cell r="BC101">
            <v>29.981038999444859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B139"/>
  <sheetViews>
    <sheetView zoomScale="53" zoomScaleNormal="55" workbookViewId="0">
      <selection activeCell="X33" sqref="X33"/>
    </sheetView>
  </sheetViews>
  <sheetFormatPr defaultRowHeight="14.4" x14ac:dyDescent="0.3"/>
  <cols>
    <col min="3" max="3" width="17.33203125" customWidth="1"/>
    <col min="17" max="17" width="11.5546875" customWidth="1"/>
    <col min="18" max="18" width="12.44140625" customWidth="1"/>
    <col min="19" max="19" width="22.21875" customWidth="1"/>
    <col min="20" max="20" width="24.6640625" customWidth="1"/>
    <col min="21" max="21" width="34.6640625" customWidth="1"/>
    <col min="22" max="22" width="23.88671875" customWidth="1"/>
    <col min="28" max="30" width="40.5546875" customWidth="1"/>
    <col min="32" max="32" width="24.33203125" customWidth="1"/>
    <col min="33" max="34" width="30.21875" customWidth="1"/>
    <col min="35" max="35" width="23.6640625" customWidth="1"/>
    <col min="36" max="36" width="25.21875" customWidth="1"/>
    <col min="37" max="37" width="21.33203125" customWidth="1"/>
    <col min="38" max="38" width="26.21875" customWidth="1"/>
    <col min="39" max="39" width="21" customWidth="1"/>
    <col min="40" max="40" width="29" customWidth="1"/>
    <col min="59" max="59" width="9.88671875" customWidth="1"/>
    <col min="61" max="63" width="13.5546875" customWidth="1"/>
    <col min="65" max="65" width="10.44140625" customWidth="1"/>
    <col min="67" max="67" width="12.33203125" customWidth="1"/>
    <col min="71" max="71" width="10.88671875" customWidth="1"/>
    <col min="73" max="73" width="13.5546875" customWidth="1"/>
    <col min="75" max="75" width="16.5546875" customWidth="1"/>
    <col min="78" max="78" width="13.88671875" customWidth="1"/>
    <col min="80" max="80" width="10.109375" customWidth="1"/>
    <col min="81" max="81" width="9.44140625" customWidth="1"/>
    <col min="82" max="82" width="13" customWidth="1"/>
    <col min="84" max="84" width="13.33203125" customWidth="1"/>
    <col min="85" max="85" width="11.33203125" customWidth="1"/>
    <col min="87" max="87" width="13.21875" customWidth="1"/>
    <col min="92" max="92" width="12.77734375" customWidth="1"/>
    <col min="94" max="94" width="15.44140625" customWidth="1"/>
    <col min="97" max="97" width="12.6640625" customWidth="1"/>
    <col min="101" max="101" width="12.109375" customWidth="1"/>
    <col min="103" max="103" width="13.44140625" customWidth="1"/>
    <col min="104" max="104" width="10.5546875" customWidth="1"/>
    <col min="105" max="105" width="10.33203125" customWidth="1"/>
    <col min="106" max="106" width="12.5546875" customWidth="1"/>
  </cols>
  <sheetData>
    <row r="2" spans="2:106" x14ac:dyDescent="0.3">
      <c r="T2" t="s">
        <v>0</v>
      </c>
      <c r="U2" t="s">
        <v>1</v>
      </c>
      <c r="V2" t="s">
        <v>2</v>
      </c>
      <c r="AB2" t="s">
        <v>3</v>
      </c>
      <c r="AC2" t="s">
        <v>4</v>
      </c>
      <c r="AD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BG2" t="s">
        <v>15</v>
      </c>
      <c r="BH2" t="s">
        <v>16</v>
      </c>
      <c r="BI2" t="s">
        <v>17</v>
      </c>
      <c r="BJ2" t="s">
        <v>18</v>
      </c>
      <c r="BM2" t="s">
        <v>15</v>
      </c>
      <c r="BN2" t="s">
        <v>16</v>
      </c>
      <c r="BO2" t="s">
        <v>17</v>
      </c>
      <c r="BP2" t="s">
        <v>18</v>
      </c>
      <c r="BS2" t="s">
        <v>15</v>
      </c>
      <c r="BT2" t="s">
        <v>16</v>
      </c>
      <c r="BU2" t="s">
        <v>17</v>
      </c>
      <c r="BV2" t="s">
        <v>19</v>
      </c>
      <c r="BW2" t="s">
        <v>20</v>
      </c>
      <c r="BX2" t="s">
        <v>21</v>
      </c>
      <c r="BY2" t="s">
        <v>22</v>
      </c>
      <c r="BZ2" t="s">
        <v>23</v>
      </c>
      <c r="CB2" t="s">
        <v>15</v>
      </c>
      <c r="CC2" t="s">
        <v>16</v>
      </c>
      <c r="CD2" t="s">
        <v>17</v>
      </c>
      <c r="CE2" t="s">
        <v>19</v>
      </c>
      <c r="CF2" t="s">
        <v>20</v>
      </c>
      <c r="CG2" t="s">
        <v>24</v>
      </c>
      <c r="CH2" t="s">
        <v>25</v>
      </c>
      <c r="CI2" t="s">
        <v>23</v>
      </c>
      <c r="CL2" t="s">
        <v>15</v>
      </c>
      <c r="CM2" t="s">
        <v>16</v>
      </c>
      <c r="CN2" t="s">
        <v>17</v>
      </c>
      <c r="CO2" t="s">
        <v>19</v>
      </c>
      <c r="CP2" t="s">
        <v>20</v>
      </c>
      <c r="CQ2" t="s">
        <v>24</v>
      </c>
      <c r="CR2" t="s">
        <v>25</v>
      </c>
      <c r="CS2" t="s">
        <v>23</v>
      </c>
      <c r="CU2" t="s">
        <v>15</v>
      </c>
      <c r="CV2" t="s">
        <v>16</v>
      </c>
      <c r="CW2" t="s">
        <v>17</v>
      </c>
      <c r="CX2" t="s">
        <v>19</v>
      </c>
      <c r="CY2" t="s">
        <v>20</v>
      </c>
      <c r="CZ2" t="s">
        <v>21</v>
      </c>
      <c r="DA2" t="s">
        <v>22</v>
      </c>
      <c r="DB2" t="s">
        <v>23</v>
      </c>
    </row>
    <row r="3" spans="2:106" ht="15" customHeight="1" thickBot="1" x14ac:dyDescent="0.35">
      <c r="B3" s="1" t="s">
        <v>26</v>
      </c>
      <c r="C3" s="1"/>
      <c r="D3" s="1"/>
      <c r="E3" s="1"/>
      <c r="F3" s="1"/>
      <c r="I3" s="1" t="s">
        <v>26</v>
      </c>
      <c r="J3" s="1"/>
      <c r="K3" s="1"/>
      <c r="L3" s="1"/>
      <c r="M3" s="1"/>
      <c r="S3" t="s">
        <v>27</v>
      </c>
      <c r="T3">
        <v>120.2968223520452</v>
      </c>
      <c r="U3">
        <v>156.7278687458585</v>
      </c>
      <c r="V3">
        <v>49.186792312033667</v>
      </c>
      <c r="X3">
        <v>107.8175131648503</v>
      </c>
      <c r="Y3">
        <v>156.7278687458585</v>
      </c>
      <c r="Z3">
        <v>74.281770706157232</v>
      </c>
      <c r="AB3">
        <f t="shared" ref="AB3:AB14" si="0">U3*(1.96/1.84)</f>
        <v>166.94925149015359</v>
      </c>
      <c r="AC3" s="33">
        <f t="shared" ref="AC3:AC14" si="1">AB3-J7</f>
        <v>-11.92605278122312</v>
      </c>
      <c r="AD3">
        <f t="shared" ref="AD3:AD14" si="2">((AB3-J7)/J7)*100</f>
        <v>-6.6672438824365452</v>
      </c>
      <c r="AF3" s="33">
        <f t="shared" ref="AF3:AF14" si="3">U3-J7</f>
        <v>-22.147435525518205</v>
      </c>
      <c r="AG3">
        <f t="shared" ref="AG3:AG14" si="4">(ABS(Y3-J7)/J7)*100</f>
        <v>12.381494256981227</v>
      </c>
      <c r="AH3">
        <f t="shared" ref="AH3:AH14" si="5">((Y3-J7)/J7)*100</f>
        <v>-12.381494256981227</v>
      </c>
      <c r="AI3" s="33">
        <f t="shared" ref="AI3:AI14" si="6">T3-L7</f>
        <v>5.9227907873800945</v>
      </c>
      <c r="AJ3">
        <f t="shared" ref="AJ3:AJ14" si="7">(ABS(T3-L7)/L7)*100</f>
        <v>5.1784401636934962</v>
      </c>
      <c r="AK3">
        <f t="shared" ref="AK3:AK14" si="8">((T3-L7)/L7)*100</f>
        <v>5.1784401636934962</v>
      </c>
      <c r="AL3" s="33">
        <f t="shared" ref="AL3:AL14" si="9">X3-M7</f>
        <v>6.7760362218628956</v>
      </c>
      <c r="AM3">
        <f t="shared" ref="AM3:AM14" si="10">(ABS(X3-M7)/M7)*100</f>
        <v>6.7061927704068198</v>
      </c>
      <c r="AN3">
        <f t="shared" ref="AN3:AN14" si="11">((X3-M7)/M7)*100</f>
        <v>6.7061927704068198</v>
      </c>
      <c r="AR3">
        <v>94.639188767148454</v>
      </c>
      <c r="AS3">
        <v>156.7278687458585</v>
      </c>
      <c r="AT3">
        <v>74.292664731415883</v>
      </c>
      <c r="AU3">
        <v>63.197503441093438</v>
      </c>
      <c r="AV3">
        <f t="shared" ref="AV3:AV14" si="12">(2*(10^(-12))*(AU3^6))-(1*(10^(-9))*(AU3^5))+(2*(10^(-7))*(AU3^4))-(2*(10^(-5))*(AU3^3))+(0.0014*(AU3^2))-(0.0195*AU3)+2.0887</f>
        <v>3.7093352418003738</v>
      </c>
      <c r="AX3">
        <v>113.3170182139434</v>
      </c>
      <c r="AY3">
        <v>156.7278687458585</v>
      </c>
      <c r="AZ3">
        <v>49.296075570299763</v>
      </c>
      <c r="BA3">
        <v>38.20091427997712</v>
      </c>
      <c r="BB3">
        <f t="shared" ref="BB3:BB14" si="13">(2*(10^(-12))*(BA3^6))-(1*(10^(-9))*(BA3^5))+(2*(10^(-7))*(BA3^4))-(2*(10^(-5))*(BA3^3))+(0.0014*(BA3^2))-(0.0195*BA3)+2.0887</f>
        <v>2.6226569477823114</v>
      </c>
      <c r="BD3">
        <v>11.095161290322579</v>
      </c>
      <c r="BG3">
        <v>98.292956258407429</v>
      </c>
      <c r="BH3">
        <v>156.7278687458585</v>
      </c>
      <c r="BI3">
        <v>74.317077311968021</v>
      </c>
      <c r="BJ3">
        <f t="shared" ref="BJ3:BJ14" si="14">((BG3-M7)/M7)*100</f>
        <v>-2.7201905274314466</v>
      </c>
      <c r="BM3">
        <v>109.4856007171914</v>
      </c>
      <c r="BN3">
        <v>156.7278687458585</v>
      </c>
      <c r="BO3">
        <v>49.213690936844728</v>
      </c>
      <c r="BP3">
        <f t="shared" ref="BP3:BP14" si="15">((BM3-L7)/L7)*100</f>
        <v>-4.2740740888458282</v>
      </c>
      <c r="BS3">
        <v>109.4856007171914</v>
      </c>
      <c r="BT3">
        <v>156.7278687458585</v>
      </c>
      <c r="BU3">
        <v>49.213690936844728</v>
      </c>
      <c r="BV3">
        <v>38.11852964652217</v>
      </c>
      <c r="BW3">
        <f t="shared" ref="BW3:BW14" si="16">(3*(10^(-12)))*(BV3^6)-(1*(10^(-9))*(BV3^5))+(3*(10^(-7))*(BV3^4))-(3*(10^(-5))*(BV3^3))+(0.0017*(BV3^2))-0.0173*BV3-0.9784</f>
        <v>-0.2672181863031079</v>
      </c>
      <c r="BX3">
        <f t="shared" ref="BX3:BX14" si="17">-(6*(10^(-7))*(50^3))-0.0098*(50^2)-0.7483*50+981.29</f>
        <v>919.3</v>
      </c>
      <c r="BY3">
        <f t="shared" ref="BY3:BY14" si="18">-(6*(10^(-7))*(BU3^3))-0.0098*(BU3^2)-0.7483*BU3+981.29</f>
        <v>920.65640182791753</v>
      </c>
      <c r="BZ3">
        <f t="shared" ref="BZ3:BZ14" si="19">((BY3-BX3)/BX3)*100</f>
        <v>0.14754724550392473</v>
      </c>
      <c r="CB3">
        <v>98.292956258407429</v>
      </c>
      <c r="CC3">
        <v>156.7278687458585</v>
      </c>
      <c r="CD3">
        <v>74.317077311968021</v>
      </c>
      <c r="CE3">
        <v>63.221916021645328</v>
      </c>
      <c r="CF3">
        <f t="shared" ref="CF3:CF14" si="20">(3*(10^(-12)))*(CE3^6)-(1*(10^(-9))*(CE3^5))+(3*(10^(-7))*(CE3^4))-(3*(10^(-5))*(CE3^3))+(0.0017*(CE3^2))-0.0173*CE3-0.9784</f>
        <v>1.1161776509451475</v>
      </c>
      <c r="CG3">
        <f t="shared" ref="CG3:CG14" si="21">-(6*(10^(-7))*(75^3))-0.0098*(75^2)-0.7483*75+981.29</f>
        <v>869.78937499999995</v>
      </c>
      <c r="CH3">
        <f t="shared" ref="CH3:CH14" si="22">-(6*(10^(-7))*(CD3^3))-0.0098*(CD3^2)-0.7483*CD3+981.29</f>
        <v>871.30658366312252</v>
      </c>
      <c r="CI3">
        <f t="shared" ref="CI3:CI14" si="23">((CH3-CG3)/CG3)*100</f>
        <v>0.17443403043668751</v>
      </c>
      <c r="CL3">
        <v>107.8175131648503</v>
      </c>
      <c r="CM3">
        <v>156.7278687458585</v>
      </c>
      <c r="CN3">
        <v>74.281770706157232</v>
      </c>
      <c r="CO3">
        <v>63.186609415834617</v>
      </c>
      <c r="CP3">
        <f t="shared" ref="CP3:CP14" si="24">(4*(10^(-12)))*(CO3^6)-(2*(10^(-9))*(CO3^5))+(4*(10^(-7))*(CO3^4))-(4*(10^(-5))*(CO3^3))+(0.0026*(CO3^2))-0.048*CO3+9.2784</f>
        <v>11.151346789254221</v>
      </c>
      <c r="CQ3">
        <f t="shared" ref="CQ3:CQ14" si="25">-(3*(10^(-7))*(75^3))-0.0107*(75^2)-0.8976*75+1080.6</f>
        <v>952.96593749999988</v>
      </c>
      <c r="CR3">
        <f t="shared" ref="CR3:CR14" si="26">-(3*(10^(-7))*(CN3^3))-0.0107*(CN3^2)-0.8976*CN3+1080.6</f>
        <v>954.76145982711387</v>
      </c>
      <c r="CS3">
        <f t="shared" ref="CS3:CS14" si="27">((CR3-CQ3)/CQ3)*100</f>
        <v>0.18841411392146279</v>
      </c>
      <c r="CU3">
        <v>120.2968223520452</v>
      </c>
      <c r="CV3">
        <v>156.7278687458585</v>
      </c>
      <c r="CW3">
        <v>49.186792312033667</v>
      </c>
      <c r="CX3">
        <v>38.091631021711081</v>
      </c>
      <c r="CY3">
        <f t="shared" ref="CY3:CY14" si="28">(4*(10^(-12)))*(CX3^6)-(2*(10^(-9))*(CX3^5))+(4*(10^(-7))*(CX3^4))-(4*(10^(-5))*(CX3^3))+(0.0026*(CX3^2))-0.048*CX3+9.2784</f>
        <v>9.7056908436019906</v>
      </c>
      <c r="CZ3">
        <f t="shared" ref="CZ3:CZ14" si="29">-(3*(10^(-7))*(50^3))-0.0107*(50^2)-0.8976*50+1080.6</f>
        <v>1008.9324999999999</v>
      </c>
      <c r="DA3">
        <f t="shared" ref="DA3:DA14" si="30">-(3*(10^(-7))*(CW3^3))-0.0107*(CW3^2)-0.8976*CW3+1080.6</f>
        <v>1010.5272915845126</v>
      </c>
      <c r="DB3">
        <f t="shared" ref="DB3:DB14" si="31">((DA3-CZ3)/CZ3)*100</f>
        <v>0.15806722298198117</v>
      </c>
    </row>
    <row r="4" spans="2:106" x14ac:dyDescent="0.3">
      <c r="B4" s="2"/>
      <c r="C4" s="3" t="s">
        <v>28</v>
      </c>
      <c r="D4" s="4" t="s">
        <v>29</v>
      </c>
      <c r="E4" s="2"/>
      <c r="F4" s="2"/>
      <c r="I4" s="2"/>
      <c r="J4" s="3" t="s">
        <v>28</v>
      </c>
      <c r="K4" s="4" t="s">
        <v>29</v>
      </c>
      <c r="L4" s="2"/>
      <c r="M4" s="2"/>
      <c r="S4" t="s">
        <v>30</v>
      </c>
      <c r="T4">
        <v>130.15967172299901</v>
      </c>
      <c r="U4">
        <v>169.94578780048909</v>
      </c>
      <c r="V4">
        <v>49.185156209666452</v>
      </c>
      <c r="X4">
        <v>117.797261946197</v>
      </c>
      <c r="Y4">
        <v>169.94578780048909</v>
      </c>
      <c r="Z4">
        <v>74.277445290036141</v>
      </c>
      <c r="AB4">
        <f t="shared" si="0"/>
        <v>181.02920874399922</v>
      </c>
      <c r="AC4" s="33">
        <f t="shared" si="1"/>
        <v>-10.382063565042671</v>
      </c>
      <c r="AD4">
        <f t="shared" si="2"/>
        <v>-5.4239561964147933</v>
      </c>
      <c r="AF4" s="33">
        <f t="shared" si="3"/>
        <v>-21.465484508552805</v>
      </c>
      <c r="AG4">
        <f t="shared" si="4"/>
        <v>11.214326225205713</v>
      </c>
      <c r="AH4">
        <f t="shared" si="5"/>
        <v>-11.214326225205713</v>
      </c>
      <c r="AI4" s="33">
        <f t="shared" si="6"/>
        <v>10.132898156380207</v>
      </c>
      <c r="AJ4">
        <f t="shared" si="7"/>
        <v>8.4421982323436495</v>
      </c>
      <c r="AK4">
        <f t="shared" si="8"/>
        <v>8.4421982323436495</v>
      </c>
      <c r="AL4" s="33">
        <f t="shared" si="9"/>
        <v>11.17949209535989</v>
      </c>
      <c r="AM4">
        <f t="shared" si="10"/>
        <v>10.485580509703482</v>
      </c>
      <c r="AN4">
        <f t="shared" si="11"/>
        <v>10.485580509703482</v>
      </c>
      <c r="AR4">
        <v>104.09032202016419</v>
      </c>
      <c r="AS4">
        <v>169.94578780048909</v>
      </c>
      <c r="AT4">
        <v>74.289695604707234</v>
      </c>
      <c r="AU4">
        <v>63.746540842802702</v>
      </c>
      <c r="AV4">
        <f t="shared" si="12"/>
        <v>3.7380376128006141</v>
      </c>
      <c r="AX4">
        <v>123.16015487687829</v>
      </c>
      <c r="AY4">
        <v>169.94578780048909</v>
      </c>
      <c r="AZ4">
        <v>49.296038870528058</v>
      </c>
      <c r="BA4">
        <v>38.752884108623299</v>
      </c>
      <c r="BB4">
        <f t="shared" si="13"/>
        <v>2.641993040489691</v>
      </c>
      <c r="BD4">
        <v>10.54315476190475</v>
      </c>
      <c r="BG4">
        <v>107.39767061159191</v>
      </c>
      <c r="BH4">
        <v>169.94578780048909</v>
      </c>
      <c r="BI4">
        <v>74.302660399778446</v>
      </c>
      <c r="BJ4">
        <f t="shared" si="14"/>
        <v>0.73149228486575391</v>
      </c>
      <c r="BM4">
        <v>118.4716157048085</v>
      </c>
      <c r="BN4">
        <v>169.94578780048909</v>
      </c>
      <c r="BO4">
        <v>49.204687436950337</v>
      </c>
      <c r="BP4">
        <f t="shared" si="15"/>
        <v>-1.2956758026550945</v>
      </c>
      <c r="BS4">
        <v>118.4716157048085</v>
      </c>
      <c r="BT4">
        <v>169.94578780048909</v>
      </c>
      <c r="BU4">
        <v>49.204687436950337</v>
      </c>
      <c r="BV4">
        <v>38.661532675045557</v>
      </c>
      <c r="BW4">
        <f t="shared" si="16"/>
        <v>-0.24597571026538079</v>
      </c>
      <c r="BX4">
        <f t="shared" si="17"/>
        <v>919.3</v>
      </c>
      <c r="BY4">
        <f t="shared" si="18"/>
        <v>920.67186226778267</v>
      </c>
      <c r="BZ4">
        <f t="shared" si="19"/>
        <v>0.14922900769963202</v>
      </c>
      <c r="CB4">
        <v>107.39767061159191</v>
      </c>
      <c r="CC4">
        <v>169.94578780048909</v>
      </c>
      <c r="CD4">
        <v>74.302660399778446</v>
      </c>
      <c r="CE4">
        <v>63.759505637873737</v>
      </c>
      <c r="CF4">
        <f t="shared" si="20"/>
        <v>1.1593026051380151</v>
      </c>
      <c r="CG4">
        <f t="shared" si="21"/>
        <v>869.78937499999995</v>
      </c>
      <c r="CH4">
        <f t="shared" si="22"/>
        <v>871.3385129852694</v>
      </c>
      <c r="CI4">
        <f t="shared" si="23"/>
        <v>0.17810495618774991</v>
      </c>
      <c r="CL4">
        <v>117.797261946197</v>
      </c>
      <c r="CM4">
        <v>169.94578780048909</v>
      </c>
      <c r="CN4">
        <v>74.277445290036141</v>
      </c>
      <c r="CO4">
        <v>63.734290528131247</v>
      </c>
      <c r="CP4">
        <f t="shared" si="24"/>
        <v>11.189769134757206</v>
      </c>
      <c r="CQ4">
        <f t="shared" si="25"/>
        <v>952.96593749999988</v>
      </c>
      <c r="CR4">
        <f t="shared" si="26"/>
        <v>954.77223940998169</v>
      </c>
      <c r="CS4">
        <f t="shared" si="27"/>
        <v>0.18954527532436721</v>
      </c>
      <c r="CU4">
        <v>130.15967172299901</v>
      </c>
      <c r="CV4">
        <v>169.94578780048909</v>
      </c>
      <c r="CW4">
        <v>49.185156209666452</v>
      </c>
      <c r="CX4">
        <v>38.642001447761658</v>
      </c>
      <c r="CY4">
        <f t="shared" si="28"/>
        <v>9.7307629521219159</v>
      </c>
      <c r="CZ4">
        <f t="shared" si="29"/>
        <v>1008.9324999999999</v>
      </c>
      <c r="DA4">
        <f t="shared" si="30"/>
        <v>1010.5304858407217</v>
      </c>
      <c r="DB4">
        <f t="shared" si="31"/>
        <v>0.15838382059471534</v>
      </c>
    </row>
    <row r="5" spans="2:106" x14ac:dyDescent="0.3">
      <c r="B5" s="5"/>
      <c r="C5" s="6"/>
      <c r="D5" s="7" t="s">
        <v>31</v>
      </c>
      <c r="E5" s="8" t="s">
        <v>32</v>
      </c>
      <c r="F5" s="8" t="s">
        <v>33</v>
      </c>
      <c r="I5" s="5"/>
      <c r="J5" s="6"/>
      <c r="K5" s="7" t="s">
        <v>31</v>
      </c>
      <c r="L5" s="8" t="s">
        <v>32</v>
      </c>
      <c r="M5" s="8" t="s">
        <v>33</v>
      </c>
      <c r="S5" t="s">
        <v>34</v>
      </c>
      <c r="T5">
        <v>173.81288684330539</v>
      </c>
      <c r="U5">
        <v>227.55329175894821</v>
      </c>
      <c r="V5">
        <v>49.200807786266687</v>
      </c>
      <c r="X5">
        <v>158.2032486938875</v>
      </c>
      <c r="Y5">
        <v>227.55329175894821</v>
      </c>
      <c r="Z5">
        <v>74.286444195844723</v>
      </c>
      <c r="AB5">
        <f t="shared" si="0"/>
        <v>242.39372383018392</v>
      </c>
      <c r="AC5" s="33">
        <f t="shared" si="1"/>
        <v>-6.6320475380847768</v>
      </c>
      <c r="AD5">
        <f t="shared" si="2"/>
        <v>-2.6631972673531266</v>
      </c>
      <c r="AF5" s="33">
        <f t="shared" si="3"/>
        <v>-21.472479609320487</v>
      </c>
      <c r="AG5">
        <f t="shared" si="4"/>
        <v>8.6225933530253673</v>
      </c>
      <c r="AH5">
        <f t="shared" si="5"/>
        <v>-8.6225933530253673</v>
      </c>
      <c r="AI5" s="33">
        <f t="shared" si="6"/>
        <v>15.88783288408888</v>
      </c>
      <c r="AJ5">
        <f t="shared" si="7"/>
        <v>10.060362485734434</v>
      </c>
      <c r="AK5">
        <f t="shared" si="8"/>
        <v>10.060362485734434</v>
      </c>
      <c r="AL5" s="33">
        <f t="shared" si="9"/>
        <v>17.297394361092302</v>
      </c>
      <c r="AM5">
        <f t="shared" si="10"/>
        <v>12.275852158874006</v>
      </c>
      <c r="AN5">
        <f t="shared" si="11"/>
        <v>12.275852158874006</v>
      </c>
      <c r="AR5">
        <v>141.04177563358681</v>
      </c>
      <c r="AS5">
        <v>227.55329175894821</v>
      </c>
      <c r="AT5">
        <v>74.30281873568029</v>
      </c>
      <c r="AU5">
        <v>62.577012284067649</v>
      </c>
      <c r="AV5">
        <f t="shared" si="12"/>
        <v>3.6771552671414005</v>
      </c>
      <c r="AX5">
        <v>165.30463174346971</v>
      </c>
      <c r="AY5">
        <v>227.55329175894821</v>
      </c>
      <c r="AZ5">
        <v>49.302567217208761</v>
      </c>
      <c r="BA5">
        <v>37.576760765595843</v>
      </c>
      <c r="BB5">
        <f t="shared" si="13"/>
        <v>2.6010606248912644</v>
      </c>
      <c r="BD5">
        <v>11.7258064516129</v>
      </c>
      <c r="BG5">
        <v>144.2298358249337</v>
      </c>
      <c r="BH5">
        <v>227.55329175894821</v>
      </c>
      <c r="BI5">
        <v>74.304724247033349</v>
      </c>
      <c r="BJ5">
        <f t="shared" si="14"/>
        <v>2.35900879198946</v>
      </c>
      <c r="BM5">
        <v>158.1904923602832</v>
      </c>
      <c r="BN5">
        <v>227.55329175894821</v>
      </c>
      <c r="BO5">
        <v>49.217980566428338</v>
      </c>
      <c r="BP5">
        <f t="shared" si="15"/>
        <v>0.1680787148157234</v>
      </c>
      <c r="BS5">
        <v>158.1904923602832</v>
      </c>
      <c r="BT5">
        <v>227.55329175894821</v>
      </c>
      <c r="BU5">
        <v>49.217980566428338</v>
      </c>
      <c r="BV5">
        <v>37.492174114815462</v>
      </c>
      <c r="BW5">
        <f t="shared" si="16"/>
        <v>-0.29140972465996262</v>
      </c>
      <c r="BX5">
        <f t="shared" si="17"/>
        <v>919.3</v>
      </c>
      <c r="BY5">
        <f t="shared" si="18"/>
        <v>920.64903528847992</v>
      </c>
      <c r="BZ5">
        <f t="shared" si="19"/>
        <v>0.14674592499510147</v>
      </c>
      <c r="CB5">
        <v>144.2298358249337</v>
      </c>
      <c r="CC5">
        <v>227.55329175894821</v>
      </c>
      <c r="CD5">
        <v>74.304724247033349</v>
      </c>
      <c r="CE5">
        <v>62.578917795420367</v>
      </c>
      <c r="CF5">
        <f t="shared" si="20"/>
        <v>1.065655441759739</v>
      </c>
      <c r="CG5">
        <f t="shared" si="21"/>
        <v>869.78937499999995</v>
      </c>
      <c r="CH5">
        <f t="shared" si="22"/>
        <v>871.33394240928351</v>
      </c>
      <c r="CI5">
        <f t="shared" si="23"/>
        <v>0.17757947540846414</v>
      </c>
      <c r="CL5">
        <v>158.2032486938875</v>
      </c>
      <c r="CM5">
        <v>227.55329175894821</v>
      </c>
      <c r="CN5">
        <v>74.286444195844723</v>
      </c>
      <c r="CO5">
        <v>62.560637744231833</v>
      </c>
      <c r="CP5">
        <f t="shared" si="24"/>
        <v>11.107807072159927</v>
      </c>
      <c r="CQ5">
        <f t="shared" si="25"/>
        <v>952.96593749999988</v>
      </c>
      <c r="CR5">
        <f t="shared" si="26"/>
        <v>954.74981234012841</v>
      </c>
      <c r="CS5">
        <f t="shared" si="27"/>
        <v>0.18719187852698388</v>
      </c>
      <c r="CU5">
        <v>173.81288684330539</v>
      </c>
      <c r="CV5">
        <v>227.55329175894821</v>
      </c>
      <c r="CW5">
        <v>49.200807786266687</v>
      </c>
      <c r="CX5">
        <v>37.475001334653783</v>
      </c>
      <c r="CY5">
        <f t="shared" si="28"/>
        <v>9.6779835141187007</v>
      </c>
      <c r="CZ5">
        <f t="shared" si="29"/>
        <v>1008.9324999999999</v>
      </c>
      <c r="DA5">
        <f t="shared" si="30"/>
        <v>1010.4999260158079</v>
      </c>
      <c r="DB5">
        <f t="shared" si="31"/>
        <v>0.15535489399023189</v>
      </c>
    </row>
    <row r="6" spans="2:106" x14ac:dyDescent="0.3">
      <c r="B6" s="9" t="s">
        <v>35</v>
      </c>
      <c r="C6" s="10"/>
      <c r="D6" s="11" t="s">
        <v>36</v>
      </c>
      <c r="E6" s="12" t="s">
        <v>37</v>
      </c>
      <c r="F6" s="12" t="s">
        <v>38</v>
      </c>
      <c r="I6" s="9" t="s">
        <v>35</v>
      </c>
      <c r="J6" s="10"/>
      <c r="K6" s="11" t="s">
        <v>36</v>
      </c>
      <c r="L6" s="12" t="s">
        <v>37</v>
      </c>
      <c r="M6" s="12" t="s">
        <v>38</v>
      </c>
      <c r="S6" t="s">
        <v>39</v>
      </c>
      <c r="T6">
        <v>226.71174723579031</v>
      </c>
      <c r="U6">
        <v>290.20984467888059</v>
      </c>
      <c r="V6">
        <v>49.233431886471308</v>
      </c>
      <c r="X6">
        <v>210.7609335108711</v>
      </c>
      <c r="Y6">
        <v>290.20984467888059</v>
      </c>
      <c r="Z6">
        <v>74.30471767621917</v>
      </c>
      <c r="AB6">
        <f t="shared" si="0"/>
        <v>309.1365736796771</v>
      </c>
      <c r="AC6" s="33">
        <f t="shared" si="1"/>
        <v>-3.2372988116381975</v>
      </c>
      <c r="AD6">
        <f t="shared" si="2"/>
        <v>-1.0363539004780886</v>
      </c>
      <c r="AF6" s="33">
        <f t="shared" si="3"/>
        <v>-22.164027812434711</v>
      </c>
      <c r="AG6">
        <f t="shared" si="4"/>
        <v>7.0953526412651309</v>
      </c>
      <c r="AH6">
        <f t="shared" si="5"/>
        <v>-7.0953526412651309</v>
      </c>
      <c r="AI6" s="33">
        <f t="shared" si="6"/>
        <v>23.369333024650615</v>
      </c>
      <c r="AJ6">
        <f t="shared" si="7"/>
        <v>11.492601342081624</v>
      </c>
      <c r="AK6">
        <f t="shared" si="8"/>
        <v>11.492601342081624</v>
      </c>
      <c r="AL6" s="33">
        <f t="shared" si="9"/>
        <v>24.748966931188306</v>
      </c>
      <c r="AM6">
        <f t="shared" si="10"/>
        <v>13.305040200511229</v>
      </c>
      <c r="AN6">
        <f t="shared" si="11"/>
        <v>13.305040200511229</v>
      </c>
      <c r="AR6">
        <v>193.98700795827139</v>
      </c>
      <c r="AS6">
        <v>290.20984467888059</v>
      </c>
      <c r="AT6">
        <v>74.282217863276486</v>
      </c>
      <c r="AU6">
        <v>59.848745641054393</v>
      </c>
      <c r="AV6">
        <f t="shared" si="12"/>
        <v>3.5388827913830037</v>
      </c>
      <c r="AX6">
        <v>218.61090383332859</v>
      </c>
      <c r="AY6">
        <v>290.20984467888059</v>
      </c>
      <c r="AZ6">
        <v>49.269437749275824</v>
      </c>
      <c r="BA6">
        <v>34.835965527053631</v>
      </c>
      <c r="BB6">
        <f t="shared" si="13"/>
        <v>2.5096708925269482</v>
      </c>
      <c r="BD6">
        <v>14.4334722222222</v>
      </c>
      <c r="BG6">
        <v>192.09873338410361</v>
      </c>
      <c r="BH6">
        <v>290.20984467888059</v>
      </c>
      <c r="BI6">
        <v>74.327458723338637</v>
      </c>
      <c r="BJ6">
        <f t="shared" si="14"/>
        <v>3.2722447465837647</v>
      </c>
      <c r="BM6">
        <v>206.32285287256411</v>
      </c>
      <c r="BN6">
        <v>290.20984467888059</v>
      </c>
      <c r="BO6">
        <v>49.230932202903389</v>
      </c>
      <c r="BP6">
        <f t="shared" si="15"/>
        <v>1.4657240463023569</v>
      </c>
      <c r="BS6">
        <v>206.32285287256411</v>
      </c>
      <c r="BT6">
        <v>290.20984467888059</v>
      </c>
      <c r="BU6">
        <v>49.230932202903389</v>
      </c>
      <c r="BV6">
        <v>34.797459980681197</v>
      </c>
      <c r="BW6">
        <f t="shared" si="16"/>
        <v>-0.39181420718624249</v>
      </c>
      <c r="BX6">
        <f t="shared" si="17"/>
        <v>919.3</v>
      </c>
      <c r="BY6">
        <f t="shared" si="18"/>
        <v>920.62679136015026</v>
      </c>
      <c r="BZ6">
        <f t="shared" si="19"/>
        <v>0.1443262656532481</v>
      </c>
      <c r="CB6">
        <v>192.09873338410361</v>
      </c>
      <c r="CC6">
        <v>290.20984467888059</v>
      </c>
      <c r="CD6">
        <v>74.327458723338637</v>
      </c>
      <c r="CE6">
        <v>59.893986501116331</v>
      </c>
      <c r="CF6">
        <f t="shared" si="20"/>
        <v>0.86644427950142877</v>
      </c>
      <c r="CG6">
        <f t="shared" si="21"/>
        <v>869.78937499999995</v>
      </c>
      <c r="CH6">
        <f t="shared" si="22"/>
        <v>871.28358925953989</v>
      </c>
      <c r="CI6">
        <f t="shared" si="23"/>
        <v>0.17179035551451116</v>
      </c>
      <c r="CL6">
        <v>210.7609335108711</v>
      </c>
      <c r="CM6">
        <v>290.20984467888059</v>
      </c>
      <c r="CN6">
        <v>74.30471767621917</v>
      </c>
      <c r="CO6">
        <v>59.871245453996963</v>
      </c>
      <c r="CP6">
        <f t="shared" si="24"/>
        <v>10.925249159304833</v>
      </c>
      <c r="CQ6">
        <f t="shared" si="25"/>
        <v>952.96593749999988</v>
      </c>
      <c r="CR6">
        <f t="shared" si="26"/>
        <v>954.70426581305514</v>
      </c>
      <c r="CS6">
        <f t="shared" si="27"/>
        <v>0.18241242888655326</v>
      </c>
      <c r="CU6">
        <v>226.71174723579031</v>
      </c>
      <c r="CV6">
        <v>290.20984467888059</v>
      </c>
      <c r="CW6">
        <v>49.233431886471308</v>
      </c>
      <c r="CX6">
        <v>34.79995966424913</v>
      </c>
      <c r="CY6">
        <f t="shared" si="28"/>
        <v>9.5626097207974894</v>
      </c>
      <c r="CZ6">
        <f t="shared" si="29"/>
        <v>1008.9324999999999</v>
      </c>
      <c r="DA6">
        <f t="shared" si="30"/>
        <v>1010.4362102849732</v>
      </c>
      <c r="DB6">
        <f t="shared" si="31"/>
        <v>0.14903973109928512</v>
      </c>
    </row>
    <row r="7" spans="2:106" x14ac:dyDescent="0.3">
      <c r="B7" s="13" t="s">
        <v>27</v>
      </c>
      <c r="C7" s="14">
        <v>178.87530427137671</v>
      </c>
      <c r="D7" s="15">
        <v>124.8533917102838</v>
      </c>
      <c r="E7" s="16">
        <v>114.3740315646651</v>
      </c>
      <c r="F7" s="16">
        <v>101.0414769429874</v>
      </c>
      <c r="I7" s="13" t="s">
        <v>27</v>
      </c>
      <c r="J7" s="14">
        <v>178.87530427137671</v>
      </c>
      <c r="K7" s="15">
        <v>124.8533917102838</v>
      </c>
      <c r="L7" s="16">
        <v>114.3740315646651</v>
      </c>
      <c r="M7" s="16">
        <v>101.0414769429874</v>
      </c>
      <c r="S7" t="s">
        <v>40</v>
      </c>
      <c r="T7">
        <v>273.32806674727732</v>
      </c>
      <c r="U7">
        <v>344.23776203003843</v>
      </c>
      <c r="V7">
        <v>49.283534202129673</v>
      </c>
      <c r="X7">
        <v>256.07790727280531</v>
      </c>
      <c r="Y7">
        <v>344.23776203003843</v>
      </c>
      <c r="Z7">
        <v>74.333954153597148</v>
      </c>
      <c r="AB7">
        <f t="shared" si="0"/>
        <v>366.68805085808435</v>
      </c>
      <c r="AC7" s="33">
        <f t="shared" si="1"/>
        <v>1.1149788261428739</v>
      </c>
      <c r="AD7">
        <f t="shared" si="2"/>
        <v>0.30499479076660602</v>
      </c>
      <c r="AF7" s="33">
        <f t="shared" si="3"/>
        <v>-21.335310001903053</v>
      </c>
      <c r="AG7">
        <f t="shared" si="4"/>
        <v>5.8361273392803144</v>
      </c>
      <c r="AH7">
        <f t="shared" si="5"/>
        <v>-5.8361273392803144</v>
      </c>
      <c r="AI7" s="33">
        <f t="shared" si="6"/>
        <v>31.106003723789911</v>
      </c>
      <c r="AJ7">
        <f t="shared" si="7"/>
        <v>12.841936583115334</v>
      </c>
      <c r="AK7">
        <f t="shared" si="8"/>
        <v>12.841936583115334</v>
      </c>
      <c r="AL7" s="33">
        <f t="shared" si="9"/>
        <v>32.827927368073517</v>
      </c>
      <c r="AM7">
        <f t="shared" si="10"/>
        <v>14.70456005509263</v>
      </c>
      <c r="AN7">
        <f t="shared" si="11"/>
        <v>14.70456005509263</v>
      </c>
      <c r="AR7">
        <v>239.15597248136169</v>
      </c>
      <c r="AS7">
        <v>344.23776203003843</v>
      </c>
      <c r="AT7">
        <v>74.192050076880989</v>
      </c>
      <c r="AU7">
        <v>54.127802765052962</v>
      </c>
      <c r="AV7">
        <f t="shared" si="12"/>
        <v>3.2657028874560226</v>
      </c>
      <c r="AX7">
        <v>266.14174203492388</v>
      </c>
      <c r="AY7">
        <v>344.23776203003843</v>
      </c>
      <c r="AZ7">
        <v>49.209845880796763</v>
      </c>
      <c r="BA7">
        <v>29.145598568968769</v>
      </c>
      <c r="BB7">
        <f t="shared" si="13"/>
        <v>2.3389624224732102</v>
      </c>
      <c r="BD7">
        <v>20.064247311827948</v>
      </c>
      <c r="BG7">
        <v>233.3457541204063</v>
      </c>
      <c r="BH7">
        <v>344.23776203003843</v>
      </c>
      <c r="BI7">
        <v>74.280518379228354</v>
      </c>
      <c r="BJ7">
        <f t="shared" si="14"/>
        <v>4.5221837063469001</v>
      </c>
      <c r="BM7">
        <v>248.6641337344779</v>
      </c>
      <c r="BN7">
        <v>344.23776203003843</v>
      </c>
      <c r="BO7">
        <v>49.260643779794982</v>
      </c>
      <c r="BP7">
        <f t="shared" si="15"/>
        <v>2.6595722249982767</v>
      </c>
      <c r="BS7">
        <v>248.6641337344779</v>
      </c>
      <c r="BT7">
        <v>344.23776203003843</v>
      </c>
      <c r="BU7">
        <v>49.260643779794982</v>
      </c>
      <c r="BV7">
        <v>29.196396467967009</v>
      </c>
      <c r="BW7">
        <f t="shared" si="16"/>
        <v>-0.58236963248223661</v>
      </c>
      <c r="BX7">
        <f t="shared" si="17"/>
        <v>919.3</v>
      </c>
      <c r="BY7">
        <f t="shared" si="18"/>
        <v>920.57575035590628</v>
      </c>
      <c r="BZ7">
        <f t="shared" si="19"/>
        <v>0.13877410593998971</v>
      </c>
      <c r="CB7">
        <v>233.3457541204063</v>
      </c>
      <c r="CC7">
        <v>344.23776203003843</v>
      </c>
      <c r="CD7">
        <v>74.280518379228354</v>
      </c>
      <c r="CE7">
        <v>54.21627106740042</v>
      </c>
      <c r="CF7">
        <f t="shared" si="20"/>
        <v>0.4995248463311236</v>
      </c>
      <c r="CG7">
        <f t="shared" si="21"/>
        <v>869.78937499999995</v>
      </c>
      <c r="CH7">
        <f t="shared" si="22"/>
        <v>871.38754316370432</v>
      </c>
      <c r="CI7">
        <f t="shared" si="23"/>
        <v>0.18374197359037323</v>
      </c>
      <c r="CL7">
        <v>256.07790727280531</v>
      </c>
      <c r="CM7">
        <v>344.23776203003843</v>
      </c>
      <c r="CN7">
        <v>74.333954153597148</v>
      </c>
      <c r="CO7">
        <v>54.269706841769292</v>
      </c>
      <c r="CP7">
        <f t="shared" si="24"/>
        <v>10.56794823470783</v>
      </c>
      <c r="CQ7">
        <f t="shared" si="25"/>
        <v>952.96593749999988</v>
      </c>
      <c r="CR7">
        <f t="shared" si="26"/>
        <v>954.63137913414994</v>
      </c>
      <c r="CS7">
        <f t="shared" si="27"/>
        <v>0.17476402551377201</v>
      </c>
      <c r="CU7">
        <v>273.32806674727732</v>
      </c>
      <c r="CV7">
        <v>344.23776203003843</v>
      </c>
      <c r="CW7">
        <v>49.283534202129673</v>
      </c>
      <c r="CX7">
        <v>29.219286890301731</v>
      </c>
      <c r="CY7">
        <f t="shared" si="28"/>
        <v>9.3492689666142308</v>
      </c>
      <c r="CZ7">
        <f t="shared" si="29"/>
        <v>1008.9324999999999</v>
      </c>
      <c r="DA7">
        <f t="shared" si="30"/>
        <v>1010.3383146040597</v>
      </c>
      <c r="DB7">
        <f t="shared" si="31"/>
        <v>0.13933683413507406</v>
      </c>
    </row>
    <row r="8" spans="2:106" x14ac:dyDescent="0.3">
      <c r="B8" s="17" t="s">
        <v>30</v>
      </c>
      <c r="C8" s="18">
        <v>191.41127230904189</v>
      </c>
      <c r="D8" s="19">
        <v>130.48404879982681</v>
      </c>
      <c r="E8" s="20">
        <v>120.0267735666188</v>
      </c>
      <c r="F8" s="20">
        <v>106.61776985083711</v>
      </c>
      <c r="I8" s="17" t="s">
        <v>30</v>
      </c>
      <c r="J8" s="18">
        <v>191.41127230904189</v>
      </c>
      <c r="K8" s="19">
        <v>130.48404879982681</v>
      </c>
      <c r="L8" s="20">
        <v>120.0267735666188</v>
      </c>
      <c r="M8" s="20">
        <v>106.61776985083711</v>
      </c>
      <c r="S8" t="s">
        <v>41</v>
      </c>
      <c r="T8">
        <v>292.61024945379148</v>
      </c>
      <c r="U8">
        <v>364.67875955758848</v>
      </c>
      <c r="V8">
        <v>49.30714728551532</v>
      </c>
      <c r="X8">
        <v>276.59604169113862</v>
      </c>
      <c r="Y8">
        <v>364.67875955758848</v>
      </c>
      <c r="Z8">
        <v>74.269559700677689</v>
      </c>
      <c r="AB8">
        <f t="shared" si="0"/>
        <v>388.46215692003983</v>
      </c>
      <c r="AC8" s="33">
        <f t="shared" si="1"/>
        <v>3.0040373102177114</v>
      </c>
      <c r="AD8">
        <f t="shared" si="2"/>
        <v>0.77934207567310598</v>
      </c>
      <c r="AF8" s="33">
        <f t="shared" si="3"/>
        <v>-20.779360052233642</v>
      </c>
      <c r="AG8">
        <f t="shared" si="4"/>
        <v>5.3908217248782915</v>
      </c>
      <c r="AH8">
        <f t="shared" si="5"/>
        <v>-5.3908217248782915</v>
      </c>
      <c r="AI8" s="33">
        <f t="shared" si="6"/>
        <v>33.825892004330001</v>
      </c>
      <c r="AJ8">
        <f t="shared" si="7"/>
        <v>13.07107289548439</v>
      </c>
      <c r="AK8">
        <f t="shared" si="8"/>
        <v>13.07107289548439</v>
      </c>
      <c r="AL8" s="33">
        <f t="shared" si="9"/>
        <v>35.544023910694335</v>
      </c>
      <c r="AM8">
        <f t="shared" si="10"/>
        <v>14.74537497672749</v>
      </c>
      <c r="AN8">
        <f t="shared" si="11"/>
        <v>14.74537497672749</v>
      </c>
      <c r="AR8">
        <v>261.54082579182278</v>
      </c>
      <c r="AS8">
        <v>364.67875955758848</v>
      </c>
      <c r="AT8">
        <v>74.242084178151245</v>
      </c>
      <c r="AU8">
        <v>49.551250844817957</v>
      </c>
      <c r="AV8">
        <f t="shared" si="12"/>
        <v>3.063221751682216</v>
      </c>
      <c r="AX8">
        <v>287.08152941897748</v>
      </c>
      <c r="AY8">
        <v>364.67875955758848</v>
      </c>
      <c r="AZ8">
        <v>49.258868431190372</v>
      </c>
      <c r="BA8">
        <v>24.568035097857049</v>
      </c>
      <c r="BB8">
        <f t="shared" si="13"/>
        <v>2.2224203857408429</v>
      </c>
      <c r="BD8">
        <v>24.69083333333332</v>
      </c>
      <c r="BG8">
        <v>251.9762473635933</v>
      </c>
      <c r="BH8">
        <v>364.67875955758848</v>
      </c>
      <c r="BI8">
        <v>74.184450193780549</v>
      </c>
      <c r="BJ8">
        <f t="shared" si="14"/>
        <v>4.5318971746169137</v>
      </c>
      <c r="BM8">
        <v>266.11762382552058</v>
      </c>
      <c r="BN8">
        <v>364.67875955758848</v>
      </c>
      <c r="BO8">
        <v>49.292279521417797</v>
      </c>
      <c r="BP8">
        <f t="shared" si="15"/>
        <v>2.8337363387550303</v>
      </c>
      <c r="BS8">
        <v>266.11762382552058</v>
      </c>
      <c r="BT8">
        <v>364.67875955758848</v>
      </c>
      <c r="BU8">
        <v>49.292279521417797</v>
      </c>
      <c r="BV8">
        <v>24.601446188084481</v>
      </c>
      <c r="BW8">
        <f t="shared" si="16"/>
        <v>-0.72025401105938214</v>
      </c>
      <c r="BX8">
        <f t="shared" si="17"/>
        <v>919.3</v>
      </c>
      <c r="BY8">
        <f t="shared" si="18"/>
        <v>920.52138467072439</v>
      </c>
      <c r="BZ8">
        <f t="shared" si="19"/>
        <v>0.13286029269274807</v>
      </c>
      <c r="CB8">
        <v>251.9762473635933</v>
      </c>
      <c r="CC8">
        <v>364.67875955758848</v>
      </c>
      <c r="CD8">
        <v>74.184450193780549</v>
      </c>
      <c r="CE8">
        <v>49.493616860447261</v>
      </c>
      <c r="CF8">
        <f t="shared" si="20"/>
        <v>0.23979099555211592</v>
      </c>
      <c r="CG8">
        <f t="shared" si="21"/>
        <v>869.78937499999995</v>
      </c>
      <c r="CH8">
        <f t="shared" si="22"/>
        <v>871.60015892042077</v>
      </c>
      <c r="CI8">
        <f t="shared" si="23"/>
        <v>0.2081864842762442</v>
      </c>
      <c r="CL8">
        <v>276.59604169113862</v>
      </c>
      <c r="CM8">
        <v>364.67875955758848</v>
      </c>
      <c r="CN8">
        <v>74.269559700677689</v>
      </c>
      <c r="CO8">
        <v>49.578726367344387</v>
      </c>
      <c r="CP8">
        <f t="shared" si="24"/>
        <v>10.291971703474019</v>
      </c>
      <c r="CQ8">
        <f t="shared" si="25"/>
        <v>952.96593749999988</v>
      </c>
      <c r="CR8">
        <f t="shared" si="26"/>
        <v>954.79189043943074</v>
      </c>
      <c r="CS8">
        <f t="shared" si="27"/>
        <v>0.19160736680904328</v>
      </c>
      <c r="CU8">
        <v>292.61024945379148</v>
      </c>
      <c r="CV8">
        <v>364.67875955758848</v>
      </c>
      <c r="CW8">
        <v>49.30714728551532</v>
      </c>
      <c r="CX8">
        <v>24.616313952182061</v>
      </c>
      <c r="CY8">
        <f t="shared" si="28"/>
        <v>9.2053462278511411</v>
      </c>
      <c r="CZ8">
        <f t="shared" si="29"/>
        <v>1008.9324999999999</v>
      </c>
      <c r="DA8">
        <f t="shared" si="30"/>
        <v>1010.2921579371294</v>
      </c>
      <c r="DB8">
        <f t="shared" si="31"/>
        <v>0.13476203186333624</v>
      </c>
    </row>
    <row r="9" spans="2:106" x14ac:dyDescent="0.3">
      <c r="B9" s="21" t="s">
        <v>34</v>
      </c>
      <c r="C9" s="22">
        <v>249.02577136826869</v>
      </c>
      <c r="D9" s="23">
        <v>170.92199660018059</v>
      </c>
      <c r="E9" s="24">
        <v>157.92505395921651</v>
      </c>
      <c r="F9" s="24">
        <v>140.9058543327952</v>
      </c>
      <c r="I9" s="21" t="s">
        <v>34</v>
      </c>
      <c r="J9" s="22">
        <v>249.02577136826869</v>
      </c>
      <c r="K9" s="23">
        <v>170.92199660018059</v>
      </c>
      <c r="L9" s="24">
        <v>157.92505395921651</v>
      </c>
      <c r="M9" s="24">
        <v>140.9058543327952</v>
      </c>
      <c r="S9" t="s">
        <v>42</v>
      </c>
      <c r="T9">
        <v>312.73136341262841</v>
      </c>
      <c r="U9">
        <v>386.4450246989926</v>
      </c>
      <c r="V9">
        <v>49.327424943098343</v>
      </c>
      <c r="X9">
        <v>296.86263761230009</v>
      </c>
      <c r="Y9">
        <v>386.4450246989926</v>
      </c>
      <c r="Z9">
        <v>74.216909728233148</v>
      </c>
      <c r="AB9">
        <f t="shared" si="0"/>
        <v>411.64796109240513</v>
      </c>
      <c r="AC9" s="33">
        <f t="shared" si="1"/>
        <v>2.4563931928058196</v>
      </c>
      <c r="AD9">
        <f t="shared" si="2"/>
        <v>0.60030396164188038</v>
      </c>
      <c r="AF9" s="33">
        <f t="shared" si="3"/>
        <v>-22.746543200606709</v>
      </c>
      <c r="AG9">
        <f t="shared" si="4"/>
        <v>5.5588983217239418</v>
      </c>
      <c r="AH9">
        <f t="shared" si="5"/>
        <v>-5.5588983217239418</v>
      </c>
      <c r="AI9" s="33">
        <f t="shared" si="6"/>
        <v>35.929843310549415</v>
      </c>
      <c r="AJ9">
        <f t="shared" si="7"/>
        <v>12.980363437779962</v>
      </c>
      <c r="AK9">
        <f t="shared" si="8"/>
        <v>12.980363437779962</v>
      </c>
      <c r="AL9" s="33">
        <f t="shared" si="9"/>
        <v>37.635176835834102</v>
      </c>
      <c r="AM9">
        <f t="shared" si="10"/>
        <v>14.5182060276736</v>
      </c>
      <c r="AN9">
        <f t="shared" si="11"/>
        <v>14.5182060276736</v>
      </c>
      <c r="AR9">
        <v>282.82960281051379</v>
      </c>
      <c r="AS9">
        <v>386.4450246989926</v>
      </c>
      <c r="AT9">
        <v>74.272608519473692</v>
      </c>
      <c r="AU9">
        <v>46.070054756032818</v>
      </c>
      <c r="AV9">
        <f t="shared" si="12"/>
        <v>2.9186812086319085</v>
      </c>
      <c r="AX9">
        <v>308.08759313992942</v>
      </c>
      <c r="AY9">
        <v>386.4450246989926</v>
      </c>
      <c r="AZ9">
        <v>49.276902185848712</v>
      </c>
      <c r="BA9">
        <v>21.074348422407809</v>
      </c>
      <c r="BB9">
        <f t="shared" si="13"/>
        <v>2.147803661046066</v>
      </c>
      <c r="BD9">
        <v>28.202553763440829</v>
      </c>
      <c r="BG9">
        <v>270.37600185386839</v>
      </c>
      <c r="BH9">
        <v>386.4450246989926</v>
      </c>
      <c r="BI9">
        <v>74.176397441041431</v>
      </c>
      <c r="BJ9">
        <f t="shared" si="14"/>
        <v>4.3006790422623782</v>
      </c>
      <c r="BM9">
        <v>284.35959681675018</v>
      </c>
      <c r="BN9">
        <v>386.4450246989926</v>
      </c>
      <c r="BO9">
        <v>49.301696108413481</v>
      </c>
      <c r="BP9">
        <f t="shared" si="15"/>
        <v>2.7305040492132835</v>
      </c>
      <c r="BS9">
        <v>284.35959681675018</v>
      </c>
      <c r="BT9">
        <v>386.4450246989926</v>
      </c>
      <c r="BU9">
        <v>49.301696108413481</v>
      </c>
      <c r="BV9">
        <v>21.099142344972609</v>
      </c>
      <c r="BW9">
        <f t="shared" si="16"/>
        <v>-0.81286608871748267</v>
      </c>
      <c r="BX9">
        <f t="shared" si="17"/>
        <v>919.3</v>
      </c>
      <c r="BY9">
        <f t="shared" si="18"/>
        <v>920.50519854351444</v>
      </c>
      <c r="BZ9">
        <f t="shared" si="19"/>
        <v>0.13109959137544699</v>
      </c>
      <c r="CB9">
        <v>270.37600185386839</v>
      </c>
      <c r="CC9">
        <v>386.4450246989926</v>
      </c>
      <c r="CD9">
        <v>74.176397441041431</v>
      </c>
      <c r="CE9">
        <v>45.973843677600549</v>
      </c>
      <c r="CF9">
        <f t="shared" si="20"/>
        <v>6.7393445036557087E-2</v>
      </c>
      <c r="CG9">
        <f t="shared" si="21"/>
        <v>869.78937499999995</v>
      </c>
      <c r="CH9">
        <f t="shared" si="22"/>
        <v>871.61797274677258</v>
      </c>
      <c r="CI9">
        <f t="shared" si="23"/>
        <v>0.21023454635469993</v>
      </c>
      <c r="CL9">
        <v>296.86263761230009</v>
      </c>
      <c r="CM9">
        <v>386.4450246989926</v>
      </c>
      <c r="CN9">
        <v>74.216909728233148</v>
      </c>
      <c r="CO9">
        <v>46.01435596479223</v>
      </c>
      <c r="CP9">
        <f t="shared" si="24"/>
        <v>10.096277273090973</v>
      </c>
      <c r="CQ9">
        <f t="shared" si="25"/>
        <v>952.96593749999988</v>
      </c>
      <c r="CR9">
        <f t="shared" si="26"/>
        <v>954.9230607946397</v>
      </c>
      <c r="CS9">
        <f t="shared" si="27"/>
        <v>0.20537179951826079</v>
      </c>
      <c r="CU9">
        <v>312.73136341262841</v>
      </c>
      <c r="CV9">
        <v>386.4450246989926</v>
      </c>
      <c r="CW9">
        <v>49.327424943098343</v>
      </c>
      <c r="CX9">
        <v>21.124871179657411</v>
      </c>
      <c r="CY9">
        <f t="shared" si="28"/>
        <v>9.1191958925673813</v>
      </c>
      <c r="CZ9">
        <f t="shared" si="29"/>
        <v>1008.9324999999999</v>
      </c>
      <c r="DA9">
        <f t="shared" si="30"/>
        <v>1010.2525114889199</v>
      </c>
      <c r="DB9">
        <f t="shared" si="31"/>
        <v>0.130832487695663</v>
      </c>
    </row>
    <row r="10" spans="2:106" x14ac:dyDescent="0.3">
      <c r="B10" s="25" t="s">
        <v>39</v>
      </c>
      <c r="C10" s="26">
        <v>312.3738724913153</v>
      </c>
      <c r="D10" s="27">
        <v>216.80046434633721</v>
      </c>
      <c r="E10" s="28">
        <v>203.3424142111397</v>
      </c>
      <c r="F10" s="28">
        <v>186.01196657968279</v>
      </c>
      <c r="I10" s="25" t="s">
        <v>39</v>
      </c>
      <c r="J10" s="26">
        <v>312.3738724913153</v>
      </c>
      <c r="K10" s="27">
        <v>216.80046434633721</v>
      </c>
      <c r="L10" s="28">
        <v>203.3424142111397</v>
      </c>
      <c r="M10" s="28">
        <v>186.01196657968279</v>
      </c>
      <c r="S10" t="s">
        <v>43</v>
      </c>
      <c r="T10">
        <v>306.31175750875099</v>
      </c>
      <c r="U10">
        <v>377.18742069023358</v>
      </c>
      <c r="V10">
        <v>49.317047270140478</v>
      </c>
      <c r="X10">
        <v>290.59734454156711</v>
      </c>
      <c r="Y10">
        <v>377.18742069023358</v>
      </c>
      <c r="Z10">
        <v>74.206435859322156</v>
      </c>
      <c r="AB10">
        <f t="shared" si="0"/>
        <v>401.78660030046615</v>
      </c>
      <c r="AC10" s="33">
        <f t="shared" si="1"/>
        <v>-3.8945562994909437</v>
      </c>
      <c r="AD10">
        <f t="shared" si="2"/>
        <v>-0.96000423882920749</v>
      </c>
      <c r="AF10" s="33">
        <f t="shared" si="3"/>
        <v>-28.493735909723512</v>
      </c>
      <c r="AG10">
        <f t="shared" si="4"/>
        <v>7.0236774486967937</v>
      </c>
      <c r="AH10">
        <f t="shared" si="5"/>
        <v>-7.0236774486967937</v>
      </c>
      <c r="AI10" s="33">
        <f t="shared" si="6"/>
        <v>30.656790777281799</v>
      </c>
      <c r="AJ10">
        <f t="shared" si="7"/>
        <v>11.12143602590926</v>
      </c>
      <c r="AK10">
        <f t="shared" si="8"/>
        <v>11.12143602590926</v>
      </c>
      <c r="AL10" s="33">
        <f t="shared" si="9"/>
        <v>32.125834526655126</v>
      </c>
      <c r="AM10">
        <f t="shared" si="10"/>
        <v>12.429158836423284</v>
      </c>
      <c r="AN10">
        <f t="shared" si="11"/>
        <v>12.429158836423284</v>
      </c>
      <c r="AR10">
        <v>277.47149666857479</v>
      </c>
      <c r="AS10">
        <v>377.18742069023358</v>
      </c>
      <c r="AT10">
        <v>74.268823241911122</v>
      </c>
      <c r="AU10">
        <v>46.155651198900387</v>
      </c>
      <c r="AV10">
        <f t="shared" si="12"/>
        <v>2.9221367228402335</v>
      </c>
      <c r="AX10">
        <v>301.63468559799929</v>
      </c>
      <c r="AY10">
        <v>377.18742069023358</v>
      </c>
      <c r="AZ10">
        <v>49.268173200209958</v>
      </c>
      <c r="BA10">
        <v>21.15500115719923</v>
      </c>
      <c r="BB10">
        <f t="shared" si="13"/>
        <v>2.1493730573166534</v>
      </c>
      <c r="BD10">
        <v>28.113172043010739</v>
      </c>
      <c r="BG10">
        <v>264.66667912215121</v>
      </c>
      <c r="BH10">
        <v>377.18742069023358</v>
      </c>
      <c r="BI10">
        <v>74.168687910015194</v>
      </c>
      <c r="BJ10">
        <f t="shared" si="14"/>
        <v>2.3968479570076431</v>
      </c>
      <c r="BM10">
        <v>278.53004240628411</v>
      </c>
      <c r="BN10">
        <v>377.18742069023358</v>
      </c>
      <c r="BO10">
        <v>49.288710871373603</v>
      </c>
      <c r="BP10">
        <f t="shared" si="15"/>
        <v>1.0429979582467286</v>
      </c>
      <c r="BS10">
        <v>278.53004240628411</v>
      </c>
      <c r="BT10">
        <v>377.18742069023358</v>
      </c>
      <c r="BU10">
        <v>49.288710871373603</v>
      </c>
      <c r="BV10">
        <v>21.175538828362829</v>
      </c>
      <c r="BW10">
        <f t="shared" si="16"/>
        <v>-0.81097400550596621</v>
      </c>
      <c r="BX10">
        <f t="shared" si="17"/>
        <v>919.3</v>
      </c>
      <c r="BY10">
        <f t="shared" si="18"/>
        <v>920.5275183483019</v>
      </c>
      <c r="BZ10">
        <f t="shared" si="19"/>
        <v>0.13352750443837072</v>
      </c>
      <c r="CB10">
        <v>264.66667912215121</v>
      </c>
      <c r="CC10">
        <v>377.18742069023358</v>
      </c>
      <c r="CD10">
        <v>74.168687910015194</v>
      </c>
      <c r="CE10">
        <v>46.055515867004388</v>
      </c>
      <c r="CF10">
        <f t="shared" si="20"/>
        <v>7.1215768994494E-2</v>
      </c>
      <c r="CG10">
        <f t="shared" si="21"/>
        <v>869.78937499999995</v>
      </c>
      <c r="CH10">
        <f t="shared" si="22"/>
        <v>871.635026111103</v>
      </c>
      <c r="CI10">
        <f t="shared" si="23"/>
        <v>0.21219517783866382</v>
      </c>
      <c r="CL10">
        <v>290.59734454156711</v>
      </c>
      <c r="CM10">
        <v>377.18742069023358</v>
      </c>
      <c r="CN10">
        <v>74.206435859322156</v>
      </c>
      <c r="CO10">
        <v>46.093263816311293</v>
      </c>
      <c r="CP10">
        <f t="shared" si="24"/>
        <v>10.100478156243156</v>
      </c>
      <c r="CQ10">
        <f t="shared" si="25"/>
        <v>952.96593749999988</v>
      </c>
      <c r="CR10">
        <f t="shared" si="26"/>
        <v>954.94914791783663</v>
      </c>
      <c r="CS10">
        <f t="shared" si="27"/>
        <v>0.2081092660079201</v>
      </c>
      <c r="CU10">
        <v>306.31175750875099</v>
      </c>
      <c r="CV10">
        <v>377.18742069023358</v>
      </c>
      <c r="CW10">
        <v>49.317047270140478</v>
      </c>
      <c r="CX10">
        <v>21.203875227129739</v>
      </c>
      <c r="CY10">
        <f t="shared" si="28"/>
        <v>9.120899757601423</v>
      </c>
      <c r="CZ10">
        <f t="shared" si="29"/>
        <v>1008.9324999999999</v>
      </c>
      <c r="DA10">
        <f t="shared" si="30"/>
        <v>1010.272802799964</v>
      </c>
      <c r="DB10">
        <f t="shared" si="31"/>
        <v>0.13284365405654916</v>
      </c>
    </row>
    <row r="11" spans="2:106" x14ac:dyDescent="0.3">
      <c r="B11" s="17" t="s">
        <v>40</v>
      </c>
      <c r="C11" s="18">
        <v>365.57307203194148</v>
      </c>
      <c r="D11" s="19">
        <v>255.9802235979439</v>
      </c>
      <c r="E11" s="20">
        <v>242.22206302348741</v>
      </c>
      <c r="F11" s="20">
        <v>223.24997990473179</v>
      </c>
      <c r="I11" s="17" t="s">
        <v>40</v>
      </c>
      <c r="J11" s="18">
        <v>365.57307203194148</v>
      </c>
      <c r="K11" s="19">
        <v>255.9802235979439</v>
      </c>
      <c r="L11" s="20">
        <v>242.22206302348741</v>
      </c>
      <c r="M11" s="20">
        <v>223.24997990473179</v>
      </c>
      <c r="S11" t="s">
        <v>44</v>
      </c>
      <c r="T11">
        <v>254.96402979340539</v>
      </c>
      <c r="U11">
        <v>316.7621416321478</v>
      </c>
      <c r="V11">
        <v>49.279469471152957</v>
      </c>
      <c r="X11">
        <v>241.0830686040288</v>
      </c>
      <c r="Y11">
        <v>316.7621416321478</v>
      </c>
      <c r="Z11">
        <v>74.286031955252341</v>
      </c>
      <c r="AB11">
        <f t="shared" si="0"/>
        <v>337.42054217337477</v>
      </c>
      <c r="AC11" s="33">
        <f t="shared" si="1"/>
        <v>-9.3588739321780281</v>
      </c>
      <c r="AD11">
        <f t="shared" si="2"/>
        <v>-2.6987974192013091</v>
      </c>
      <c r="AF11" s="33">
        <f t="shared" si="3"/>
        <v>-30.017274473404996</v>
      </c>
      <c r="AG11">
        <f t="shared" si="4"/>
        <v>8.6560139037399875</v>
      </c>
      <c r="AH11">
        <f t="shared" si="5"/>
        <v>-8.6560139037399875</v>
      </c>
      <c r="AI11" s="33">
        <f t="shared" si="6"/>
        <v>21.175018228129687</v>
      </c>
      <c r="AJ11">
        <f t="shared" si="7"/>
        <v>9.0573197116312976</v>
      </c>
      <c r="AK11">
        <f t="shared" si="8"/>
        <v>9.0573197116312976</v>
      </c>
      <c r="AL11" s="33">
        <f t="shared" si="9"/>
        <v>22.62555929494161</v>
      </c>
      <c r="AM11">
        <f t="shared" si="10"/>
        <v>10.356961116374155</v>
      </c>
      <c r="AN11">
        <f t="shared" si="11"/>
        <v>10.356961116374155</v>
      </c>
      <c r="AR11">
        <v>227.8407136133053</v>
      </c>
      <c r="AS11">
        <v>316.7621416321478</v>
      </c>
      <c r="AT11">
        <v>74.216941244706689</v>
      </c>
      <c r="AU11">
        <v>50.448746800262313</v>
      </c>
      <c r="AV11">
        <f t="shared" si="12"/>
        <v>3.1018140770384273</v>
      </c>
      <c r="AX11">
        <v>249.98421706835649</v>
      </c>
      <c r="AY11">
        <v>316.7621416321478</v>
      </c>
      <c r="AZ11">
        <v>49.220481422070527</v>
      </c>
      <c r="BA11">
        <v>25.452286977626159</v>
      </c>
      <c r="BB11">
        <f t="shared" si="13"/>
        <v>2.243353487495154</v>
      </c>
      <c r="BD11">
        <v>23.76819444444444</v>
      </c>
      <c r="BG11">
        <v>219.6203619485342</v>
      </c>
      <c r="BH11">
        <v>316.7621416321478</v>
      </c>
      <c r="BI11">
        <v>74.183238322186</v>
      </c>
      <c r="BJ11">
        <f t="shared" si="14"/>
        <v>0.53230151855376795</v>
      </c>
      <c r="BM11">
        <v>231.88608296797719</v>
      </c>
      <c r="BN11">
        <v>316.7621416321478</v>
      </c>
      <c r="BO11">
        <v>49.278098186948469</v>
      </c>
      <c r="BP11">
        <f t="shared" si="15"/>
        <v>-0.81395125654449318</v>
      </c>
      <c r="BS11">
        <v>231.88608296797719</v>
      </c>
      <c r="BT11">
        <v>316.7621416321478</v>
      </c>
      <c r="BU11">
        <v>49.278098186948469</v>
      </c>
      <c r="BV11">
        <v>25.509903742504029</v>
      </c>
      <c r="BW11">
        <f t="shared" si="16"/>
        <v>-0.69439012881866913</v>
      </c>
      <c r="BX11">
        <f t="shared" si="17"/>
        <v>919.3</v>
      </c>
      <c r="BY11">
        <f t="shared" si="18"/>
        <v>920.54575759075192</v>
      </c>
      <c r="BZ11">
        <f t="shared" si="19"/>
        <v>0.13551154038420146</v>
      </c>
      <c r="CB11">
        <v>219.6203619485342</v>
      </c>
      <c r="CC11">
        <v>316.7621416321478</v>
      </c>
      <c r="CD11">
        <v>74.183238322186</v>
      </c>
      <c r="CE11">
        <v>50.415043877741603</v>
      </c>
      <c r="CF11">
        <f t="shared" si="20"/>
        <v>0.28771527461850532</v>
      </c>
      <c r="CG11">
        <f t="shared" si="21"/>
        <v>869.78937499999995</v>
      </c>
      <c r="CH11">
        <f t="shared" si="22"/>
        <v>871.60283983389252</v>
      </c>
      <c r="CI11">
        <f t="shared" si="23"/>
        <v>0.20849470987071636</v>
      </c>
      <c r="CL11">
        <v>241.0830686040288</v>
      </c>
      <c r="CM11">
        <v>316.7621416321478</v>
      </c>
      <c r="CN11">
        <v>74.286031955252341</v>
      </c>
      <c r="CO11">
        <v>50.51783751080783</v>
      </c>
      <c r="CP11">
        <f t="shared" si="24"/>
        <v>10.345544115633317</v>
      </c>
      <c r="CQ11">
        <f t="shared" si="25"/>
        <v>952.96593749999988</v>
      </c>
      <c r="CR11">
        <f t="shared" si="26"/>
        <v>954.75083976409826</v>
      </c>
      <c r="CS11">
        <f t="shared" si="27"/>
        <v>0.18729969182118619</v>
      </c>
      <c r="CU11">
        <v>254.96402979340539</v>
      </c>
      <c r="CV11">
        <v>316.7621416321478</v>
      </c>
      <c r="CW11">
        <v>49.279469471152957</v>
      </c>
      <c r="CX11">
        <v>25.511275026708539</v>
      </c>
      <c r="CY11">
        <f t="shared" si="28"/>
        <v>9.2307892653931951</v>
      </c>
      <c r="CZ11">
        <f t="shared" si="29"/>
        <v>1008.9324999999999</v>
      </c>
      <c r="DA11">
        <f t="shared" si="30"/>
        <v>1010.3462587546803</v>
      </c>
      <c r="DB11">
        <f t="shared" si="31"/>
        <v>0.140124215909432</v>
      </c>
    </row>
    <row r="12" spans="2:106" x14ac:dyDescent="0.3">
      <c r="B12" s="21" t="s">
        <v>41</v>
      </c>
      <c r="C12" s="22">
        <v>385.45811960982212</v>
      </c>
      <c r="D12" s="23">
        <v>271.87243451386951</v>
      </c>
      <c r="E12" s="24">
        <v>258.78435744946148</v>
      </c>
      <c r="F12" s="24">
        <v>241.05201778044429</v>
      </c>
      <c r="I12" s="21" t="s">
        <v>41</v>
      </c>
      <c r="J12" s="22">
        <v>385.45811960982212</v>
      </c>
      <c r="K12" s="23">
        <v>271.87243451386951</v>
      </c>
      <c r="L12" s="24">
        <v>258.78435744946148</v>
      </c>
      <c r="M12" s="24">
        <v>241.05201778044429</v>
      </c>
      <c r="S12" t="s">
        <v>45</v>
      </c>
      <c r="T12">
        <v>188.89772774536689</v>
      </c>
      <c r="U12">
        <v>237.864223626274</v>
      </c>
      <c r="V12">
        <v>49.252449750440242</v>
      </c>
      <c r="X12">
        <v>175.25773971215509</v>
      </c>
      <c r="Y12">
        <v>237.864223626274</v>
      </c>
      <c r="Z12">
        <v>74.321623935050852</v>
      </c>
      <c r="AB12">
        <f t="shared" si="0"/>
        <v>253.37710777581356</v>
      </c>
      <c r="AC12" s="33">
        <f t="shared" si="1"/>
        <v>-16.658349840535323</v>
      </c>
      <c r="AD12">
        <f t="shared" si="2"/>
        <v>-6.1689490660158279</v>
      </c>
      <c r="AF12" s="33">
        <f t="shared" si="3"/>
        <v>-32.171233990074882</v>
      </c>
      <c r="AG12">
        <f t="shared" si="4"/>
        <v>11.913707286463822</v>
      </c>
      <c r="AH12">
        <f t="shared" si="5"/>
        <v>-11.913707286463822</v>
      </c>
      <c r="AI12" s="33">
        <f t="shared" si="6"/>
        <v>10.559139141186506</v>
      </c>
      <c r="AJ12">
        <f t="shared" si="7"/>
        <v>5.9208381224897684</v>
      </c>
      <c r="AK12">
        <f t="shared" si="8"/>
        <v>5.9208381224897684</v>
      </c>
      <c r="AL12" s="33">
        <f t="shared" si="9"/>
        <v>11.982885789419072</v>
      </c>
      <c r="AM12">
        <f t="shared" si="10"/>
        <v>7.3390883541010821</v>
      </c>
      <c r="AN12">
        <f t="shared" si="11"/>
        <v>7.3390883541010821</v>
      </c>
      <c r="AR12">
        <v>161.5799327563191</v>
      </c>
      <c r="AS12">
        <v>237.864223626274</v>
      </c>
      <c r="AT12">
        <v>74.199104908515523</v>
      </c>
      <c r="AU12">
        <v>54.272223188085377</v>
      </c>
      <c r="AV12">
        <f t="shared" si="12"/>
        <v>3.2723233814534156</v>
      </c>
      <c r="AX12">
        <v>183.17428965935281</v>
      </c>
      <c r="AY12">
        <v>237.864223626274</v>
      </c>
      <c r="AZ12">
        <v>49.182714584879619</v>
      </c>
      <c r="BA12">
        <v>29.255832864449548</v>
      </c>
      <c r="BB12">
        <f t="shared" si="13"/>
        <v>2.3420092606428953</v>
      </c>
      <c r="BD12">
        <v>19.926881720430121</v>
      </c>
      <c r="BG12">
        <v>159.67964138913189</v>
      </c>
      <c r="BH12">
        <v>237.864223626274</v>
      </c>
      <c r="BI12">
        <v>74.269715342457715</v>
      </c>
      <c r="BJ12">
        <f t="shared" si="14"/>
        <v>-2.2019389068358515</v>
      </c>
      <c r="BM12">
        <v>171.8383203433927</v>
      </c>
      <c r="BN12">
        <v>237.864223626274</v>
      </c>
      <c r="BO12">
        <v>49.262637304971157</v>
      </c>
      <c r="BP12">
        <f t="shared" si="15"/>
        <v>-3.6449028287506144</v>
      </c>
      <c r="BS12">
        <v>171.8383203433927</v>
      </c>
      <c r="BT12">
        <v>237.864223626274</v>
      </c>
      <c r="BU12">
        <v>49.262637304971157</v>
      </c>
      <c r="BV12">
        <v>29.33575558454109</v>
      </c>
      <c r="BW12">
        <f t="shared" si="16"/>
        <v>-0.57792162271153691</v>
      </c>
      <c r="BX12">
        <f t="shared" si="17"/>
        <v>919.3</v>
      </c>
      <c r="BY12">
        <f t="shared" si="18"/>
        <v>920.57232508846164</v>
      </c>
      <c r="BZ12">
        <f t="shared" si="19"/>
        <v>0.13840151076489551</v>
      </c>
      <c r="CB12">
        <v>159.67964138913189</v>
      </c>
      <c r="CC12">
        <v>237.864223626274</v>
      </c>
      <c r="CD12">
        <v>74.269715342457715</v>
      </c>
      <c r="CE12">
        <v>54.34283362202769</v>
      </c>
      <c r="CF12">
        <f t="shared" si="20"/>
        <v>0.50700108712249914</v>
      </c>
      <c r="CG12">
        <f t="shared" si="21"/>
        <v>869.78937499999995</v>
      </c>
      <c r="CH12">
        <f t="shared" si="22"/>
        <v>871.4114613303758</v>
      </c>
      <c r="CI12">
        <f t="shared" si="23"/>
        <v>0.18649185389001224</v>
      </c>
      <c r="CL12">
        <v>175.25773971215509</v>
      </c>
      <c r="CM12">
        <v>237.864223626274</v>
      </c>
      <c r="CN12">
        <v>74.321623935050852</v>
      </c>
      <c r="CO12">
        <v>54.394742214620941</v>
      </c>
      <c r="CP12">
        <f t="shared" si="24"/>
        <v>10.575591710237987</v>
      </c>
      <c r="CQ12">
        <f t="shared" si="25"/>
        <v>952.96593749999988</v>
      </c>
      <c r="CR12">
        <f t="shared" si="26"/>
        <v>954.66212067281026</v>
      </c>
      <c r="CS12">
        <f t="shared" si="27"/>
        <v>0.17798990562665093</v>
      </c>
      <c r="CU12">
        <v>188.89772774536689</v>
      </c>
      <c r="CV12">
        <v>237.864223626274</v>
      </c>
      <c r="CW12">
        <v>49.252449750440242</v>
      </c>
      <c r="CX12">
        <v>29.325568030010121</v>
      </c>
      <c r="CY12">
        <f t="shared" si="28"/>
        <v>9.3529566646360642</v>
      </c>
      <c r="CZ12">
        <f t="shared" si="29"/>
        <v>1008.9324999999999</v>
      </c>
      <c r="DA12">
        <f t="shared" si="30"/>
        <v>1010.3990573412906</v>
      </c>
      <c r="DB12">
        <f t="shared" si="31"/>
        <v>0.14535732978080251</v>
      </c>
    </row>
    <row r="13" spans="2:106" x14ac:dyDescent="0.3">
      <c r="B13" s="25" t="s">
        <v>42</v>
      </c>
      <c r="C13" s="26">
        <v>409.19156789959931</v>
      </c>
      <c r="D13" s="27">
        <v>289.78487209841978</v>
      </c>
      <c r="E13" s="28">
        <v>276.801520102079</v>
      </c>
      <c r="F13" s="28">
        <v>259.22746077646599</v>
      </c>
      <c r="I13" s="25" t="s">
        <v>42</v>
      </c>
      <c r="J13" s="26">
        <v>409.19156789959931</v>
      </c>
      <c r="K13" s="27">
        <v>289.78487209841978</v>
      </c>
      <c r="L13" s="28">
        <v>276.801520102079</v>
      </c>
      <c r="M13" s="28">
        <v>259.22746077646599</v>
      </c>
      <c r="S13" t="s">
        <v>46</v>
      </c>
      <c r="T13">
        <v>128.78676644916899</v>
      </c>
      <c r="U13">
        <v>165.1194338845377</v>
      </c>
      <c r="V13">
        <v>49.219986014364792</v>
      </c>
      <c r="X13">
        <v>117.1335256141903</v>
      </c>
      <c r="Y13">
        <v>165.1194338845377</v>
      </c>
      <c r="Z13">
        <v>74.324086020933763</v>
      </c>
      <c r="AB13">
        <f t="shared" si="0"/>
        <v>175.88809261613795</v>
      </c>
      <c r="AC13" s="33">
        <f t="shared" si="1"/>
        <v>-10.29258266500014</v>
      </c>
      <c r="AD13">
        <f t="shared" si="2"/>
        <v>-5.5282765783602663</v>
      </c>
      <c r="AF13" s="33">
        <f t="shared" si="3"/>
        <v>-21.061241396600394</v>
      </c>
      <c r="AG13">
        <f t="shared" si="4"/>
        <v>11.312259644991256</v>
      </c>
      <c r="AH13">
        <f t="shared" si="5"/>
        <v>-11.312259644991256</v>
      </c>
      <c r="AI13" s="33">
        <f t="shared" si="6"/>
        <v>10.144776676951096</v>
      </c>
      <c r="AJ13">
        <f t="shared" si="7"/>
        <v>8.5507472492902128</v>
      </c>
      <c r="AK13">
        <f t="shared" si="8"/>
        <v>8.5507472492902128</v>
      </c>
      <c r="AL13" s="33">
        <f t="shared" si="9"/>
        <v>10.987839685951599</v>
      </c>
      <c r="AM13">
        <f t="shared" si="10"/>
        <v>10.351659221817156</v>
      </c>
      <c r="AN13">
        <f t="shared" si="11"/>
        <v>10.351659221817156</v>
      </c>
      <c r="AR13">
        <v>105.2781471163627</v>
      </c>
      <c r="AS13">
        <v>165.1194338845377</v>
      </c>
      <c r="AT13">
        <v>74.22962873506998</v>
      </c>
      <c r="AU13">
        <v>58.534628735069973</v>
      </c>
      <c r="AV13">
        <f t="shared" si="12"/>
        <v>3.4741377991463933</v>
      </c>
      <c r="AX13">
        <v>122.9998849985865</v>
      </c>
      <c r="AY13">
        <v>165.1194338845377</v>
      </c>
      <c r="AZ13">
        <v>49.187827524336463</v>
      </c>
      <c r="BA13">
        <v>33.492827524336512</v>
      </c>
      <c r="BB13">
        <f t="shared" si="13"/>
        <v>2.4669928053224321</v>
      </c>
      <c r="BD13">
        <v>15.69499999999999</v>
      </c>
      <c r="BG13">
        <v>106.7356488867089</v>
      </c>
      <c r="BH13">
        <v>165.1194338845377</v>
      </c>
      <c r="BI13">
        <v>74.348960944339794</v>
      </c>
      <c r="BJ13">
        <f t="shared" si="14"/>
        <v>0.55580493291931654</v>
      </c>
      <c r="BM13">
        <v>117.18466245116051</v>
      </c>
      <c r="BN13">
        <v>165.1194338845377</v>
      </c>
      <c r="BO13">
        <v>49.233567211919834</v>
      </c>
      <c r="BP13">
        <f t="shared" si="15"/>
        <v>-1.2283402561397789</v>
      </c>
      <c r="BS13">
        <v>117.18466245116051</v>
      </c>
      <c r="BT13">
        <v>165.1194338845377</v>
      </c>
      <c r="BU13">
        <v>49.233567211919834</v>
      </c>
      <c r="BV13">
        <v>33.538567211919791</v>
      </c>
      <c r="BW13">
        <f t="shared" si="16"/>
        <v>-0.43674676062990681</v>
      </c>
      <c r="BX13">
        <f t="shared" si="17"/>
        <v>919.3</v>
      </c>
      <c r="BY13">
        <f t="shared" si="18"/>
        <v>920.62226542924327</v>
      </c>
      <c r="BZ13">
        <f t="shared" si="19"/>
        <v>0.14383394204757058</v>
      </c>
      <c r="CB13">
        <v>106.7356488867089</v>
      </c>
      <c r="CC13">
        <v>165.1194338845377</v>
      </c>
      <c r="CD13">
        <v>74.348960944339794</v>
      </c>
      <c r="CE13">
        <v>58.653960944339907</v>
      </c>
      <c r="CF13">
        <f t="shared" si="20"/>
        <v>0.78040320581648903</v>
      </c>
      <c r="CG13">
        <f t="shared" si="21"/>
        <v>869.78937499999995</v>
      </c>
      <c r="CH13">
        <f t="shared" si="22"/>
        <v>871.23595590502646</v>
      </c>
      <c r="CI13">
        <f t="shared" si="23"/>
        <v>0.16631393146490298</v>
      </c>
      <c r="CL13">
        <v>117.1335256141903</v>
      </c>
      <c r="CM13">
        <v>165.1194338845377</v>
      </c>
      <c r="CN13">
        <v>74.324086020933763</v>
      </c>
      <c r="CO13">
        <v>58.629086020933777</v>
      </c>
      <c r="CP13">
        <f t="shared" si="24"/>
        <v>10.843367537287865</v>
      </c>
      <c r="CQ13">
        <f t="shared" si="25"/>
        <v>952.96593749999988</v>
      </c>
      <c r="CR13">
        <f t="shared" si="26"/>
        <v>954.6559824942733</v>
      </c>
      <c r="CS13">
        <f t="shared" si="27"/>
        <v>0.17734579251668389</v>
      </c>
      <c r="CU13">
        <v>128.78676644916899</v>
      </c>
      <c r="CV13">
        <v>165.1194338845377</v>
      </c>
      <c r="CW13">
        <v>49.219986014364792</v>
      </c>
      <c r="CX13">
        <v>33.524986014364757</v>
      </c>
      <c r="CY13">
        <f t="shared" si="28"/>
        <v>9.5104861850974274</v>
      </c>
      <c r="CZ13">
        <f t="shared" si="29"/>
        <v>1008.9324999999999</v>
      </c>
      <c r="DA13">
        <f t="shared" si="30"/>
        <v>1010.4624731995445</v>
      </c>
      <c r="DB13">
        <f t="shared" si="31"/>
        <v>0.1516427709033713</v>
      </c>
    </row>
    <row r="14" spans="2:106" x14ac:dyDescent="0.3">
      <c r="B14" s="17" t="s">
        <v>43</v>
      </c>
      <c r="C14" s="18">
        <v>405.68115659995709</v>
      </c>
      <c r="D14" s="19">
        <v>287.99582793783162</v>
      </c>
      <c r="E14" s="20">
        <v>275.65496673146919</v>
      </c>
      <c r="F14" s="20">
        <v>258.47151001491198</v>
      </c>
      <c r="I14" s="17" t="s">
        <v>43</v>
      </c>
      <c r="J14" s="18">
        <v>405.68115659995709</v>
      </c>
      <c r="K14" s="19">
        <v>287.99582793783162</v>
      </c>
      <c r="L14" s="20">
        <v>275.65496673146919</v>
      </c>
      <c r="M14" s="20">
        <v>258.47151001491198</v>
      </c>
      <c r="S14" t="s">
        <v>47</v>
      </c>
      <c r="T14">
        <v>102.17089779556559</v>
      </c>
      <c r="U14">
        <v>135.1834325010521</v>
      </c>
      <c r="V14">
        <v>49.197940362765927</v>
      </c>
      <c r="X14">
        <v>90.312019232419871</v>
      </c>
      <c r="Y14">
        <v>135.1834325010521</v>
      </c>
      <c r="Z14">
        <v>74.298903038924479</v>
      </c>
      <c r="AB14">
        <f t="shared" si="0"/>
        <v>143.99974331633808</v>
      </c>
      <c r="AC14" s="33">
        <f t="shared" si="1"/>
        <v>-10.41800492508213</v>
      </c>
      <c r="AD14">
        <f t="shared" si="2"/>
        <v>-6.7466369920084475</v>
      </c>
      <c r="AF14" s="33">
        <f t="shared" si="3"/>
        <v>-19.234315740368118</v>
      </c>
      <c r="AG14">
        <f t="shared" si="4"/>
        <v>12.456026563926287</v>
      </c>
      <c r="AH14">
        <f t="shared" si="5"/>
        <v>-12.456026563926287</v>
      </c>
      <c r="AI14" s="33">
        <f t="shared" si="6"/>
        <v>7.9895634194565872</v>
      </c>
      <c r="AJ14">
        <f t="shared" si="7"/>
        <v>8.4831707603022686</v>
      </c>
      <c r="AK14">
        <f t="shared" si="8"/>
        <v>8.4831707603022686</v>
      </c>
      <c r="AL14" s="33">
        <f t="shared" si="9"/>
        <v>8.5525129025243416</v>
      </c>
      <c r="AM14">
        <f t="shared" si="10"/>
        <v>10.460573071485264</v>
      </c>
      <c r="AN14">
        <f t="shared" si="11"/>
        <v>10.460573071485264</v>
      </c>
      <c r="AR14">
        <v>78.103599448357812</v>
      </c>
      <c r="AS14">
        <v>135.1834325010521</v>
      </c>
      <c r="AT14">
        <v>74.290031463845565</v>
      </c>
      <c r="AU14">
        <v>61.723230388576823</v>
      </c>
      <c r="AV14">
        <f t="shared" si="12"/>
        <v>3.6333217490842933</v>
      </c>
      <c r="AX14">
        <v>95.69982851936571</v>
      </c>
      <c r="AY14">
        <v>135.1834325010521</v>
      </c>
      <c r="AZ14">
        <v>49.267264324873238</v>
      </c>
      <c r="BA14">
        <v>36.700463249604447</v>
      </c>
      <c r="BB14">
        <f t="shared" si="13"/>
        <v>2.5712257804883256</v>
      </c>
      <c r="BD14">
        <v>12.566801075268829</v>
      </c>
      <c r="BG14">
        <v>82.318585100506056</v>
      </c>
      <c r="BH14">
        <v>135.1834325010521</v>
      </c>
      <c r="BI14">
        <v>74.331387445542532</v>
      </c>
      <c r="BJ14">
        <f t="shared" si="14"/>
        <v>0.68380888743954871</v>
      </c>
      <c r="BM14">
        <v>92.979571155101567</v>
      </c>
      <c r="BN14">
        <v>135.1834325010521</v>
      </c>
      <c r="BO14">
        <v>49.216877958468771</v>
      </c>
      <c r="BP14">
        <f t="shared" si="15"/>
        <v>-1.276009974766604</v>
      </c>
      <c r="BS14">
        <v>92.979571155101567</v>
      </c>
      <c r="BT14">
        <v>135.1834325010521</v>
      </c>
      <c r="BU14">
        <v>49.216877958468771</v>
      </c>
      <c r="BV14">
        <v>36.650076883200057</v>
      </c>
      <c r="BW14">
        <f t="shared" si="16"/>
        <v>-0.32341811443296642</v>
      </c>
      <c r="BX14">
        <f t="shared" si="17"/>
        <v>919.3</v>
      </c>
      <c r="BY14">
        <f t="shared" si="18"/>
        <v>920.6509288212244</v>
      </c>
      <c r="BZ14">
        <f t="shared" si="19"/>
        <v>0.14695190049216175</v>
      </c>
      <c r="CB14">
        <v>82.318585100506056</v>
      </c>
      <c r="CC14">
        <v>135.1834325010521</v>
      </c>
      <c r="CD14">
        <v>74.331387445542532</v>
      </c>
      <c r="CE14">
        <v>61.764586370273683</v>
      </c>
      <c r="CF14">
        <f t="shared" si="20"/>
        <v>1.0032766743635819</v>
      </c>
      <c r="CG14">
        <f t="shared" si="21"/>
        <v>869.78937499999995</v>
      </c>
      <c r="CH14">
        <f t="shared" si="22"/>
        <v>871.27488674130473</v>
      </c>
      <c r="CI14">
        <f t="shared" si="23"/>
        <v>0.17078982383577362</v>
      </c>
      <c r="CL14">
        <v>90.312019232419871</v>
      </c>
      <c r="CM14">
        <v>135.1834325010521</v>
      </c>
      <c r="CN14">
        <v>74.298903038924479</v>
      </c>
      <c r="CO14">
        <v>61.732101963655722</v>
      </c>
      <c r="CP14">
        <f t="shared" si="24"/>
        <v>11.050789749181586</v>
      </c>
      <c r="CQ14">
        <f t="shared" si="25"/>
        <v>952.96593749999988</v>
      </c>
      <c r="CR14">
        <f t="shared" si="26"/>
        <v>954.71875953744097</v>
      </c>
      <c r="CS14">
        <f t="shared" si="27"/>
        <v>0.18393333575378631</v>
      </c>
      <c r="CU14">
        <v>102.17089779556559</v>
      </c>
      <c r="CV14">
        <v>135.1834325010521</v>
      </c>
      <c r="CW14">
        <v>49.197940362765927</v>
      </c>
      <c r="CX14">
        <v>36.631139287497042</v>
      </c>
      <c r="CY14">
        <f t="shared" si="28"/>
        <v>9.640731624840063</v>
      </c>
      <c r="CZ14">
        <f t="shared" si="29"/>
        <v>1008.9324999999999</v>
      </c>
      <c r="DA14">
        <f t="shared" si="30"/>
        <v>1010.5055250763301</v>
      </c>
      <c r="DB14">
        <f t="shared" si="31"/>
        <v>0.15590984296076979</v>
      </c>
    </row>
    <row r="15" spans="2:106" x14ac:dyDescent="0.3">
      <c r="B15" s="21" t="s">
        <v>44</v>
      </c>
      <c r="C15" s="22">
        <v>346.7794161055528</v>
      </c>
      <c r="D15" s="23">
        <v>244.99828793697799</v>
      </c>
      <c r="E15" s="24">
        <v>233.7890115652757</v>
      </c>
      <c r="F15" s="24">
        <v>218.45750930908719</v>
      </c>
      <c r="I15" s="21" t="s">
        <v>44</v>
      </c>
      <c r="J15" s="22">
        <v>346.7794161055528</v>
      </c>
      <c r="K15" s="23">
        <v>244.99828793697799</v>
      </c>
      <c r="L15" s="24">
        <v>233.7890115652757</v>
      </c>
      <c r="M15" s="24">
        <v>218.45750930908719</v>
      </c>
      <c r="T15">
        <f>SUM(T3:T14)</f>
        <v>2510.7819870600952</v>
      </c>
      <c r="U15">
        <f>SUM(U3:U14)</f>
        <v>3171.914991605041</v>
      </c>
      <c r="X15">
        <f>SUM(X3:X14)</f>
        <v>2338.4992415964111</v>
      </c>
      <c r="Y15">
        <f>SUM(Y3:Y14)</f>
        <v>3171.914991605041</v>
      </c>
      <c r="AB15">
        <f>SUM(AB3:AB14)</f>
        <v>3378.7790127966732</v>
      </c>
      <c r="AR15">
        <f>SUM(AR3:AR14)</f>
        <v>2167.5585850657885</v>
      </c>
      <c r="AS15">
        <f>SUM(AS3:AS14)</f>
        <v>3171.914991605041</v>
      </c>
      <c r="AX15">
        <f>SUM(AX3:AX14)</f>
        <v>2435.1964791051114</v>
      </c>
      <c r="AY15">
        <f>SUM(AY3:AY14)</f>
        <v>3171.914991605041</v>
      </c>
      <c r="BG15">
        <f>SUM(BG3:BG14)</f>
        <v>2130.7381158639369</v>
      </c>
      <c r="BH15">
        <f>SUM(BH3:BH14)</f>
        <v>3171.914991605041</v>
      </c>
      <c r="BM15">
        <f>SUM(BM3:BM14)</f>
        <v>2284.0305953555117</v>
      </c>
    </row>
    <row r="16" spans="2:106" x14ac:dyDescent="0.3">
      <c r="B16" s="25" t="s">
        <v>45</v>
      </c>
      <c r="C16" s="26">
        <v>270.03545761634888</v>
      </c>
      <c r="D16" s="27">
        <v>189.25724850406229</v>
      </c>
      <c r="E16" s="28">
        <v>178.33858860418039</v>
      </c>
      <c r="F16" s="28">
        <v>163.27485392273601</v>
      </c>
      <c r="I16" s="25" t="s">
        <v>45</v>
      </c>
      <c r="J16" s="26">
        <v>270.03545761634888</v>
      </c>
      <c r="K16" s="27">
        <v>189.25724850406229</v>
      </c>
      <c r="L16" s="28">
        <v>178.33858860418039</v>
      </c>
      <c r="M16" s="28">
        <v>163.27485392273601</v>
      </c>
    </row>
    <row r="17" spans="2:103" x14ac:dyDescent="0.3">
      <c r="B17" s="17" t="s">
        <v>46</v>
      </c>
      <c r="C17" s="18">
        <v>186.18067528113809</v>
      </c>
      <c r="D17" s="19">
        <v>128.6363937636271</v>
      </c>
      <c r="E17" s="20">
        <v>118.6419897722179</v>
      </c>
      <c r="F17" s="20">
        <v>106.14568592823871</v>
      </c>
      <c r="I17" s="17" t="s">
        <v>46</v>
      </c>
      <c r="J17" s="18">
        <v>186.18067528113809</v>
      </c>
      <c r="K17" s="19">
        <v>128.6363937636271</v>
      </c>
      <c r="L17" s="20">
        <v>118.6419897722179</v>
      </c>
      <c r="M17" s="20">
        <v>106.14568592823871</v>
      </c>
      <c r="S17" t="s">
        <v>48</v>
      </c>
      <c r="T17" t="s">
        <v>49</v>
      </c>
      <c r="AR17" t="s">
        <v>50</v>
      </c>
      <c r="AX17" t="s">
        <v>50</v>
      </c>
      <c r="BG17" t="s">
        <v>51</v>
      </c>
      <c r="BM17" t="s">
        <v>51</v>
      </c>
      <c r="BS17" t="s">
        <v>51</v>
      </c>
      <c r="BW17" t="s">
        <v>52</v>
      </c>
      <c r="CB17" t="s">
        <v>51</v>
      </c>
      <c r="CF17" t="s">
        <v>52</v>
      </c>
      <c r="CL17" t="s">
        <v>53</v>
      </c>
      <c r="CP17" t="s">
        <v>52</v>
      </c>
      <c r="CU17" t="s">
        <v>53</v>
      </c>
      <c r="CY17" t="s">
        <v>52</v>
      </c>
    </row>
    <row r="18" spans="2:103" x14ac:dyDescent="0.3">
      <c r="B18" s="17" t="s">
        <v>47</v>
      </c>
      <c r="C18" s="18">
        <v>154.41774824142021</v>
      </c>
      <c r="D18" s="19">
        <v>104.3787360241797</v>
      </c>
      <c r="E18" s="20">
        <v>94.181334376109007</v>
      </c>
      <c r="F18" s="20">
        <v>81.75950632989553</v>
      </c>
      <c r="I18" s="17" t="s">
        <v>47</v>
      </c>
      <c r="J18" s="18">
        <v>154.41774824142021</v>
      </c>
      <c r="K18" s="19">
        <v>104.3787360241797</v>
      </c>
      <c r="L18" s="20">
        <v>94.181334376109007</v>
      </c>
      <c r="M18" s="20">
        <v>81.75950632989553</v>
      </c>
      <c r="T18" t="s">
        <v>54</v>
      </c>
      <c r="BM18" t="s">
        <v>55</v>
      </c>
      <c r="CL18" t="s">
        <v>56</v>
      </c>
    </row>
    <row r="19" spans="2:103" ht="15" customHeight="1" thickBot="1" x14ac:dyDescent="0.35">
      <c r="B19" s="29" t="s">
        <v>57</v>
      </c>
      <c r="C19" s="30">
        <v>3455.0034338257828</v>
      </c>
      <c r="D19" s="31">
        <v>2415.9639258335401</v>
      </c>
      <c r="E19" s="32">
        <v>2274.0821049259198</v>
      </c>
      <c r="F19" s="32">
        <v>2086.2155916728138</v>
      </c>
      <c r="I19" s="29" t="s">
        <v>57</v>
      </c>
      <c r="J19" s="30">
        <v>3455.0034338257828</v>
      </c>
      <c r="K19" s="31">
        <v>2415.9639258335401</v>
      </c>
      <c r="L19" s="32">
        <v>2274.0821049259198</v>
      </c>
      <c r="M19" s="32">
        <v>2086.2155916728138</v>
      </c>
      <c r="T19" t="s">
        <v>58</v>
      </c>
    </row>
    <row r="20" spans="2:103" x14ac:dyDescent="0.3">
      <c r="T20" t="s">
        <v>59</v>
      </c>
    </row>
    <row r="21" spans="2:103" x14ac:dyDescent="0.3">
      <c r="T21" t="s">
        <v>60</v>
      </c>
    </row>
    <row r="25" spans="2:103" x14ac:dyDescent="0.3">
      <c r="C25" t="s">
        <v>27</v>
      </c>
    </row>
    <row r="26" spans="2:103" x14ac:dyDescent="0.3">
      <c r="C26" t="s">
        <v>30</v>
      </c>
    </row>
    <row r="27" spans="2:103" x14ac:dyDescent="0.3">
      <c r="C27" t="s">
        <v>34</v>
      </c>
    </row>
    <row r="28" spans="2:103" x14ac:dyDescent="0.3">
      <c r="C28" t="s">
        <v>39</v>
      </c>
    </row>
    <row r="29" spans="2:103" x14ac:dyDescent="0.3">
      <c r="C29" t="s">
        <v>40</v>
      </c>
    </row>
    <row r="30" spans="2:103" x14ac:dyDescent="0.3">
      <c r="C30" t="s">
        <v>41</v>
      </c>
    </row>
    <row r="31" spans="2:103" x14ac:dyDescent="0.3">
      <c r="C31" t="s">
        <v>42</v>
      </c>
    </row>
    <row r="32" spans="2:103" x14ac:dyDescent="0.3">
      <c r="C32" t="s">
        <v>43</v>
      </c>
    </row>
    <row r="33" spans="3:40" x14ac:dyDescent="0.3">
      <c r="C33" t="s">
        <v>44</v>
      </c>
    </row>
    <row r="34" spans="3:40" x14ac:dyDescent="0.3">
      <c r="C34" t="s">
        <v>45</v>
      </c>
    </row>
    <row r="35" spans="3:40" x14ac:dyDescent="0.3">
      <c r="C35" t="s">
        <v>46</v>
      </c>
    </row>
    <row r="36" spans="3:40" x14ac:dyDescent="0.3">
      <c r="C36" t="s">
        <v>47</v>
      </c>
    </row>
    <row r="40" spans="3:40" x14ac:dyDescent="0.3">
      <c r="G40">
        <v>19.865418721299999</v>
      </c>
      <c r="H40">
        <v>594.4032858965636</v>
      </c>
      <c r="I40">
        <f t="shared" ref="I40:I71" si="32">-0.0105*(G40)^2-1.1391*G40+567.33</f>
        <v>540.55763549435517</v>
      </c>
      <c r="J40">
        <f t="shared" ref="J40:J71" si="33">((H40-I40)/I40)*100</f>
        <v>9.9611302970431783</v>
      </c>
      <c r="L40">
        <v>23.00746490959402</v>
      </c>
      <c r="M40">
        <v>1054.265113353877</v>
      </c>
      <c r="N40">
        <f t="shared" ref="N40:N71" si="34">-0.0117*(L40)^2-0.9927*L40+995.1</f>
        <v>966.06717131792152</v>
      </c>
      <c r="O40">
        <f t="shared" ref="O40:O71" si="35">((M40-N40)/N40)*100</f>
        <v>9.1295869122262712</v>
      </c>
      <c r="Q40">
        <v>26.167936863063801</v>
      </c>
      <c r="R40">
        <v>1517.254388745685</v>
      </c>
      <c r="S40">
        <f t="shared" ref="S40:S71" si="36">-0.0117*(Q40)^2-0.9933*Q40+1435.1</f>
        <v>1401.0956855537879</v>
      </c>
      <c r="T40">
        <f t="shared" ref="T40:T71" si="37">((R40-S40)/S40)*100</f>
        <v>8.2905617645938978</v>
      </c>
      <c r="W40">
        <v>19.498739974515939</v>
      </c>
      <c r="X40">
        <v>540.94703326403271</v>
      </c>
      <c r="Y40">
        <f t="shared" ref="Y40:Y71" si="38">-0.0105*(W40)^2-1.1391*W40+567.33</f>
        <v>541.12687625879414</v>
      </c>
      <c r="Z40">
        <f t="shared" ref="Z40:Z71" si="39">((X40-Y40)/Y40)*100</f>
        <v>-3.3234903430562471E-2</v>
      </c>
      <c r="AF40">
        <v>22.359161790066711</v>
      </c>
      <c r="AG40">
        <v>959.66705781285248</v>
      </c>
      <c r="AH40">
        <f t="shared" ref="AH40:AH71" si="40">-0.0117*(AF40)^2-0.9927*AF40+995.1</f>
        <v>967.05485433433455</v>
      </c>
      <c r="AI40">
        <f t="shared" ref="AI40:AI71" si="41">((AG40-AH40)/AH40)*100</f>
        <v>-0.76394803132107858</v>
      </c>
      <c r="AK40">
        <v>19.482771298853649</v>
      </c>
      <c r="AL40">
        <v>1388.0823772411779</v>
      </c>
      <c r="AM40">
        <f t="shared" ref="AM40:AM71" si="42">-0.0117*(AK40)^2-0.9933*AK40+1435.1</f>
        <v>1411.3066962522923</v>
      </c>
      <c r="AN40">
        <f t="shared" ref="AN40:AN71" si="43">((AL40-AM40)/AM40)*100</f>
        <v>-1.645589797935934</v>
      </c>
    </row>
    <row r="41" spans="3:40" x14ac:dyDescent="0.3">
      <c r="G41">
        <v>21.666068788815799</v>
      </c>
      <c r="H41">
        <v>591.9877917723519</v>
      </c>
      <c r="I41">
        <f t="shared" si="32"/>
        <v>537.7212864066621</v>
      </c>
      <c r="J41">
        <f t="shared" si="33"/>
        <v>10.091939214147031</v>
      </c>
      <c r="L41">
        <v>24.806473319578139</v>
      </c>
      <c r="M41">
        <v>1051.7311346522779</v>
      </c>
      <c r="N41">
        <f t="shared" si="34"/>
        <v>963.274888848562</v>
      </c>
      <c r="O41">
        <f t="shared" si="35"/>
        <v>9.1828663684414025</v>
      </c>
      <c r="Q41">
        <v>27.965249526830849</v>
      </c>
      <c r="R41">
        <v>1514.601523975211</v>
      </c>
      <c r="S41">
        <f t="shared" si="36"/>
        <v>1398.1720720261533</v>
      </c>
      <c r="T41">
        <f t="shared" si="37"/>
        <v>8.3272620215003013</v>
      </c>
      <c r="W41">
        <v>21.30143481636307</v>
      </c>
      <c r="X41">
        <v>538.82567965092301</v>
      </c>
      <c r="Y41">
        <f t="shared" si="38"/>
        <v>538.30114878570532</v>
      </c>
      <c r="Z41">
        <f t="shared" si="39"/>
        <v>9.7441899650579672E-2</v>
      </c>
      <c r="AF41">
        <v>24.160720704095411</v>
      </c>
      <c r="AG41">
        <v>957.49677328518226</v>
      </c>
      <c r="AH41">
        <f t="shared" si="40"/>
        <v>964.28588958523119</v>
      </c>
      <c r="AI41">
        <f t="shared" si="41"/>
        <v>-0.7040563771983781</v>
      </c>
      <c r="AK41">
        <v>21.28451263413081</v>
      </c>
      <c r="AL41">
        <v>1386.0644908066811</v>
      </c>
      <c r="AM41">
        <f t="shared" si="42"/>
        <v>1408.6576370070698</v>
      </c>
      <c r="AN41">
        <f t="shared" si="43"/>
        <v>-1.6038777348619366</v>
      </c>
    </row>
    <row r="42" spans="3:40" x14ac:dyDescent="0.3">
      <c r="G42">
        <v>23.466240736344432</v>
      </c>
      <c r="H42">
        <v>589.50366686909797</v>
      </c>
      <c r="I42">
        <f t="shared" si="32"/>
        <v>534.81762840712133</v>
      </c>
      <c r="J42">
        <f t="shared" si="33"/>
        <v>10.22517500495473</v>
      </c>
      <c r="L42">
        <v>26.604992640156311</v>
      </c>
      <c r="M42">
        <v>1049.1287005717641</v>
      </c>
      <c r="N42">
        <f t="shared" si="34"/>
        <v>960.40766389553846</v>
      </c>
      <c r="O42">
        <f t="shared" si="35"/>
        <v>9.2378518010114075</v>
      </c>
      <c r="Q42">
        <v>29.762062479762331</v>
      </c>
      <c r="R42">
        <v>1511.880384394007</v>
      </c>
      <c r="S42">
        <f t="shared" si="36"/>
        <v>1395.1737130911754</v>
      </c>
      <c r="T42">
        <f t="shared" si="37"/>
        <v>8.3650279680409092</v>
      </c>
      <c r="W42">
        <v>23.103690025707131</v>
      </c>
      <c r="X42">
        <v>536.64113241876203</v>
      </c>
      <c r="Y42">
        <f t="shared" si="38"/>
        <v>535.40789151727552</v>
      </c>
      <c r="Z42">
        <f t="shared" si="39"/>
        <v>0.23033670609367901</v>
      </c>
      <c r="AF42">
        <v>25.961829027379089</v>
      </c>
      <c r="AG42">
        <v>955.26333873729845</v>
      </c>
      <c r="AH42">
        <f t="shared" si="40"/>
        <v>961.44169849709249</v>
      </c>
      <c r="AI42">
        <f t="shared" si="41"/>
        <v>-0.64261408356345784</v>
      </c>
      <c r="AK42">
        <v>23.085791170529461</v>
      </c>
      <c r="AL42">
        <v>1383.9834279474001</v>
      </c>
      <c r="AM42">
        <f t="shared" si="42"/>
        <v>1405.9333247088723</v>
      </c>
      <c r="AN42">
        <f t="shared" si="43"/>
        <v>-1.5612331236274968</v>
      </c>
    </row>
    <row r="43" spans="3:40" x14ac:dyDescent="0.3">
      <c r="G43">
        <v>25.265935617270049</v>
      </c>
      <c r="H43">
        <v>586.9509647962534</v>
      </c>
      <c r="I43">
        <f t="shared" si="32"/>
        <v>531.84671396089936</v>
      </c>
      <c r="J43">
        <f t="shared" si="33"/>
        <v>10.360927197418997</v>
      </c>
      <c r="L43">
        <v>28.403024052942651</v>
      </c>
      <c r="M43">
        <v>1046.4578656648621</v>
      </c>
      <c r="N43">
        <f t="shared" si="34"/>
        <v>957.46555625102496</v>
      </c>
      <c r="O43">
        <f t="shared" si="35"/>
        <v>9.2945703198231211</v>
      </c>
      <c r="Q43">
        <v>31.55837704486882</v>
      </c>
      <c r="R43">
        <v>1509.09102541421</v>
      </c>
      <c r="S43">
        <f t="shared" si="36"/>
        <v>1392.1006694893704</v>
      </c>
      <c r="T43">
        <f t="shared" si="37"/>
        <v>8.4038718239933221</v>
      </c>
      <c r="W43">
        <v>24.905506397468031</v>
      </c>
      <c r="X43">
        <v>534.39341401225613</v>
      </c>
      <c r="Y43">
        <f t="shared" si="38"/>
        <v>532.44715304904389</v>
      </c>
      <c r="Z43">
        <f t="shared" si="39"/>
        <v>0.365531293024487</v>
      </c>
      <c r="AF43">
        <v>27.762487662798179</v>
      </c>
      <c r="AG43">
        <v>952.96677714168698</v>
      </c>
      <c r="AH43">
        <f t="shared" si="40"/>
        <v>958.5223365587841</v>
      </c>
      <c r="AI43">
        <f t="shared" si="41"/>
        <v>-0.5795962394619083</v>
      </c>
      <c r="AK43">
        <v>24.886607917925271</v>
      </c>
      <c r="AL43">
        <v>1381.8392122890789</v>
      </c>
      <c r="AM43">
        <f t="shared" si="42"/>
        <v>1403.1338162872964</v>
      </c>
      <c r="AN43">
        <f t="shared" si="43"/>
        <v>-1.5176459829443247</v>
      </c>
    </row>
    <row r="44" spans="3:40" x14ac:dyDescent="0.3">
      <c r="G44">
        <v>27.06515449859333</v>
      </c>
      <c r="H44">
        <v>584.32973896566568</v>
      </c>
      <c r="I44">
        <f t="shared" si="32"/>
        <v>528.80859533630871</v>
      </c>
      <c r="J44">
        <f t="shared" si="33"/>
        <v>10.499289179300678</v>
      </c>
      <c r="L44">
        <v>30.20056875605151</v>
      </c>
      <c r="M44">
        <v>1043.718684260886</v>
      </c>
      <c r="N44">
        <f t="shared" si="34"/>
        <v>954.44862546355648</v>
      </c>
      <c r="O44">
        <f t="shared" si="35"/>
        <v>9.3530501711365392</v>
      </c>
      <c r="Q44">
        <v>33.354194563967752</v>
      </c>
      <c r="R44">
        <v>1506.2335021976589</v>
      </c>
      <c r="S44">
        <f t="shared" si="36"/>
        <v>1388.9530016879819</v>
      </c>
      <c r="T44">
        <f t="shared" si="37"/>
        <v>8.4438062603376149</v>
      </c>
      <c r="W44">
        <v>26.706884740119271</v>
      </c>
      <c r="X44">
        <v>532.08254681621588</v>
      </c>
      <c r="Y44">
        <f t="shared" si="38"/>
        <v>529.41898182104899</v>
      </c>
      <c r="Z44">
        <f t="shared" si="39"/>
        <v>0.50311097384627135</v>
      </c>
      <c r="AF44">
        <v>29.56269752973931</v>
      </c>
      <c r="AG44">
        <v>950.60711140239243</v>
      </c>
      <c r="AH44">
        <f t="shared" si="40"/>
        <v>955.52785906498002</v>
      </c>
      <c r="AI44">
        <f t="shared" si="41"/>
        <v>-0.5149768911398066</v>
      </c>
      <c r="AK44">
        <v>26.686963905488909</v>
      </c>
      <c r="AL44">
        <v>1379.631867381413</v>
      </c>
      <c r="AM44">
        <f t="shared" si="42"/>
        <v>1400.2591684555111</v>
      </c>
      <c r="AN44">
        <f t="shared" si="43"/>
        <v>-1.4731059462977893</v>
      </c>
    </row>
    <row r="45" spans="3:40" x14ac:dyDescent="0.3">
      <c r="G45">
        <v>28.86389846044003</v>
      </c>
      <c r="H45">
        <v>581.64004258979901</v>
      </c>
      <c r="I45">
        <f t="shared" si="32"/>
        <v>525.70332460319958</v>
      </c>
      <c r="J45">
        <f t="shared" si="33"/>
        <v>10.640358424368044</v>
      </c>
      <c r="L45">
        <v>31.9976279634459</v>
      </c>
      <c r="M45">
        <v>1040.911210463908</v>
      </c>
      <c r="N45">
        <f t="shared" si="34"/>
        <v>951.35693083582828</v>
      </c>
      <c r="O45">
        <f t="shared" si="35"/>
        <v>9.4133207763988764</v>
      </c>
      <c r="Q45">
        <v>35.149516396876422</v>
      </c>
      <c r="R45">
        <v>1503.307869653881</v>
      </c>
      <c r="S45">
        <f t="shared" si="36"/>
        <v>1385.7307698786515</v>
      </c>
      <c r="T45">
        <f t="shared" si="37"/>
        <v>8.4848444106877796</v>
      </c>
      <c r="W45">
        <v>28.50782587520651</v>
      </c>
      <c r="X45">
        <v>529.70855315454332</v>
      </c>
      <c r="Y45">
        <f t="shared" si="38"/>
        <v>526.32342611617582</v>
      </c>
      <c r="Z45">
        <f t="shared" si="39"/>
        <v>0.64316480521243191</v>
      </c>
      <c r="AF45">
        <v>31.36245956344575</v>
      </c>
      <c r="AG45">
        <v>948.18436435381216</v>
      </c>
      <c r="AH45">
        <f t="shared" si="40"/>
        <v>952.4583211139028</v>
      </c>
      <c r="AI45">
        <f t="shared" si="41"/>
        <v>-0.44872900633512613</v>
      </c>
      <c r="AK45">
        <v>28.486860180977398</v>
      </c>
      <c r="AL45">
        <v>1377.3614166965961</v>
      </c>
      <c r="AM45">
        <f t="shared" si="42"/>
        <v>1397.3094377074794</v>
      </c>
      <c r="AN45">
        <f t="shared" si="43"/>
        <v>-1.4276022527702574</v>
      </c>
    </row>
    <row r="46" spans="3:40" x14ac:dyDescent="0.3">
      <c r="G46">
        <v>30.662168595590071</v>
      </c>
      <c r="H46">
        <v>578.8819286801039</v>
      </c>
      <c r="I46">
        <f t="shared" si="32"/>
        <v>522.53095363142734</v>
      </c>
      <c r="J46">
        <f t="shared" si="33"/>
        <v>10.784236734121651</v>
      </c>
      <c r="L46">
        <v>33.794202904299958</v>
      </c>
      <c r="M46">
        <v>1038.0354981509361</v>
      </c>
      <c r="N46">
        <f t="shared" si="34"/>
        <v>948.19053142263863</v>
      </c>
      <c r="O46">
        <f t="shared" si="35"/>
        <v>9.4754127731582116</v>
      </c>
      <c r="Q46">
        <v>36.944343920590271</v>
      </c>
      <c r="R46">
        <v>1500.314182438156</v>
      </c>
      <c r="S46">
        <f t="shared" si="36"/>
        <v>1382.4340339753203</v>
      </c>
      <c r="T46">
        <f t="shared" si="37"/>
        <v>8.526999883232051</v>
      </c>
      <c r="W46">
        <v>30.308330636993229</v>
      </c>
      <c r="X46">
        <v>527.27145528922665</v>
      </c>
      <c r="Y46">
        <f t="shared" si="38"/>
        <v>523.16053405838738</v>
      </c>
      <c r="Z46">
        <f t="shared" si="39"/>
        <v>0.78578580822009547</v>
      </c>
      <c r="AF46">
        <v>33.161774714523098</v>
      </c>
      <c r="AG46">
        <v>945.69855875950748</v>
      </c>
      <c r="AH46">
        <f t="shared" si="40"/>
        <v>949.31377760495661</v>
      </c>
      <c r="AI46">
        <f t="shared" si="41"/>
        <v>-0.38082443663359078</v>
      </c>
      <c r="AK46">
        <v>30.286297809838249</v>
      </c>
      <c r="AL46">
        <v>1375.027883627992</v>
      </c>
      <c r="AM46">
        <f t="shared" si="42"/>
        <v>1394.2846803156808</v>
      </c>
      <c r="AN46">
        <f t="shared" si="43"/>
        <v>-1.3811237374657881</v>
      </c>
    </row>
    <row r="47" spans="3:40" x14ac:dyDescent="0.3">
      <c r="G47">
        <v>32.459966008972671</v>
      </c>
      <c r="H47">
        <v>576.05545004546013</v>
      </c>
      <c r="I47">
        <f t="shared" si="32"/>
        <v>519.29153408949082</v>
      </c>
      <c r="J47">
        <f t="shared" si="33"/>
        <v>10.931030496289015</v>
      </c>
      <c r="L47">
        <v>35.590294822340098</v>
      </c>
      <c r="M47">
        <v>1035.0916009702109</v>
      </c>
      <c r="N47">
        <f t="shared" si="34"/>
        <v>944.9494860290323</v>
      </c>
      <c r="O47">
        <f t="shared" si="35"/>
        <v>9.5393580581734021</v>
      </c>
      <c r="Q47">
        <v>38.738678528472391</v>
      </c>
      <c r="R47">
        <v>1497.252494949782</v>
      </c>
      <c r="S47">
        <f t="shared" si="36"/>
        <v>1379.0628536123199</v>
      </c>
      <c r="T47">
        <f t="shared" si="37"/>
        <v>8.5702867732152921</v>
      </c>
      <c r="W47">
        <v>32.108399871956792</v>
      </c>
      <c r="X47">
        <v>524.77127541942184</v>
      </c>
      <c r="Y47">
        <f t="shared" si="38"/>
        <v>519.93035361131058</v>
      </c>
      <c r="Z47">
        <f t="shared" si="39"/>
        <v>0.93107120491954143</v>
      </c>
      <c r="AF47">
        <v>34.960643948302803</v>
      </c>
      <c r="AG47">
        <v>943.149717311117</v>
      </c>
      <c r="AH47">
        <f t="shared" si="40"/>
        <v>946.09428323674376</v>
      </c>
      <c r="AI47">
        <f t="shared" si="41"/>
        <v>-0.31123387782800238</v>
      </c>
      <c r="AK47">
        <v>32.085277874705021</v>
      </c>
      <c r="AL47">
        <v>1372.6312914887949</v>
      </c>
      <c r="AM47">
        <f t="shared" si="42"/>
        <v>1391.1849523283802</v>
      </c>
      <c r="AN47">
        <f t="shared" si="43"/>
        <v>-1.3336588214624263</v>
      </c>
    </row>
    <row r="48" spans="3:40" x14ac:dyDescent="0.3">
      <c r="G48">
        <v>34.257291817197633</v>
      </c>
      <c r="H48">
        <v>573.16065929078195</v>
      </c>
      <c r="I48">
        <f t="shared" si="32"/>
        <v>515.98511744321956</v>
      </c>
      <c r="J48">
        <f t="shared" si="33"/>
        <v>11.080850961530714</v>
      </c>
      <c r="L48">
        <v>37.385904975195587</v>
      </c>
      <c r="M48">
        <v>1032.079572339683</v>
      </c>
      <c r="N48">
        <f t="shared" si="34"/>
        <v>941.63385320859538</v>
      </c>
      <c r="O48">
        <f t="shared" si="35"/>
        <v>9.6051898328523233</v>
      </c>
      <c r="Q48">
        <v>40.53252162945428</v>
      </c>
      <c r="R48">
        <v>1494.1228613305409</v>
      </c>
      <c r="S48">
        <f t="shared" si="36"/>
        <v>1375.6172881426494</v>
      </c>
      <c r="T48">
        <f t="shared" si="37"/>
        <v>8.6147196759861213</v>
      </c>
      <c r="W48">
        <v>33.908034438376561</v>
      </c>
      <c r="X48">
        <v>522.20803568055464</v>
      </c>
      <c r="Y48">
        <f t="shared" si="38"/>
        <v>516.63293257676696</v>
      </c>
      <c r="Z48">
        <f t="shared" si="39"/>
        <v>1.079122671483834</v>
      </c>
      <c r="AF48">
        <v>36.759068244278509</v>
      </c>
      <c r="AG48">
        <v>940.53786262730637</v>
      </c>
      <c r="AH48">
        <f t="shared" si="40"/>
        <v>942.79989250511073</v>
      </c>
      <c r="AI48">
        <f t="shared" si="41"/>
        <v>-0.23992682814101021</v>
      </c>
      <c r="AK48">
        <v>33.883801474494931</v>
      </c>
      <c r="AL48">
        <v>1370.1716635108601</v>
      </c>
      <c r="AM48">
        <f t="shared" si="42"/>
        <v>1388.0103095677371</v>
      </c>
      <c r="AN48">
        <f t="shared" si="43"/>
        <v>-1.2851955013527543</v>
      </c>
    </row>
    <row r="49" spans="7:40" x14ac:dyDescent="0.3">
      <c r="G49">
        <v>36.054147148053538</v>
      </c>
      <c r="H49">
        <v>570.19760881570767</v>
      </c>
      <c r="I49">
        <f t="shared" si="32"/>
        <v>512.61175495463056</v>
      </c>
      <c r="J49">
        <f t="shared" si="33"/>
        <v>11.233814539850696</v>
      </c>
      <c r="L49">
        <v>39.181034633739692</v>
      </c>
      <c r="M49">
        <v>1028.999465445572</v>
      </c>
      <c r="N49">
        <f t="shared" si="34"/>
        <v>938.24369126193403</v>
      </c>
      <c r="O49">
        <f t="shared" si="35"/>
        <v>9.6729426511327592</v>
      </c>
      <c r="Q49">
        <v>42.325874647234812</v>
      </c>
      <c r="R49">
        <v>1490.9253354633379</v>
      </c>
      <c r="S49">
        <f t="shared" si="36"/>
        <v>1372.0973966364563</v>
      </c>
      <c r="T49">
        <f t="shared" si="37"/>
        <v>8.660313700629052</v>
      </c>
      <c r="W49">
        <v>35.70723520591504</v>
      </c>
      <c r="X49">
        <v>519.5817581434693</v>
      </c>
      <c r="Y49">
        <f t="shared" si="38"/>
        <v>513.26831859341155</v>
      </c>
      <c r="Z49">
        <f t="shared" si="39"/>
        <v>1.2300466094146323</v>
      </c>
      <c r="AF49">
        <v>38.557048595495367</v>
      </c>
      <c r="AG49">
        <v>937.86301725279793</v>
      </c>
      <c r="AH49">
        <f t="shared" si="40"/>
        <v>939.43065970142572</v>
      </c>
      <c r="AI49">
        <f t="shared" si="41"/>
        <v>-0.16687154421019529</v>
      </c>
      <c r="AK49">
        <v>35.681869723719728</v>
      </c>
      <c r="AL49">
        <v>1367.6490228435509</v>
      </c>
      <c r="AM49">
        <f t="shared" si="42"/>
        <v>1384.7608076277572</v>
      </c>
      <c r="AN49">
        <f t="shared" si="43"/>
        <v>-1.2357213382952832</v>
      </c>
    </row>
    <row r="50" spans="7:40" x14ac:dyDescent="0.3">
      <c r="G50">
        <v>37.85053314002181</v>
      </c>
      <c r="H50">
        <v>567.16635081340007</v>
      </c>
      <c r="I50">
        <f t="shared" si="32"/>
        <v>509.17149768087035</v>
      </c>
      <c r="J50">
        <f t="shared" si="33"/>
        <v>11.390043118414836</v>
      </c>
      <c r="L50">
        <v>40.975685081468271</v>
      </c>
      <c r="M50">
        <v>1025.851333241164</v>
      </c>
      <c r="N50">
        <f t="shared" si="34"/>
        <v>934.77905823524725</v>
      </c>
      <c r="O50">
        <f t="shared" si="35"/>
        <v>9.7426524699697961</v>
      </c>
      <c r="Q50">
        <v>44.118739019466872</v>
      </c>
      <c r="R50">
        <v>1487.6599709709781</v>
      </c>
      <c r="S50">
        <f t="shared" si="36"/>
        <v>1368.5032378797498</v>
      </c>
      <c r="T50">
        <f t="shared" si="37"/>
        <v>8.7070844842018964</v>
      </c>
      <c r="W50">
        <v>37.506003055161088</v>
      </c>
      <c r="X50">
        <v>516.89246481363193</v>
      </c>
      <c r="Y50">
        <f t="shared" si="38"/>
        <v>509.83655913554162</v>
      </c>
      <c r="Z50">
        <f t="shared" si="39"/>
        <v>1.383954436310731</v>
      </c>
      <c r="AF50">
        <v>40.354586008008781</v>
      </c>
      <c r="AG50">
        <v>935.12520365743262</v>
      </c>
      <c r="AH50">
        <f t="shared" si="40"/>
        <v>935.98663891087972</v>
      </c>
      <c r="AI50">
        <f t="shared" si="41"/>
        <v>-9.2034994692816341E-2</v>
      </c>
      <c r="AK50">
        <v>37.479483751855682</v>
      </c>
      <c r="AL50">
        <v>1365.063392552652</v>
      </c>
      <c r="AM50">
        <f t="shared" si="42"/>
        <v>1381.4365018723061</v>
      </c>
      <c r="AN50">
        <f t="shared" si="43"/>
        <v>-1.1852234465690654</v>
      </c>
    </row>
    <row r="51" spans="7:40" x14ac:dyDescent="0.3">
      <c r="G51">
        <v>39.646450941809661</v>
      </c>
      <c r="H51">
        <v>564.06693726947526</v>
      </c>
      <c r="I51">
        <f t="shared" si="32"/>
        <v>505.66439647323079</v>
      </c>
      <c r="J51">
        <f t="shared" si="33"/>
        <v>11.549664402630375</v>
      </c>
      <c r="L51">
        <v>42.769857613841779</v>
      </c>
      <c r="M51">
        <v>1022.635228445655</v>
      </c>
      <c r="N51">
        <f t="shared" si="34"/>
        <v>931.24001191913214</v>
      </c>
      <c r="O51">
        <f t="shared" si="35"/>
        <v>9.814356702540346</v>
      </c>
      <c r="Q51">
        <v>45.911116197003679</v>
      </c>
      <c r="R51">
        <v>1484.3268212151629</v>
      </c>
      <c r="S51">
        <f t="shared" si="36"/>
        <v>1364.8348703731954</v>
      </c>
      <c r="T51">
        <f t="shared" si="37"/>
        <v>8.7550482066225417</v>
      </c>
      <c r="W51">
        <v>39.304338877211933</v>
      </c>
      <c r="X51">
        <v>514.14017763036736</v>
      </c>
      <c r="Y51">
        <f t="shared" si="38"/>
        <v>506.33770151193346</v>
      </c>
      <c r="Z51">
        <f t="shared" si="39"/>
        <v>1.5409628979109333</v>
      </c>
      <c r="AF51">
        <v>42.151681500259699</v>
      </c>
      <c r="AG51">
        <v>932.32444423532388</v>
      </c>
      <c r="AH51">
        <f t="shared" si="40"/>
        <v>932.46788401108995</v>
      </c>
      <c r="AI51">
        <f t="shared" si="41"/>
        <v>-1.5382811378881022E-2</v>
      </c>
      <c r="AK51">
        <v>39.276644702518013</v>
      </c>
      <c r="AL51">
        <v>1362.414795619406</v>
      </c>
      <c r="AM51">
        <f t="shared" si="42"/>
        <v>1378.0374474336611</v>
      </c>
      <c r="AN51">
        <f t="shared" si="43"/>
        <v>-1.1336884816409989</v>
      </c>
    </row>
    <row r="52" spans="7:40" x14ac:dyDescent="0.3">
      <c r="G52">
        <v>41.441901711840288</v>
      </c>
      <c r="H52">
        <v>560.89941996102812</v>
      </c>
      <c r="I52">
        <f t="shared" si="32"/>
        <v>502.09050197635753</v>
      </c>
      <c r="J52">
        <f t="shared" si="33"/>
        <v>11.712812282483643</v>
      </c>
      <c r="L52">
        <v>44.563553537656929</v>
      </c>
      <c r="M52">
        <v>1019.35120354322</v>
      </c>
      <c r="N52">
        <f t="shared" si="34"/>
        <v>927.62660984749573</v>
      </c>
      <c r="O52">
        <f t="shared" si="35"/>
        <v>9.8880942743550673</v>
      </c>
      <c r="Q52">
        <v>47.703007643091482</v>
      </c>
      <c r="R52">
        <v>1480.9259392956119</v>
      </c>
      <c r="S52">
        <f t="shared" si="36"/>
        <v>1361.092352331214</v>
      </c>
      <c r="T52">
        <f t="shared" si="37"/>
        <v>8.8042216062086212</v>
      </c>
      <c r="W52">
        <v>41.102243573205641</v>
      </c>
      <c r="X52">
        <v>511.32491846616182</v>
      </c>
      <c r="Y52">
        <f t="shared" si="38"/>
        <v>502.77179286487467</v>
      </c>
      <c r="Z52">
        <f t="shared" si="39"/>
        <v>1.7011944032400985</v>
      </c>
      <c r="AF52">
        <v>43.948336102560219</v>
      </c>
      <c r="AG52">
        <v>929.46076130403105</v>
      </c>
      <c r="AH52">
        <f t="shared" si="40"/>
        <v>928.87444867064039</v>
      </c>
      <c r="AI52">
        <f t="shared" si="41"/>
        <v>6.3120762362423047E-2</v>
      </c>
      <c r="AK52">
        <v>41.073353732784838</v>
      </c>
      <c r="AL52">
        <v>1359.7032549395849</v>
      </c>
      <c r="AM52">
        <f t="shared" si="42"/>
        <v>1374.5636992109805</v>
      </c>
      <c r="AN52">
        <f t="shared" si="43"/>
        <v>-1.0811026276865703</v>
      </c>
    </row>
    <row r="53" spans="7:40" x14ac:dyDescent="0.3">
      <c r="G53">
        <v>43.236886617790262</v>
      </c>
      <c r="H53">
        <v>557.66385045577181</v>
      </c>
      <c r="I53">
        <f t="shared" si="32"/>
        <v>498.44986462747886</v>
      </c>
      <c r="J53">
        <f t="shared" si="33"/>
        <v>11.879627226410639</v>
      </c>
      <c r="L53">
        <v>46.356774170430938</v>
      </c>
      <c r="M53">
        <v>1015.9993107821221</v>
      </c>
      <c r="N53">
        <f t="shared" si="34"/>
        <v>923.93890929659972</v>
      </c>
      <c r="O53">
        <f t="shared" si="35"/>
        <v>9.963905682423146</v>
      </c>
      <c r="Q53">
        <v>49.494414832621743</v>
      </c>
      <c r="R53">
        <v>1477.457378049374</v>
      </c>
      <c r="S53">
        <f t="shared" si="36"/>
        <v>1357.2757416811601</v>
      </c>
      <c r="T53">
        <f t="shared" si="37"/>
        <v>8.8546219959220362</v>
      </c>
      <c r="W53">
        <v>42.899718053928723</v>
      </c>
      <c r="X53">
        <v>508.44670912597661</v>
      </c>
      <c r="Y53">
        <f t="shared" si="38"/>
        <v>499.13888016915075</v>
      </c>
      <c r="Z53">
        <f t="shared" si="39"/>
        <v>1.8647773849377498</v>
      </c>
      <c r="AF53">
        <v>45.744550856476792</v>
      </c>
      <c r="AG53">
        <v>926.53417710382701</v>
      </c>
      <c r="AH53">
        <f t="shared" si="40"/>
        <v>925.20638634796421</v>
      </c>
      <c r="AI53">
        <f t="shared" si="41"/>
        <v>0.14351292592174342</v>
      </c>
      <c r="AK53">
        <v>42.869612012525948</v>
      </c>
      <c r="AL53">
        <v>1356.928793322629</v>
      </c>
      <c r="AM53">
        <f t="shared" si="42"/>
        <v>1371.0153118689352</v>
      </c>
      <c r="AN53">
        <f t="shared" si="43"/>
        <v>-1.0274515845562546</v>
      </c>
    </row>
    <row r="54" spans="7:40" x14ac:dyDescent="0.3">
      <c r="G54">
        <v>45.03140683611106</v>
      </c>
      <c r="H54">
        <v>554.36028011127041</v>
      </c>
      <c r="I54">
        <f t="shared" si="32"/>
        <v>494.74253465577277</v>
      </c>
      <c r="J54">
        <f t="shared" si="33"/>
        <v>12.050256705132076</v>
      </c>
      <c r="L54">
        <v>48.149520839757002</v>
      </c>
      <c r="M54">
        <v>1012.579602174062</v>
      </c>
      <c r="N54">
        <f t="shared" si="34"/>
        <v>920.17696728432441</v>
      </c>
      <c r="O54">
        <f t="shared" si="35"/>
        <v>10.041833057660764</v>
      </c>
      <c r="Q54">
        <v>51.285339251362259</v>
      </c>
      <c r="R54">
        <v>1473.921190050266</v>
      </c>
      <c r="S54">
        <f t="shared" si="36"/>
        <v>1353.3850960627321</v>
      </c>
      <c r="T54">
        <f t="shared" si="37"/>
        <v>8.9062672803326581</v>
      </c>
      <c r="W54">
        <v>44.696763239355448</v>
      </c>
      <c r="X54">
        <v>505.50557134663768</v>
      </c>
      <c r="Y54">
        <f t="shared" si="38"/>
        <v>495.43901023126278</v>
      </c>
      <c r="Z54">
        <f t="shared" si="39"/>
        <v>2.0318466869768672</v>
      </c>
      <c r="AF54">
        <v>47.540326814260453</v>
      </c>
      <c r="AG54">
        <v>923.54471379701067</v>
      </c>
      <c r="AH54">
        <f t="shared" si="40"/>
        <v>921.46375029028536</v>
      </c>
      <c r="AI54">
        <f t="shared" si="41"/>
        <v>0.22583237876365214</v>
      </c>
      <c r="AK54">
        <v>44.665420723701061</v>
      </c>
      <c r="AL54">
        <v>1354.0914334908659</v>
      </c>
      <c r="AM54">
        <f t="shared" si="42"/>
        <v>1367.3923398365725</v>
      </c>
      <c r="AN54">
        <f t="shared" si="43"/>
        <v>-0.97272055416781844</v>
      </c>
    </row>
    <row r="55" spans="7:40" x14ac:dyDescent="0.3">
      <c r="G55">
        <v>46.825463551549667</v>
      </c>
      <c r="H55">
        <v>550.98876007429715</v>
      </c>
      <c r="I55">
        <f t="shared" si="32"/>
        <v>490.96856208184602</v>
      </c>
      <c r="J55">
        <f t="shared" si="33"/>
        <v>12.224855648180091</v>
      </c>
      <c r="L55">
        <v>49.94179488270585</v>
      </c>
      <c r="M55">
        <v>1009.092129493573</v>
      </c>
      <c r="N55">
        <f t="shared" si="34"/>
        <v>916.34084056949462</v>
      </c>
      <c r="O55">
        <f t="shared" si="35"/>
        <v>10.121920230733641</v>
      </c>
      <c r="Q55">
        <v>53.075782395221673</v>
      </c>
      <c r="R55">
        <v>1470.317427608479</v>
      </c>
      <c r="S55">
        <f t="shared" si="36"/>
        <v>1349.4204728275067</v>
      </c>
      <c r="T55">
        <f t="shared" si="37"/>
        <v>8.9591759733458716</v>
      </c>
      <c r="W55">
        <v>46.493380058231807</v>
      </c>
      <c r="X55">
        <v>502.50152679624898</v>
      </c>
      <c r="Y55">
        <f t="shared" si="38"/>
        <v>491.67222968865673</v>
      </c>
      <c r="Z55">
        <f t="shared" si="39"/>
        <v>2.2025439822887143</v>
      </c>
      <c r="AF55">
        <v>49.335665038335193</v>
      </c>
      <c r="AG55">
        <v>920.4923934672496</v>
      </c>
      <c r="AH55">
        <f t="shared" si="40"/>
        <v>917.64659353257935</v>
      </c>
      <c r="AI55">
        <f t="shared" si="41"/>
        <v>0.3101193808953227</v>
      </c>
      <c r="AK55">
        <v>46.46078105964601</v>
      </c>
      <c r="AL55">
        <v>1351.1911980788091</v>
      </c>
      <c r="AM55">
        <f t="shared" si="42"/>
        <v>1363.6948373063869</v>
      </c>
      <c r="AN55">
        <f t="shared" si="43"/>
        <v>-0.91689422629739215</v>
      </c>
    </row>
    <row r="56" spans="7:40" x14ac:dyDescent="0.3">
      <c r="G56">
        <v>48.619057956680081</v>
      </c>
      <c r="H56">
        <v>547.54934128026787</v>
      </c>
      <c r="I56">
        <f t="shared" si="32"/>
        <v>487.12799671729806</v>
      </c>
      <c r="J56">
        <f t="shared" si="33"/>
        <v>12.403586936111781</v>
      </c>
      <c r="L56">
        <v>51.7335976452229</v>
      </c>
      <c r="M56">
        <v>1005.536944277555</v>
      </c>
      <c r="N56">
        <f t="shared" si="34"/>
        <v>912.4305856513688</v>
      </c>
      <c r="O56">
        <f t="shared" si="35"/>
        <v>10.204212801538118</v>
      </c>
      <c r="Q56">
        <v>54.865745769520437</v>
      </c>
      <c r="R56">
        <v>1466.646142770328</v>
      </c>
      <c r="S56">
        <f t="shared" si="36"/>
        <v>1345.3819290386411</v>
      </c>
      <c r="T56">
        <f t="shared" si="37"/>
        <v>9.0133672167231822</v>
      </c>
      <c r="W56">
        <v>48.289569447657748</v>
      </c>
      <c r="X56">
        <v>499.43459707365162</v>
      </c>
      <c r="Y56">
        <f t="shared" si="38"/>
        <v>487.83858500905143</v>
      </c>
      <c r="Z56">
        <f t="shared" si="39"/>
        <v>2.3770182230224846</v>
      </c>
      <c r="AF56">
        <v>51.130566600685128</v>
      </c>
      <c r="AG56">
        <v>917.37723811902686</v>
      </c>
      <c r="AH56">
        <f t="shared" si="40"/>
        <v>913.75496889688679</v>
      </c>
      <c r="AI56">
        <f t="shared" si="41"/>
        <v>0.39641581665082243</v>
      </c>
      <c r="AK56">
        <v>48.255694224398681</v>
      </c>
      <c r="AL56">
        <v>1348.2281096325089</v>
      </c>
      <c r="AM56">
        <f t="shared" si="42"/>
        <v>1359.9228582334842</v>
      </c>
      <c r="AN56">
        <f t="shared" si="43"/>
        <v>-0.85995676373633556</v>
      </c>
    </row>
    <row r="57" spans="7:40" x14ac:dyDescent="0.3">
      <c r="G57">
        <v>50.412191251445527</v>
      </c>
      <c r="H57">
        <v>544.0420744527878</v>
      </c>
      <c r="I57">
        <f t="shared" si="32"/>
        <v>483.22088816436906</v>
      </c>
      <c r="J57">
        <f t="shared" si="33"/>
        <v>12.586621931734507</v>
      </c>
      <c r="L57">
        <v>53.524930481508051</v>
      </c>
      <c r="M57">
        <v>1001.914097824996</v>
      </c>
      <c r="N57">
        <f t="shared" si="34"/>
        <v>908.44625876931877</v>
      </c>
      <c r="O57">
        <f t="shared" si="35"/>
        <v>10.288758212544026</v>
      </c>
      <c r="Q57">
        <v>56.655230888238947</v>
      </c>
      <c r="R57">
        <v>1462.907387318169</v>
      </c>
      <c r="S57">
        <f t="shared" si="36"/>
        <v>1341.269521470816</v>
      </c>
      <c r="T57">
        <f t="shared" si="37"/>
        <v>9.0688607994287889</v>
      </c>
      <c r="W57">
        <v>50.08533235264035</v>
      </c>
      <c r="X57">
        <v>496.30480370793902</v>
      </c>
      <c r="Y57">
        <f t="shared" si="38"/>
        <v>483.93812248992577</v>
      </c>
      <c r="Z57">
        <f t="shared" si="39"/>
        <v>2.5554261264611737</v>
      </c>
      <c r="AF57">
        <v>52.925032582361027</v>
      </c>
      <c r="AG57">
        <v>914.19926967708852</v>
      </c>
      <c r="AH57">
        <f t="shared" si="40"/>
        <v>909.78892899151572</v>
      </c>
      <c r="AI57">
        <f t="shared" si="41"/>
        <v>0.48476526203298459</v>
      </c>
      <c r="AK57">
        <v>50.050161432044817</v>
      </c>
      <c r="AL57">
        <v>1345.202190608971</v>
      </c>
      <c r="AM57">
        <f t="shared" si="42"/>
        <v>1356.0764563348769</v>
      </c>
      <c r="AN57">
        <f t="shared" si="43"/>
        <v>-0.80189178678731465</v>
      </c>
    </row>
    <row r="58" spans="7:40" x14ac:dyDescent="0.3">
      <c r="G58">
        <v>52.204864642694858</v>
      </c>
      <c r="H58">
        <v>540.4670101032998</v>
      </c>
      <c r="I58">
        <f t="shared" si="32"/>
        <v>479.24728581570434</v>
      </c>
      <c r="J58">
        <f t="shared" si="33"/>
        <v>12.774141054006435</v>
      </c>
      <c r="L58">
        <v>55.31579475345319</v>
      </c>
      <c r="M58">
        <v>998.22364119672034</v>
      </c>
      <c r="N58">
        <f t="shared" si="34"/>
        <v>904.38791590253493</v>
      </c>
      <c r="O58">
        <f t="shared" si="35"/>
        <v>10.375605826239058</v>
      </c>
      <c r="Q58">
        <v>58.444239273344252</v>
      </c>
      <c r="R58">
        <v>1459.1012127704</v>
      </c>
      <c r="S58">
        <f t="shared" si="36"/>
        <v>1337.08330661018</v>
      </c>
      <c r="T58">
        <f t="shared" si="37"/>
        <v>9.1256771778539409</v>
      </c>
      <c r="W58">
        <v>51.880669725692101</v>
      </c>
      <c r="X58">
        <v>493.11216815799497</v>
      </c>
      <c r="Y58">
        <f t="shared" si="38"/>
        <v>479.97088825800756</v>
      </c>
      <c r="Z58">
        <f t="shared" si="39"/>
        <v>2.7379326999772817</v>
      </c>
      <c r="AF58">
        <v>54.719064072879647</v>
      </c>
      <c r="AG58">
        <v>910.95850998599667</v>
      </c>
      <c r="AH58">
        <f t="shared" si="40"/>
        <v>905.74852621061314</v>
      </c>
      <c r="AI58">
        <f t="shared" si="41"/>
        <v>0.5752130557894013</v>
      </c>
      <c r="AK58">
        <v>51.844183906073667</v>
      </c>
      <c r="AL58">
        <v>1342.113463375624</v>
      </c>
      <c r="AM58">
        <f t="shared" si="42"/>
        <v>1352.1556850889215</v>
      </c>
      <c r="AN58">
        <f t="shared" si="43"/>
        <v>-0.74268235707170938</v>
      </c>
    </row>
    <row r="59" spans="7:40" x14ac:dyDescent="0.3">
      <c r="G59">
        <v>53.997079343733148</v>
      </c>
      <c r="H59">
        <v>536.82419853081228</v>
      </c>
      <c r="I59">
        <f t="shared" si="32"/>
        <v>475.20723885419278</v>
      </c>
      <c r="J59">
        <f t="shared" si="33"/>
        <v>12.966334398690705</v>
      </c>
      <c r="L59">
        <v>57.106191830053618</v>
      </c>
      <c r="M59">
        <v>994.46562521530666</v>
      </c>
      <c r="N59">
        <f t="shared" si="34"/>
        <v>900.25561276993449</v>
      </c>
      <c r="O59">
        <f t="shared" si="35"/>
        <v>10.464807006923719</v>
      </c>
      <c r="Q59">
        <v>60.232772454076432</v>
      </c>
      <c r="R59">
        <v>1455.2276703816649</v>
      </c>
      <c r="S59">
        <f t="shared" si="36"/>
        <v>1332.8233406545626</v>
      </c>
      <c r="T59">
        <f t="shared" si="37"/>
        <v>9.1838374969475218</v>
      </c>
      <c r="W59">
        <v>53.675582526425707</v>
      </c>
      <c r="X59">
        <v>489.85671181207618</v>
      </c>
      <c r="Y59">
        <f t="shared" si="38"/>
        <v>475.93692826886161</v>
      </c>
      <c r="Z59">
        <f t="shared" si="39"/>
        <v>2.9247118087359572</v>
      </c>
      <c r="AF59">
        <v>56.512662169764539</v>
      </c>
      <c r="AG59">
        <v>907.65498080967086</v>
      </c>
      <c r="AH59">
        <f t="shared" si="40"/>
        <v>901.63381273356174</v>
      </c>
      <c r="AI59">
        <f t="shared" si="41"/>
        <v>0.66780637450299485</v>
      </c>
      <c r="AK59">
        <v>53.637762878711598</v>
      </c>
      <c r="AL59">
        <v>1338.9619502098819</v>
      </c>
      <c r="AM59">
        <f t="shared" si="42"/>
        <v>1348.1605977349709</v>
      </c>
      <c r="AN59">
        <f t="shared" si="43"/>
        <v>-0.68231096061875085</v>
      </c>
    </row>
    <row r="60" spans="7:40" x14ac:dyDescent="0.3">
      <c r="G60">
        <v>55.788836573869553</v>
      </c>
      <c r="H60">
        <v>533.1136898217278</v>
      </c>
      <c r="I60">
        <f t="shared" si="32"/>
        <v>471.10079625291303</v>
      </c>
      <c r="J60">
        <f t="shared" si="33"/>
        <v>13.16340241028224</v>
      </c>
      <c r="L60">
        <v>58.896123086825611</v>
      </c>
      <c r="M60">
        <v>990.64010046512306</v>
      </c>
      <c r="N60">
        <f t="shared" si="34"/>
        <v>896.04940483020368</v>
      </c>
      <c r="O60">
        <f t="shared" si="35"/>
        <v>10.55641520713289</v>
      </c>
      <c r="Q60">
        <v>62.020831966259522</v>
      </c>
      <c r="R60">
        <v>1451.286811143126</v>
      </c>
      <c r="S60">
        <f t="shared" si="36"/>
        <v>1328.4896795138065</v>
      </c>
      <c r="T60">
        <f t="shared" si="37"/>
        <v>9.2433636122984453</v>
      </c>
      <c r="W60">
        <v>55.470071721141068</v>
      </c>
      <c r="X60">
        <v>486.5384559874401</v>
      </c>
      <c r="Y60">
        <f t="shared" si="38"/>
        <v>471.83628830658864</v>
      </c>
      <c r="Z60">
        <f t="shared" si="39"/>
        <v>3.1159467902770377</v>
      </c>
      <c r="AF60">
        <v>58.305827977948852</v>
      </c>
      <c r="AG60">
        <v>904.28870383105368</v>
      </c>
      <c r="AH60">
        <f t="shared" si="40"/>
        <v>897.44484052481846</v>
      </c>
      <c r="AI60">
        <f t="shared" si="41"/>
        <v>0.76259431189475502</v>
      </c>
      <c r="AK60">
        <v>55.430899590271423</v>
      </c>
      <c r="AL60">
        <v>1335.7476732987529</v>
      </c>
      <c r="AM60">
        <f t="shared" si="42"/>
        <v>1344.0912472731584</v>
      </c>
      <c r="AN60">
        <f t="shared" si="43"/>
        <v>-0.62075949020072652</v>
      </c>
    </row>
    <row r="61" spans="7:40" x14ac:dyDescent="0.3">
      <c r="G61">
        <v>57.580137557985012</v>
      </c>
      <c r="H61">
        <v>529.33553384975357</v>
      </c>
      <c r="I61">
        <f t="shared" si="32"/>
        <v>466.92800677513628</v>
      </c>
      <c r="J61">
        <f t="shared" si="33"/>
        <v>13.365556610244539</v>
      </c>
      <c r="L61">
        <v>60.685589905261338</v>
      </c>
      <c r="M61">
        <v>986.74711729244802</v>
      </c>
      <c r="N61">
        <f t="shared" si="34"/>
        <v>891.76934728189724</v>
      </c>
      <c r="O61">
        <f t="shared" si="35"/>
        <v>10.650486058983967</v>
      </c>
      <c r="Q61">
        <v>63.808419351654678</v>
      </c>
      <c r="R61">
        <v>1447.278685782876</v>
      </c>
      <c r="S61">
        <f t="shared" si="36"/>
        <v>1324.0823788101688</v>
      </c>
      <c r="T61">
        <f t="shared" si="37"/>
        <v>9.3042781132252763</v>
      </c>
      <c r="W61">
        <v>57.264138282407863</v>
      </c>
      <c r="X61">
        <v>483.15742193001699</v>
      </c>
      <c r="Y61">
        <f t="shared" si="38"/>
        <v>467.66901398362859</v>
      </c>
      <c r="Z61">
        <f t="shared" si="39"/>
        <v>3.3118311205733635</v>
      </c>
      <c r="AF61">
        <v>60.098562609315493</v>
      </c>
      <c r="AG61">
        <v>900.85970065175445</v>
      </c>
      <c r="AH61">
        <f t="shared" si="40"/>
        <v>893.18166133357454</v>
      </c>
      <c r="AI61">
        <f t="shared" si="41"/>
        <v>0.85962796266060071</v>
      </c>
      <c r="AK61">
        <v>57.223595288594808</v>
      </c>
      <c r="AL61">
        <v>1332.4706547384681</v>
      </c>
      <c r="AM61">
        <f t="shared" si="42"/>
        <v>1339.9476864641299</v>
      </c>
      <c r="AN61">
        <f t="shared" si="43"/>
        <v>-0.55800922686708221</v>
      </c>
    </row>
    <row r="62" spans="7:40" x14ac:dyDescent="0.3">
      <c r="G62">
        <v>59.370983526089702</v>
      </c>
      <c r="H62">
        <v>525.48978027591909</v>
      </c>
      <c r="I62">
        <f t="shared" si="32"/>
        <v>462.6889189744515</v>
      </c>
      <c r="J62">
        <f t="shared" si="33"/>
        <v>13.573020387145968</v>
      </c>
      <c r="L62">
        <v>62.474593672277351</v>
      </c>
      <c r="M62">
        <v>982.78672580568343</v>
      </c>
      <c r="N62">
        <f t="shared" si="34"/>
        <v>887.4154950636912</v>
      </c>
      <c r="O62">
        <f t="shared" si="35"/>
        <v>10.747077470756503</v>
      </c>
      <c r="Q62">
        <v>65.595536157277522</v>
      </c>
      <c r="R62">
        <v>1443.203344766531</v>
      </c>
      <c r="S62">
        <f t="shared" si="36"/>
        <v>1319.6014938789758</v>
      </c>
      <c r="T62">
        <f t="shared" si="37"/>
        <v>9.3666043469098295</v>
      </c>
      <c r="W62">
        <v>59.057783188682649</v>
      </c>
      <c r="X62">
        <v>479.71363081410652</v>
      </c>
      <c r="Y62">
        <f t="shared" si="38"/>
        <v>463.43515074057643</v>
      </c>
      <c r="Z62">
        <f t="shared" si="39"/>
        <v>3.5125691366994567</v>
      </c>
      <c r="AF62">
        <v>61.890867182169501</v>
      </c>
      <c r="AG62">
        <v>897.36799279178479</v>
      </c>
      <c r="AH62">
        <f t="shared" si="40"/>
        <v>888.84432669369733</v>
      </c>
      <c r="AI62">
        <f t="shared" si="41"/>
        <v>0.95896051109350022</v>
      </c>
      <c r="AK62">
        <v>59.015851228327691</v>
      </c>
      <c r="AL62">
        <v>1329.130916534265</v>
      </c>
      <c r="AM62">
        <f t="shared" si="42"/>
        <v>1335.7299678293139</v>
      </c>
      <c r="AN62">
        <f t="shared" si="43"/>
        <v>-0.49404082067372812</v>
      </c>
    </row>
    <row r="63" spans="7:40" x14ac:dyDescent="0.3">
      <c r="G63">
        <v>61.161375712912857</v>
      </c>
      <c r="H63">
        <v>521.57647854863558</v>
      </c>
      <c r="I63">
        <f t="shared" si="32"/>
        <v>458.3835811949121</v>
      </c>
      <c r="J63">
        <f t="shared" si="33"/>
        <v>13.786029854950858</v>
      </c>
      <c r="L63">
        <v>64.263135779675068</v>
      </c>
      <c r="M63">
        <v>978.75897587573024</v>
      </c>
      <c r="N63">
        <f t="shared" si="34"/>
        <v>882.98790285474422</v>
      </c>
      <c r="O63">
        <f t="shared" si="35"/>
        <v>10.846249729056687</v>
      </c>
      <c r="Q63">
        <v>67.382183934790348</v>
      </c>
      <c r="R63">
        <v>1439.0608382978189</v>
      </c>
      <c r="S63">
        <f t="shared" si="36"/>
        <v>1315.0470797692562</v>
      </c>
      <c r="T63">
        <f t="shared" si="37"/>
        <v>9.4303664436350569</v>
      </c>
      <c r="W63">
        <v>60.851007423924557</v>
      </c>
      <c r="X63">
        <v>476.20710374211268</v>
      </c>
      <c r="Y63">
        <f t="shared" si="38"/>
        <v>459.13474384608912</v>
      </c>
      <c r="Z63">
        <f t="shared" si="39"/>
        <v>3.7183768218043074</v>
      </c>
      <c r="AF63">
        <v>63.682742820707659</v>
      </c>
      <c r="AG63">
        <v>893.81360168934964</v>
      </c>
      <c r="AH63">
        <f t="shared" si="40"/>
        <v>884.43288792381327</v>
      </c>
      <c r="AI63">
        <f t="shared" si="41"/>
        <v>1.0606473248136883</v>
      </c>
      <c r="AK63">
        <v>60.807668670440947</v>
      </c>
      <c r="AL63">
        <v>1325.7284806000989</v>
      </c>
      <c r="AM63">
        <f t="shared" si="42"/>
        <v>1331.4381436507817</v>
      </c>
      <c r="AN63">
        <f t="shared" si="43"/>
        <v>-0.42883427051496492</v>
      </c>
    </row>
    <row r="64" spans="7:40" x14ac:dyDescent="0.3">
      <c r="G64">
        <v>62.951315357466477</v>
      </c>
      <c r="H64">
        <v>517.59567790388144</v>
      </c>
      <c r="I64">
        <f t="shared" si="32"/>
        <v>454.01204157134043</v>
      </c>
      <c r="J64">
        <f t="shared" si="33"/>
        <v>14.004834786424908</v>
      </c>
      <c r="L64">
        <v>66.051217623608622</v>
      </c>
      <c r="M64">
        <v>974.66391713637677</v>
      </c>
      <c r="N64">
        <f t="shared" si="34"/>
        <v>878.48662507517645</v>
      </c>
      <c r="O64">
        <f t="shared" si="35"/>
        <v>10.948065606914613</v>
      </c>
      <c r="Q64">
        <v>69.16836423985292</v>
      </c>
      <c r="R64">
        <v>1434.8512163193991</v>
      </c>
      <c r="S64">
        <f t="shared" si="36"/>
        <v>1310.4191912446356</v>
      </c>
      <c r="T64">
        <f t="shared" si="37"/>
        <v>9.4955893431763627</v>
      </c>
      <c r="W64">
        <v>62.643811977192613</v>
      </c>
      <c r="X64">
        <v>472.6378617443313</v>
      </c>
      <c r="Y64">
        <f t="shared" si="38"/>
        <v>454.76783839692439</v>
      </c>
      <c r="Z64">
        <f t="shared" si="39"/>
        <v>3.9294826587560574</v>
      </c>
      <c r="AF64">
        <v>65.474190654587147</v>
      </c>
      <c r="AG64">
        <v>890.19654870062504</v>
      </c>
      <c r="AH64">
        <f t="shared" si="40"/>
        <v>879.9473961272746</v>
      </c>
      <c r="AI64">
        <f t="shared" si="41"/>
        <v>1.1647460539638914</v>
      </c>
      <c r="AK64">
        <v>62.599048881565153</v>
      </c>
      <c r="AL64">
        <v>1322.2633687585169</v>
      </c>
      <c r="AM64">
        <f t="shared" si="42"/>
        <v>1327.0722659716853</v>
      </c>
      <c r="AN64">
        <f t="shared" si="43"/>
        <v>-0.36236890307155262</v>
      </c>
    </row>
    <row r="65" spans="7:40" x14ac:dyDescent="0.3">
      <c r="G65">
        <v>64.740803702652073</v>
      </c>
      <c r="H65">
        <v>513.54742736543767</v>
      </c>
      <c r="I65">
        <f t="shared" si="32"/>
        <v>449.57434802962314</v>
      </c>
      <c r="J65">
        <f t="shared" si="33"/>
        <v>14.229699629481363</v>
      </c>
      <c r="L65">
        <v>67.838840604080275</v>
      </c>
      <c r="M65">
        <v>970.50159898485492</v>
      </c>
      <c r="N65">
        <f t="shared" si="34"/>
        <v>873.91171588661155</v>
      </c>
      <c r="O65">
        <f t="shared" si="35"/>
        <v>11.052590478232672</v>
      </c>
      <c r="Q65">
        <v>70.954078631527125</v>
      </c>
      <c r="R65">
        <v>1430.5745285137141</v>
      </c>
      <c r="S65">
        <f t="shared" si="36"/>
        <v>1305.7178827842515</v>
      </c>
      <c r="T65">
        <f t="shared" si="37"/>
        <v>9.5622988224090282</v>
      </c>
      <c r="W65">
        <v>64.436197842278858</v>
      </c>
      <c r="X65">
        <v>469.005925778755</v>
      </c>
      <c r="Y65">
        <f t="shared" si="38"/>
        <v>450.33447931798253</v>
      </c>
      <c r="Z65">
        <f t="shared" si="39"/>
        <v>4.146128559609692</v>
      </c>
      <c r="AF65">
        <v>67.26521181842017</v>
      </c>
      <c r="AG65">
        <v>886.51685509963568</v>
      </c>
      <c r="AH65">
        <f t="shared" si="40"/>
        <v>875.38790219242424</v>
      </c>
      <c r="AI65">
        <f t="shared" si="41"/>
        <v>1.2713167361964661</v>
      </c>
      <c r="AK65">
        <v>64.389993133437102</v>
      </c>
      <c r="AL65">
        <v>1318.7356027405319</v>
      </c>
      <c r="AM65">
        <f t="shared" si="42"/>
        <v>1322.6323865965851</v>
      </c>
      <c r="AN65">
        <f t="shared" si="43"/>
        <v>-0.29462335079215901</v>
      </c>
    </row>
    <row r="66" spans="7:40" x14ac:dyDescent="0.3">
      <c r="G66">
        <v>66.529841994845626</v>
      </c>
      <c r="H66">
        <v>509.43177574520172</v>
      </c>
      <c r="I66">
        <f t="shared" si="32"/>
        <v>445.07054828715059</v>
      </c>
      <c r="J66">
        <f t="shared" si="33"/>
        <v>14.460904615177222</v>
      </c>
      <c r="L66">
        <v>69.626006124434397</v>
      </c>
      <c r="M66">
        <v>966.27207058243016</v>
      </c>
      <c r="N66">
        <f t="shared" si="34"/>
        <v>869.2632291928486</v>
      </c>
      <c r="O66">
        <f t="shared" si="35"/>
        <v>11.159892438986381</v>
      </c>
      <c r="Q66">
        <v>72.739328671680795</v>
      </c>
      <c r="R66">
        <v>1426.2308243039599</v>
      </c>
      <c r="S66">
        <f t="shared" si="36"/>
        <v>1300.9432085838198</v>
      </c>
      <c r="T66">
        <f t="shared" si="37"/>
        <v>9.6305215241890281</v>
      </c>
      <c r="W66">
        <v>66.228166017346567</v>
      </c>
      <c r="X66">
        <v>465.31131673091272</v>
      </c>
      <c r="Y66">
        <f t="shared" si="38"/>
        <v>445.83471136241781</v>
      </c>
      <c r="Z66">
        <f t="shared" si="39"/>
        <v>4.3685708788749817</v>
      </c>
      <c r="AF66">
        <v>69.055807451293362</v>
      </c>
      <c r="AG66">
        <v>882.77454207816231</v>
      </c>
      <c r="AH66">
        <f t="shared" si="40"/>
        <v>870.75445679292488</v>
      </c>
      <c r="AI66">
        <f t="shared" si="41"/>
        <v>1.3804219078600637</v>
      </c>
      <c r="AK66">
        <v>66.180502702350694</v>
      </c>
      <c r="AL66">
        <v>1315.145204185545</v>
      </c>
      <c r="AM66">
        <f t="shared" si="42"/>
        <v>1318.1185570919056</v>
      </c>
      <c r="AN66">
        <f t="shared" si="43"/>
        <v>-0.22557552887507398</v>
      </c>
    </row>
    <row r="67" spans="7:40" x14ac:dyDescent="0.3">
      <c r="G67">
        <v>68.318431483514701</v>
      </c>
      <c r="H67">
        <v>505.24877164359208</v>
      </c>
      <c r="I67">
        <f t="shared" si="32"/>
        <v>440.50068985326766</v>
      </c>
      <c r="J67">
        <f t="shared" si="33"/>
        <v>14.698746967205031</v>
      </c>
      <c r="L67">
        <v>71.412715590853082</v>
      </c>
      <c r="M67">
        <v>961.9753808551219</v>
      </c>
      <c r="N67">
        <f t="shared" si="34"/>
        <v>864.54121864065735</v>
      </c>
      <c r="O67">
        <f t="shared" si="35"/>
        <v>11.270042435647319</v>
      </c>
      <c r="Q67">
        <v>74.524115924406246</v>
      </c>
      <c r="R67">
        <v>1421.8201528551631</v>
      </c>
      <c r="S67">
        <f t="shared" si="36"/>
        <v>1296.0952225568094</v>
      </c>
      <c r="T67">
        <f t="shared" si="37"/>
        <v>9.7002849875749</v>
      </c>
      <c r="W67">
        <v>68.019717504538249</v>
      </c>
      <c r="X67">
        <v>461.55405541376768</v>
      </c>
      <c r="Y67">
        <f t="shared" si="38"/>
        <v>441.26857911191007</v>
      </c>
      <c r="Z67">
        <f t="shared" si="39"/>
        <v>4.597081519532578</v>
      </c>
      <c r="AF67">
        <v>70.845978696325005</v>
      </c>
      <c r="AG67">
        <v>878.96963074567395</v>
      </c>
      <c r="AH67">
        <f t="shared" si="40"/>
        <v>866.04711038810865</v>
      </c>
      <c r="AI67">
        <f t="shared" si="41"/>
        <v>1.492126721810114</v>
      </c>
      <c r="AK67">
        <v>67.970578868590394</v>
      </c>
      <c r="AL67">
        <v>1311.4921946413431</v>
      </c>
      <c r="AM67">
        <f t="shared" si="42"/>
        <v>1313.5308287865732</v>
      </c>
      <c r="AN67">
        <f t="shared" si="43"/>
        <v>-0.1552026112027711</v>
      </c>
    </row>
    <row r="68" spans="7:40" x14ac:dyDescent="0.3">
      <c r="G68">
        <v>70.106573420826663</v>
      </c>
      <c r="H68">
        <v>500.99846344999162</v>
      </c>
      <c r="I68">
        <f t="shared" si="32"/>
        <v>435.86482002983394</v>
      </c>
      <c r="J68">
        <f t="shared" si="33"/>
        <v>14.943542223871024</v>
      </c>
      <c r="L68">
        <v>73.198970411900291</v>
      </c>
      <c r="M68">
        <v>957.61157849448534</v>
      </c>
      <c r="N68">
        <f t="shared" si="34"/>
        <v>859.74573762056821</v>
      </c>
      <c r="O68">
        <f t="shared" si="35"/>
        <v>11.383114401331094</v>
      </c>
      <c r="Q68">
        <v>76.308441955463223</v>
      </c>
      <c r="R68">
        <v>1417.3425630753291</v>
      </c>
      <c r="S68">
        <f t="shared" si="36"/>
        <v>1291.1739783356957</v>
      </c>
      <c r="T68">
        <f t="shared" si="37"/>
        <v>9.7716176794596521</v>
      </c>
      <c r="W68">
        <v>69.810853309655926</v>
      </c>
      <c r="X68">
        <v>457.73416256760481</v>
      </c>
      <c r="Y68">
        <f t="shared" si="38"/>
        <v>436.63612697683686</v>
      </c>
      <c r="Z68">
        <f t="shared" si="39"/>
        <v>4.831949141919532</v>
      </c>
      <c r="AF68">
        <v>72.635726700210711</v>
      </c>
      <c r="AG68">
        <v>875.10214212931635</v>
      </c>
      <c r="AH68">
        <f t="shared" si="40"/>
        <v>861.26591322346871</v>
      </c>
      <c r="AI68">
        <f t="shared" si="41"/>
        <v>1.6064990722856589</v>
      </c>
      <c r="AK68">
        <v>69.760222915915662</v>
      </c>
      <c r="AL68">
        <v>1307.7765955641171</v>
      </c>
      <c r="AM68">
        <f t="shared" si="42"/>
        <v>1308.8692527726655</v>
      </c>
      <c r="AN68">
        <f t="shared" si="43"/>
        <v>-8.3481005167916331E-2</v>
      </c>
    </row>
    <row r="69" spans="7:40" x14ac:dyDescent="0.3">
      <c r="G69">
        <v>71.894269061278422</v>
      </c>
      <c r="H69">
        <v>496.68089934328202</v>
      </c>
      <c r="I69">
        <f t="shared" si="32"/>
        <v>431.1629859118151</v>
      </c>
      <c r="J69">
        <f t="shared" si="33"/>
        <v>15.195625685008862</v>
      </c>
      <c r="L69">
        <v>74.984771998036678</v>
      </c>
      <c r="M69">
        <v>953.18071195844777</v>
      </c>
      <c r="N69">
        <f t="shared" si="34"/>
        <v>854.8768392678578</v>
      </c>
      <c r="O69">
        <f t="shared" si="35"/>
        <v>11.499185400177685</v>
      </c>
      <c r="Q69">
        <v>78.092308331734216</v>
      </c>
      <c r="R69">
        <v>1412.7981036167139</v>
      </c>
      <c r="S69">
        <f t="shared" si="36"/>
        <v>1286.1795292733182</v>
      </c>
      <c r="T69">
        <f t="shared" si="37"/>
        <v>9.8445490276877816</v>
      </c>
      <c r="W69">
        <v>71.601574441784237</v>
      </c>
      <c r="X69">
        <v>453.85165885999078</v>
      </c>
      <c r="Y69">
        <f t="shared" si="38"/>
        <v>431.93739919666871</v>
      </c>
      <c r="Z69">
        <f t="shared" si="39"/>
        <v>5.0734804867739927</v>
      </c>
      <c r="AF69">
        <v>74.425052612795852</v>
      </c>
      <c r="AG69">
        <v>871.17209717392063</v>
      </c>
      <c r="AH69">
        <f t="shared" si="40"/>
        <v>856.41091533119368</v>
      </c>
      <c r="AI69">
        <f t="shared" si="41"/>
        <v>1.7236097273489874</v>
      </c>
      <c r="AK69">
        <v>71.549436131030802</v>
      </c>
      <c r="AL69">
        <v>1303.998428318539</v>
      </c>
      <c r="AM69">
        <f t="shared" si="42"/>
        <v>1304.133879906226</v>
      </c>
      <c r="AN69">
        <f t="shared" si="43"/>
        <v>-1.0386325343887982E-2</v>
      </c>
    </row>
    <row r="70" spans="7:40" x14ac:dyDescent="0.3">
      <c r="G70">
        <v>73.681519661323776</v>
      </c>
      <c r="H70">
        <v>492.29612729243581</v>
      </c>
      <c r="I70">
        <f t="shared" si="32"/>
        <v>426.39523438796471</v>
      </c>
      <c r="J70">
        <f t="shared" si="33"/>
        <v>15.455353997814569</v>
      </c>
      <c r="L70">
        <v>76.77012176116952</v>
      </c>
      <c r="M70">
        <v>948.68282947227374</v>
      </c>
      <c r="N70">
        <f t="shared" si="34"/>
        <v>849.93457646355694</v>
      </c>
      <c r="O70">
        <f t="shared" si="35"/>
        <v>11.618335780571797</v>
      </c>
      <c r="Q70">
        <v>79.875716620684415</v>
      </c>
      <c r="R70">
        <v>1408.1868228771409</v>
      </c>
      <c r="S70">
        <f t="shared" si="36"/>
        <v>1281.1119284443598</v>
      </c>
      <c r="T70">
        <f t="shared" si="37"/>
        <v>9.9191094557277868</v>
      </c>
      <c r="W70">
        <v>73.391881912957729</v>
      </c>
      <c r="X70">
        <v>449.90656488574319</v>
      </c>
      <c r="Y70">
        <f t="shared" si="38"/>
        <v>427.17243984033178</v>
      </c>
      <c r="Z70">
        <f t="shared" si="39"/>
        <v>5.3220018252837109</v>
      </c>
      <c r="AF70">
        <v>76.21395758663688</v>
      </c>
      <c r="AG70">
        <v>867.17951674207268</v>
      </c>
      <c r="AH70">
        <f t="shared" si="40"/>
        <v>851.48216653083864</v>
      </c>
      <c r="AI70">
        <f t="shared" si="41"/>
        <v>1.8435324694102702</v>
      </c>
      <c r="AK70">
        <v>73.33821980307269</v>
      </c>
      <c r="AL70">
        <v>1300.1577141778901</v>
      </c>
      <c r="AM70">
        <f t="shared" si="42"/>
        <v>1299.3247608081674</v>
      </c>
      <c r="AN70">
        <f t="shared" si="43"/>
        <v>6.4106634064647269E-2</v>
      </c>
    </row>
    <row r="71" spans="7:40" x14ac:dyDescent="0.3">
      <c r="G71">
        <v>75.46832647902319</v>
      </c>
      <c r="H71">
        <v>487.84419505715681</v>
      </c>
      <c r="I71">
        <f t="shared" si="32"/>
        <v>421.5616121415282</v>
      </c>
      <c r="J71">
        <f t="shared" si="33"/>
        <v>15.723106897450609</v>
      </c>
      <c r="L71">
        <v>78.555021114219471</v>
      </c>
      <c r="M71">
        <v>944.11797902955038</v>
      </c>
      <c r="N71">
        <f t="shared" si="34"/>
        <v>844.91900183552536</v>
      </c>
      <c r="O71">
        <f t="shared" si="35"/>
        <v>11.740649337809</v>
      </c>
      <c r="Q71">
        <v>81.6586683898649</v>
      </c>
      <c r="R71">
        <v>1403.5087690013911</v>
      </c>
      <c r="S71">
        <f t="shared" si="36"/>
        <v>1275.9712286468377</v>
      </c>
      <c r="T71">
        <f t="shared" si="37"/>
        <v>9.995330418994353</v>
      </c>
      <c r="W71">
        <v>75.181776737831612</v>
      </c>
      <c r="X71">
        <v>445.89890116692868</v>
      </c>
      <c r="Y71">
        <f t="shared" si="38"/>
        <v>422.34129280663592</v>
      </c>
      <c r="Z71">
        <f t="shared" si="39"/>
        <v>5.5778605505851733</v>
      </c>
      <c r="AF71">
        <v>78.002442776605292</v>
      </c>
      <c r="AG71">
        <v>863.1244216141879</v>
      </c>
      <c r="AH71">
        <f t="shared" si="40"/>
        <v>846.47971642998823</v>
      </c>
      <c r="AI71">
        <f t="shared" si="41"/>
        <v>1.9663442444195105</v>
      </c>
      <c r="AK71">
        <v>75.126575223132789</v>
      </c>
      <c r="AL71">
        <v>1296.2544743242031</v>
      </c>
      <c r="AM71">
        <f t="shared" si="42"/>
        <v>1294.4419458652048</v>
      </c>
      <c r="AN71">
        <f t="shared" si="43"/>
        <v>0.14002392805548067</v>
      </c>
    </row>
    <row r="72" spans="7:40" x14ac:dyDescent="0.3">
      <c r="G72">
        <v>77.254690773689703</v>
      </c>
      <c r="H72">
        <v>483.32515018860369</v>
      </c>
      <c r="I72">
        <f t="shared" ref="I72:I103" si="44">-0.0105*(G72)^2-1.1391*G72+567.33</f>
        <v>416.66216565103673</v>
      </c>
      <c r="J72">
        <f t="shared" ref="J72:J103" si="45">((H72-I72)/I72)*100</f>
        <v>15.999289120337027</v>
      </c>
      <c r="L72">
        <v>80.339471470681801</v>
      </c>
      <c r="M72">
        <v>939.48620839327975</v>
      </c>
      <c r="N72">
        <f t="shared" ref="N72:N103" si="46">-0.0117*(L72)^2-0.9927*L72+995.1</f>
        <v>839.83016775964882</v>
      </c>
      <c r="O72">
        <f t="shared" ref="O72:O103" si="47">((M72-N72)/N72)*100</f>
        <v>11.866213486885782</v>
      </c>
      <c r="Q72">
        <v>83.441165206395965</v>
      </c>
      <c r="R72">
        <v>1398.7639898827219</v>
      </c>
      <c r="S72">
        <f t="shared" ref="S72:S103" si="48">-0.0117*(Q72)^2-0.9933*Q72+1435.1</f>
        <v>1270.7574824037742</v>
      </c>
      <c r="T72">
        <f t="shared" ref="T72:T103" si="49">((R72-S72)/S72)*100</f>
        <v>10.073244442897918</v>
      </c>
      <c r="W72">
        <v>76.97125993335716</v>
      </c>
      <c r="X72">
        <v>441.82868815289248</v>
      </c>
      <c r="Y72">
        <f t="shared" ref="Y72:Y103" si="50">-0.0105*(W72)^2-1.1391*W72+567.33</f>
        <v>417.44400182476431</v>
      </c>
      <c r="Z72">
        <f t="shared" ref="Z72:Z103" si="51">((X72-Y72)/Y72)*100</f>
        <v>5.8414269270934298</v>
      </c>
      <c r="AF72">
        <v>79.790509339445862</v>
      </c>
      <c r="AG72">
        <v>859.0068324886663</v>
      </c>
      <c r="AH72">
        <f t="shared" ref="AH72:AH103" si="52">-0.0117*(AF72)^2-0.9927*AF72+995.1</f>
        <v>841.40361442514825</v>
      </c>
      <c r="AI72">
        <f t="shared" ref="AI72:AI103" si="53">((AG72-AH72)/AH72)*100</f>
        <v>2.0921253203249757</v>
      </c>
      <c r="AK72">
        <v>76.914503683784758</v>
      </c>
      <c r="AL72">
        <v>1292.288729848462</v>
      </c>
      <c r="AM72">
        <f t="shared" ref="AM72:AM103" si="54">-0.0117*(AK72)^2-0.9933*AK72+1435.1</f>
        <v>1289.4854852308981</v>
      </c>
      <c r="AN72">
        <f t="shared" ref="AN72:AN103" si="55">((AL72-AM72)/AM72)*100</f>
        <v>0.21739249101062585</v>
      </c>
    </row>
    <row r="73" spans="7:40" x14ac:dyDescent="0.3">
      <c r="G73">
        <v>79.040613805549526</v>
      </c>
      <c r="H73">
        <v>478.73904003014451</v>
      </c>
      <c r="I73">
        <f t="shared" si="44"/>
        <v>411.69694119113927</v>
      </c>
      <c r="J73">
        <f t="shared" si="45"/>
        <v>16.284332510471451</v>
      </c>
      <c r="L73">
        <v>82.123474244214549</v>
      </c>
      <c r="M73">
        <v>934.78756509699338</v>
      </c>
      <c r="N73">
        <f t="shared" si="46"/>
        <v>834.66812636106829</v>
      </c>
      <c r="O73">
        <f t="shared" si="47"/>
        <v>11.995119446146733</v>
      </c>
      <c r="Q73">
        <v>85.223208636503855</v>
      </c>
      <c r="R73">
        <v>1393.952533164377</v>
      </c>
      <c r="S73">
        <f t="shared" si="48"/>
        <v>1265.4707419648382</v>
      </c>
      <c r="T73">
        <f t="shared" si="49"/>
        <v>10.152885162722212</v>
      </c>
      <c r="W73">
        <v>78.760332518463358</v>
      </c>
      <c r="X73">
        <v>437.69594622031713</v>
      </c>
      <c r="Y73">
        <f t="shared" si="50"/>
        <v>412.48061045481984</v>
      </c>
      <c r="Z73">
        <f t="shared" si="51"/>
        <v>6.1130960162451542</v>
      </c>
      <c r="AF73">
        <v>81.578158433436812</v>
      </c>
      <c r="AG73">
        <v>854.82676998201055</v>
      </c>
      <c r="AH73">
        <f t="shared" si="52"/>
        <v>836.25390970245348</v>
      </c>
      <c r="AI73">
        <f t="shared" si="53"/>
        <v>2.2209594555038255</v>
      </c>
      <c r="AK73">
        <v>78.702006478590377</v>
      </c>
      <c r="AL73">
        <v>1288.2605017508631</v>
      </c>
      <c r="AM73">
        <f t="shared" si="54"/>
        <v>1284.45542882687</v>
      </c>
      <c r="AN73">
        <f t="shared" si="55"/>
        <v>0.29624016829204797</v>
      </c>
    </row>
    <row r="74" spans="7:40" x14ac:dyDescent="0.3">
      <c r="G74">
        <v>80.826096835417431</v>
      </c>
      <c r="H74">
        <v>474.08591171817608</v>
      </c>
      <c r="I74">
        <f t="shared" si="44"/>
        <v>406.66598483346911</v>
      </c>
      <c r="J74">
        <f t="shared" si="45"/>
        <v>16.578698341912126</v>
      </c>
      <c r="L74">
        <v>83.907030848234911</v>
      </c>
      <c r="M74">
        <v>930.02209644596815</v>
      </c>
      <c r="N74">
        <f t="shared" si="46"/>
        <v>829.43292951548756</v>
      </c>
      <c r="O74">
        <f t="shared" si="47"/>
        <v>12.127462432585073</v>
      </c>
      <c r="Q74">
        <v>87.004800245040428</v>
      </c>
      <c r="R74">
        <v>1389.0744462412349</v>
      </c>
      <c r="S74">
        <f t="shared" si="48"/>
        <v>1260.1110593081526</v>
      </c>
      <c r="T74">
        <f t="shared" si="49"/>
        <v>10.234287365423807</v>
      </c>
      <c r="W74">
        <v>80.548995513742327</v>
      </c>
      <c r="X74">
        <v>433.50069567331019</v>
      </c>
      <c r="Y74">
        <f t="shared" si="50"/>
        <v>407.45116208843092</v>
      </c>
      <c r="Z74">
        <f t="shared" si="51"/>
        <v>6.3932897997786604</v>
      </c>
      <c r="AF74">
        <v>83.365391217961033</v>
      </c>
      <c r="AG74">
        <v>850.58425462905143</v>
      </c>
      <c r="AH74">
        <f t="shared" si="52"/>
        <v>831.03065123872284</v>
      </c>
      <c r="AI74">
        <f t="shared" si="53"/>
        <v>2.3529340778444525</v>
      </c>
      <c r="AK74">
        <v>80.489084901679206</v>
      </c>
      <c r="AL74">
        <v>1284.1698109410599</v>
      </c>
      <c r="AM74">
        <f t="shared" si="54"/>
        <v>1279.3518263439382</v>
      </c>
      <c r="AN74">
        <f t="shared" si="55"/>
        <v>0.37659574934053092</v>
      </c>
    </row>
    <row r="75" spans="7:40" x14ac:dyDescent="0.3">
      <c r="G75">
        <v>82.611141124370747</v>
      </c>
      <c r="H75">
        <v>469.36581218298357</v>
      </c>
      <c r="I75">
        <f t="shared" si="44"/>
        <v>401.56934244758696</v>
      </c>
      <c r="J75">
        <f t="shared" si="45"/>
        <v>16.882879883751446</v>
      </c>
      <c r="L75">
        <v>85.690142695530611</v>
      </c>
      <c r="M75">
        <v>925.18984951847744</v>
      </c>
      <c r="N75">
        <f t="shared" si="46"/>
        <v>824.12462885053606</v>
      </c>
      <c r="O75">
        <f t="shared" si="47"/>
        <v>12.263341869651933</v>
      </c>
      <c r="Q75">
        <v>88.785941595038707</v>
      </c>
      <c r="R75">
        <v>1384.1297762614629</v>
      </c>
      <c r="S75">
        <f t="shared" si="48"/>
        <v>1254.6784861421118</v>
      </c>
      <c r="T75">
        <f t="shared" si="49"/>
        <v>10.317487033462115</v>
      </c>
      <c r="W75">
        <v>82.337249941156927</v>
      </c>
      <c r="X75">
        <v>429.24295674350577</v>
      </c>
      <c r="Y75">
        <f t="shared" si="50"/>
        <v>402.35569994936645</v>
      </c>
      <c r="Z75">
        <f t="shared" si="51"/>
        <v>6.6824595246253216</v>
      </c>
      <c r="AF75">
        <v>85.152208853158612</v>
      </c>
      <c r="AG75">
        <v>846.2793068831478</v>
      </c>
      <c r="AH75">
        <f t="shared" si="52"/>
        <v>825.73388780237769</v>
      </c>
      <c r="AI75">
        <f t="shared" si="53"/>
        <v>2.488140475311003</v>
      </c>
      <c r="AK75">
        <v>82.275740247289164</v>
      </c>
      <c r="AL75">
        <v>1280.0166782384979</v>
      </c>
      <c r="AM75">
        <f t="shared" si="54"/>
        <v>1274.1747272434666</v>
      </c>
      <c r="AN75">
        <f t="shared" si="55"/>
        <v>0.45848900234190909</v>
      </c>
    </row>
    <row r="76" spans="7:40" x14ac:dyDescent="0.3">
      <c r="G76">
        <v>84.395747933446728</v>
      </c>
      <c r="H76">
        <v>464.57878814966722</v>
      </c>
      <c r="I76">
        <f t="shared" si="44"/>
        <v>396.40705970192914</v>
      </c>
      <c r="J76">
        <f t="shared" si="45"/>
        <v>17.197405237686365</v>
      </c>
      <c r="L76">
        <v>87.472811197874009</v>
      </c>
      <c r="M76">
        <v>920.29087116708774</v>
      </c>
      <c r="N76">
        <f t="shared" si="46"/>
        <v>818.74327574722122</v>
      </c>
      <c r="O76">
        <f t="shared" si="47"/>
        <v>12.40286160850478</v>
      </c>
      <c r="Q76">
        <v>90.566634247286743</v>
      </c>
      <c r="R76">
        <v>1379.11857012826</v>
      </c>
      <c r="S76">
        <f t="shared" si="48"/>
        <v>1249.1730739072527</v>
      </c>
      <c r="T76">
        <f t="shared" si="49"/>
        <v>10.402521390775297</v>
      </c>
      <c r="W76">
        <v>84.12509682374592</v>
      </c>
      <c r="X76">
        <v>424.92274959019778</v>
      </c>
      <c r="Y76">
        <f t="shared" si="50"/>
        <v>397.19426709422248</v>
      </c>
      <c r="Z76">
        <f t="shared" si="51"/>
        <v>6.9810882968755301</v>
      </c>
      <c r="AF76">
        <v>86.938612499572557</v>
      </c>
      <c r="AG76">
        <v>841.91194711642868</v>
      </c>
      <c r="AH76">
        <f t="shared" si="52"/>
        <v>820.36366795446952</v>
      </c>
      <c r="AI76">
        <f t="shared" si="53"/>
        <v>2.6266739988240309</v>
      </c>
      <c r="AK76">
        <v>84.061973809372859</v>
      </c>
      <c r="AL76">
        <v>1275.8011243727281</v>
      </c>
      <c r="AM76">
        <f t="shared" si="54"/>
        <v>1268.9241807586359</v>
      </c>
      <c r="AN76">
        <f t="shared" si="55"/>
        <v>0.54195071056024302</v>
      </c>
    </row>
    <row r="77" spans="7:40" x14ac:dyDescent="0.3">
      <c r="G77">
        <v>86.179918523333058</v>
      </c>
      <c r="H77">
        <v>459.72488613908581</v>
      </c>
      <c r="I77">
        <f t="shared" si="44"/>
        <v>391.17918206484393</v>
      </c>
      <c r="J77">
        <f t="shared" si="45"/>
        <v>17.522840482569286</v>
      </c>
      <c r="L77">
        <v>89.255037765675752</v>
      </c>
      <c r="M77">
        <v>915.32520802001102</v>
      </c>
      <c r="N77">
        <f t="shared" si="46"/>
        <v>813.28892134135288</v>
      </c>
      <c r="O77">
        <f t="shared" si="47"/>
        <v>12.546130163727087</v>
      </c>
      <c r="Q77">
        <v>92.346879759893994</v>
      </c>
      <c r="R77">
        <v>1374.0408745016409</v>
      </c>
      <c r="S77">
        <f t="shared" si="48"/>
        <v>1243.5948737782539</v>
      </c>
      <c r="T77">
        <f t="shared" si="49"/>
        <v>10.48942895101117</v>
      </c>
      <c r="W77">
        <v>85.912537185339957</v>
      </c>
      <c r="X77">
        <v>420.54009430049763</v>
      </c>
      <c r="Y77">
        <f t="shared" si="50"/>
        <v>391.96690641314387</v>
      </c>
      <c r="Z77">
        <f t="shared" si="51"/>
        <v>7.2896939562639584</v>
      </c>
      <c r="AF77">
        <v>88.724603317792614</v>
      </c>
      <c r="AG77">
        <v>837.48219562007762</v>
      </c>
      <c r="AH77">
        <f t="shared" si="52"/>
        <v>814.92004004980129</v>
      </c>
      <c r="AI77">
        <f t="shared" si="53"/>
        <v>2.7686342783885296</v>
      </c>
      <c r="AK77">
        <v>85.847786881179601</v>
      </c>
      <c r="AL77">
        <v>1271.52316998379</v>
      </c>
      <c r="AM77">
        <f t="shared" si="54"/>
        <v>1263.600235895886</v>
      </c>
      <c r="AN77">
        <f t="shared" si="55"/>
        <v>0.62701271041522466</v>
      </c>
    </row>
    <row r="78" spans="7:40" x14ac:dyDescent="0.3">
      <c r="G78">
        <v>87.963654154080118</v>
      </c>
      <c r="H78">
        <v>454.80415246886508</v>
      </c>
      <c r="I78">
        <f t="shared" si="44"/>
        <v>385.8857548056319</v>
      </c>
      <c r="J78">
        <f t="shared" si="45"/>
        <v>17.859793165453056</v>
      </c>
      <c r="L78">
        <v>91.036823807607902</v>
      </c>
      <c r="M78">
        <v>910.29290648254403</v>
      </c>
      <c r="N78">
        <f t="shared" si="46"/>
        <v>807.76161652515157</v>
      </c>
      <c r="O78">
        <f t="shared" si="47"/>
        <v>12.693260964597952</v>
      </c>
      <c r="Q78">
        <v>94.126679687905096</v>
      </c>
      <c r="R78">
        <v>1368.896735800254</v>
      </c>
      <c r="S78">
        <f t="shared" si="48"/>
        <v>1237.9439366658908</v>
      </c>
      <c r="T78">
        <f t="shared" si="49"/>
        <v>10.578249568155211</v>
      </c>
      <c r="W78">
        <v>87.699572050291138</v>
      </c>
      <c r="X78">
        <v>416.09501088950418</v>
      </c>
      <c r="Y78">
        <f t="shared" si="50"/>
        <v>386.6736606305692</v>
      </c>
      <c r="Z78">
        <f t="shared" si="51"/>
        <v>7.6088322672291735</v>
      </c>
      <c r="AF78">
        <v>90.510182468116682</v>
      </c>
      <c r="AG78">
        <v>832.99007260463122</v>
      </c>
      <c r="AH78">
        <f t="shared" si="52"/>
        <v>809.40305223808286</v>
      </c>
      <c r="AI78">
        <f t="shared" si="53"/>
        <v>2.9141254534842456</v>
      </c>
      <c r="AK78">
        <v>87.633180754835763</v>
      </c>
      <c r="AL78">
        <v>1267.182835622636</v>
      </c>
      <c r="AM78">
        <f t="shared" si="54"/>
        <v>1258.2029414364679</v>
      </c>
      <c r="AN78">
        <f t="shared" si="55"/>
        <v>0.71370793140222533</v>
      </c>
    </row>
    <row r="79" spans="7:40" x14ac:dyDescent="0.3">
      <c r="G79">
        <v>89.746956084823125</v>
      </c>
      <c r="H79">
        <v>449.81663325442861</v>
      </c>
      <c r="I79">
        <f t="shared" si="44"/>
        <v>380.52682299562071</v>
      </c>
      <c r="J79">
        <f t="shared" si="45"/>
        <v>18.208916184498598</v>
      </c>
      <c r="L79">
        <v>92.818170730283299</v>
      </c>
      <c r="M79">
        <v>905.19401273845597</v>
      </c>
      <c r="N79">
        <f t="shared" si="46"/>
        <v>802.16141194877036</v>
      </c>
      <c r="O79">
        <f t="shared" si="47"/>
        <v>12.844372623133077</v>
      </c>
      <c r="Q79">
        <v>95.906035582906256</v>
      </c>
      <c r="R79">
        <v>1363.6862002032719</v>
      </c>
      <c r="S79">
        <f t="shared" si="48"/>
        <v>1232.2203132191119</v>
      </c>
      <c r="T79">
        <f t="shared" si="49"/>
        <v>10.669024489680117</v>
      </c>
      <c r="W79">
        <v>89.486202443201847</v>
      </c>
      <c r="X79">
        <v>411.58751930050562</v>
      </c>
      <c r="Y79">
        <f t="shared" si="50"/>
        <v>381.31457230603894</v>
      </c>
      <c r="Z79">
        <f t="shared" si="51"/>
        <v>7.9391004679910155</v>
      </c>
      <c r="AF79">
        <v>92.295351110221773</v>
      </c>
      <c r="AG79">
        <v>828.43559820030634</v>
      </c>
      <c r="AH79">
        <f t="shared" si="52"/>
        <v>803.81275246514122</v>
      </c>
      <c r="AI79">
        <f t="shared" si="53"/>
        <v>3.0632564188178817</v>
      </c>
      <c r="AK79">
        <v>89.418156721026122</v>
      </c>
      <c r="AL79">
        <v>1262.7801417515111</v>
      </c>
      <c r="AM79">
        <f t="shared" si="54"/>
        <v>1252.7323459377885</v>
      </c>
      <c r="AN79">
        <f t="shared" si="55"/>
        <v>0.80207043797538913</v>
      </c>
    </row>
    <row r="80" spans="7:40" x14ac:dyDescent="0.3">
      <c r="G80">
        <v>91.529825573502052</v>
      </c>
      <c r="H80">
        <v>444.76237441007999</v>
      </c>
      <c r="I80">
        <f t="shared" si="44"/>
        <v>375.10243150930887</v>
      </c>
      <c r="J80">
        <f t="shared" si="45"/>
        <v>18.570912116052856</v>
      </c>
      <c r="L80">
        <v>94.599079937921516</v>
      </c>
      <c r="M80">
        <v>900.02857275153337</v>
      </c>
      <c r="N80">
        <f t="shared" si="46"/>
        <v>796.48835802194048</v>
      </c>
      <c r="O80">
        <f t="shared" si="47"/>
        <v>12.999589220203106</v>
      </c>
      <c r="Q80">
        <v>97.684948992649424</v>
      </c>
      <c r="R80">
        <v>1358.4093136523111</v>
      </c>
      <c r="S80">
        <f t="shared" si="48"/>
        <v>1226.424053827152</v>
      </c>
      <c r="T80">
        <f t="shared" si="49"/>
        <v>10.761796412365594</v>
      </c>
      <c r="W80">
        <v>91.272429388665401</v>
      </c>
      <c r="X80">
        <v>407.01763940519868</v>
      </c>
      <c r="Y80">
        <f t="shared" si="50"/>
        <v>375.88968383502771</v>
      </c>
      <c r="Z80">
        <f t="shared" si="51"/>
        <v>8.2811412254220187</v>
      </c>
      <c r="AF80">
        <v>94.080110402874823</v>
      </c>
      <c r="AG80">
        <v>823.81879245732682</v>
      </c>
      <c r="AH80">
        <f t="shared" si="52"/>
        <v>798.14918847408592</v>
      </c>
      <c r="AI80">
        <f t="shared" si="53"/>
        <v>3.2161410866452744</v>
      </c>
      <c r="AK80">
        <v>91.202716068558715</v>
      </c>
      <c r="AL80">
        <v>1258.315108744466</v>
      </c>
      <c r="AM80">
        <f t="shared" si="54"/>
        <v>1247.1884977351995</v>
      </c>
      <c r="AN80">
        <f t="shared" si="55"/>
        <v>0.89213547346464595</v>
      </c>
    </row>
    <row r="81" spans="7:40" x14ac:dyDescent="0.3">
      <c r="G81">
        <v>93.312263876608142</v>
      </c>
      <c r="H81">
        <v>439.6414216501002</v>
      </c>
      <c r="I81">
        <f t="shared" si="44"/>
        <v>369.61262502548936</v>
      </c>
      <c r="J81">
        <f t="shared" si="45"/>
        <v>18.946538046361777</v>
      </c>
      <c r="L81">
        <v>96.379552832037078</v>
      </c>
      <c r="M81">
        <v>894.79663226704997</v>
      </c>
      <c r="N81">
        <f t="shared" si="46"/>
        <v>790.7425049156268</v>
      </c>
      <c r="O81">
        <f t="shared" si="47"/>
        <v>13.15904061114381</v>
      </c>
      <c r="Q81">
        <v>99.463421460711459</v>
      </c>
      <c r="R81">
        <v>1353.0661218533769</v>
      </c>
      <c r="S81">
        <f t="shared" si="48"/>
        <v>1220.555208621623</v>
      </c>
      <c r="T81">
        <f t="shared" si="49"/>
        <v>10.856609540948082</v>
      </c>
      <c r="W81">
        <v>93.058253911028388</v>
      </c>
      <c r="X81">
        <v>402.38539100391142</v>
      </c>
      <c r="Y81">
        <f t="shared" si="50"/>
        <v>370.39903744976857</v>
      </c>
      <c r="Z81">
        <f t="shared" si="51"/>
        <v>8.6356470509134802</v>
      </c>
      <c r="AF81">
        <v>95.864461503606137</v>
      </c>
      <c r="AG81">
        <v>819.13967534631024</v>
      </c>
      <c r="AH81">
        <f t="shared" si="52"/>
        <v>792.41240780666658</v>
      </c>
      <c r="AI81">
        <f t="shared" si="53"/>
        <v>3.3728986669482595</v>
      </c>
      <c r="AK81">
        <v>92.98686008407293</v>
      </c>
      <c r="AL81">
        <v>1253.78775688779</v>
      </c>
      <c r="AM81">
        <f t="shared" si="54"/>
        <v>1241.5714449434392</v>
      </c>
      <c r="AN81">
        <f t="shared" si="55"/>
        <v>0.98393950618824744</v>
      </c>
    </row>
    <row r="82" spans="7:40" x14ac:dyDescent="0.3">
      <c r="G82">
        <v>95.094272248921754</v>
      </c>
      <c r="H82">
        <v>434.45382048990302</v>
      </c>
      <c r="I82">
        <f t="shared" si="44"/>
        <v>364.05744802845675</v>
      </c>
      <c r="J82">
        <f t="shared" si="45"/>
        <v>19.336610977931073</v>
      </c>
      <c r="L82">
        <v>98.159590811132489</v>
      </c>
      <c r="M82">
        <v>889.49823681336363</v>
      </c>
      <c r="N82">
        <f t="shared" si="46"/>
        <v>784.92390256374392</v>
      </c>
      <c r="O82">
        <f t="shared" si="47"/>
        <v>13.322862752434425</v>
      </c>
      <c r="Q82">
        <v>101.241454526138</v>
      </c>
      <c r="R82">
        <v>1347.6566702788441</v>
      </c>
      <c r="S82">
        <f t="shared" si="48"/>
        <v>1214.6138274787406</v>
      </c>
      <c r="T82">
        <f t="shared" si="49"/>
        <v>10.953509649751794</v>
      </c>
      <c r="W82">
        <v>94.843677034131574</v>
      </c>
      <c r="X82">
        <v>397.69079382587591</v>
      </c>
      <c r="Y82">
        <f t="shared" si="50"/>
        <v>364.84267522019684</v>
      </c>
      <c r="Z82">
        <f t="shared" si="51"/>
        <v>9.0033652411560539</v>
      </c>
      <c r="AF82">
        <v>97.648405568433276</v>
      </c>
      <c r="AG82">
        <v>814.39826675864663</v>
      </c>
      <c r="AH82">
        <f t="shared" si="52"/>
        <v>786.6024578045467</v>
      </c>
      <c r="AI82">
        <f t="shared" si="53"/>
        <v>3.5336539669199163</v>
      </c>
      <c r="AK82">
        <v>94.770590051650615</v>
      </c>
      <c r="AL82">
        <v>1249.198106380559</v>
      </c>
      <c r="AM82">
        <f t="shared" si="54"/>
        <v>1235.8812354584607</v>
      </c>
      <c r="AN82">
        <f t="shared" si="55"/>
        <v>1.0775202778411272</v>
      </c>
    </row>
    <row r="83" spans="7:40" x14ac:dyDescent="0.3">
      <c r="G83">
        <v>96.875851943276217</v>
      </c>
      <c r="H83">
        <v>429.19961624718769</v>
      </c>
      <c r="I83">
        <f t="shared" si="44"/>
        <v>358.43694480919055</v>
      </c>
      <c r="J83">
        <f t="shared" si="45"/>
        <v>19.742013891918081</v>
      </c>
      <c r="L83">
        <v>99.939195270414629</v>
      </c>
      <c r="M83">
        <v>884.13343170347139</v>
      </c>
      <c r="N83">
        <f t="shared" si="46"/>
        <v>779.03260066487201</v>
      </c>
      <c r="O83">
        <f t="shared" si="47"/>
        <v>13.491198051134212</v>
      </c>
      <c r="Q83">
        <v>103.0190497231256</v>
      </c>
      <c r="R83">
        <v>1342.1810041695021</v>
      </c>
      <c r="S83">
        <f t="shared" si="48"/>
        <v>1208.5999600215061</v>
      </c>
      <c r="T83">
        <f t="shared" si="49"/>
        <v>11.052544147495999</v>
      </c>
      <c r="W83">
        <v>96.628699781095477</v>
      </c>
      <c r="X83">
        <v>392.93386752947782</v>
      </c>
      <c r="Y83">
        <f t="shared" si="50"/>
        <v>359.22063905481082</v>
      </c>
      <c r="Z83">
        <f t="shared" si="51"/>
        <v>9.3851034181593764</v>
      </c>
      <c r="AF83">
        <v>99.431943751565939</v>
      </c>
      <c r="AG83">
        <v>809.59458650691442</v>
      </c>
      <c r="AH83">
        <f t="shared" si="52"/>
        <v>780.71938561070999</v>
      </c>
      <c r="AI83">
        <f t="shared" si="53"/>
        <v>3.6985377112952169</v>
      </c>
      <c r="AK83">
        <v>96.553907252552747</v>
      </c>
      <c r="AL83">
        <v>1244.546177335108</v>
      </c>
      <c r="AM83">
        <f t="shared" si="54"/>
        <v>1230.117916958945</v>
      </c>
      <c r="AN83">
        <f t="shared" si="55"/>
        <v>1.1729168543315018</v>
      </c>
    </row>
    <row r="84" spans="7:40" x14ac:dyDescent="0.3">
      <c r="G84">
        <v>98.657004210318462</v>
      </c>
      <c r="H84">
        <v>423.87885404314352</v>
      </c>
      <c r="I84">
        <f t="shared" si="44"/>
        <v>352.75115946660094</v>
      </c>
      <c r="J84">
        <f t="shared" si="45"/>
        <v>20.163702561345392</v>
      </c>
      <c r="L84">
        <v>101.7183676015127</v>
      </c>
      <c r="M84">
        <v>878.7022620366505</v>
      </c>
      <c r="N84">
        <f t="shared" si="46"/>
        <v>773.06864868403568</v>
      </c>
      <c r="O84">
        <f t="shared" si="47"/>
        <v>13.664195738946439</v>
      </c>
      <c r="Q84">
        <v>104.7962085807077</v>
      </c>
      <c r="R84">
        <v>1336.6391685365679</v>
      </c>
      <c r="S84">
        <f t="shared" si="48"/>
        <v>1202.5136556219559</v>
      </c>
      <c r="T84">
        <f t="shared" si="49"/>
        <v>11.153762145448615</v>
      </c>
      <c r="W84">
        <v>98.413323174084454</v>
      </c>
      <c r="X84">
        <v>388.11463170255581</v>
      </c>
      <c r="Y84">
        <f t="shared" si="50"/>
        <v>353.53297070164916</v>
      </c>
      <c r="Z84">
        <f t="shared" si="51"/>
        <v>9.7817357550197332</v>
      </c>
      <c r="AF84">
        <v>101.2150772051468</v>
      </c>
      <c r="AG84">
        <v>804.72865432529977</v>
      </c>
      <c r="AH84">
        <f t="shared" si="52"/>
        <v>774.763238170818</v>
      </c>
      <c r="AI84">
        <f t="shared" si="53"/>
        <v>3.867686885251397</v>
      </c>
      <c r="AK84">
        <v>98.336812964841812</v>
      </c>
      <c r="AL84">
        <v>1239.831989777635</v>
      </c>
      <c r="AM84">
        <f t="shared" si="54"/>
        <v>1224.2815369082598</v>
      </c>
      <c r="AN84">
        <f t="shared" si="55"/>
        <v>1.2701696791610202</v>
      </c>
    </row>
    <row r="85" spans="7:40" x14ac:dyDescent="0.3">
      <c r="G85">
        <v>100.43773029829011</v>
      </c>
      <c r="H85">
        <v>418.49157880366579</v>
      </c>
      <c r="I85">
        <f t="shared" si="44"/>
        <v>347.00013590876114</v>
      </c>
      <c r="J85">
        <f t="shared" si="45"/>
        <v>20.602713225940157</v>
      </c>
      <c r="L85">
        <v>103.4971091922159</v>
      </c>
      <c r="M85">
        <v>873.20477270006768</v>
      </c>
      <c r="N85">
        <f t="shared" si="46"/>
        <v>767.03209585448542</v>
      </c>
      <c r="O85">
        <f t="shared" si="47"/>
        <v>13.84201227294202</v>
      </c>
      <c r="Q85">
        <v>106.5729326224638</v>
      </c>
      <c r="R85">
        <v>1331.031208163774</v>
      </c>
      <c r="S85">
        <f t="shared" si="48"/>
        <v>1196.3549634034057</v>
      </c>
      <c r="T85">
        <f t="shared" si="49"/>
        <v>11.25721452914272</v>
      </c>
      <c r="W85">
        <v>100.19754823410069</v>
      </c>
      <c r="X85">
        <v>383.23310586269167</v>
      </c>
      <c r="Y85">
        <f t="shared" si="50"/>
        <v>347.77971174922413</v>
      </c>
      <c r="Z85">
        <f t="shared" si="51"/>
        <v>10.194209988601106</v>
      </c>
      <c r="AF85">
        <v>102.99780707900319</v>
      </c>
      <c r="AG85">
        <v>799.80048987002885</v>
      </c>
      <c r="AH85">
        <f t="shared" si="52"/>
        <v>768.73406223459585</v>
      </c>
      <c r="AI85">
        <f t="shared" si="53"/>
        <v>4.041245101736159</v>
      </c>
      <c r="AK85">
        <v>100.1193084631369</v>
      </c>
      <c r="AL85">
        <v>1235.055563648725</v>
      </c>
      <c r="AM85">
        <f t="shared" si="54"/>
        <v>1218.3721425560659</v>
      </c>
      <c r="AN85">
        <f t="shared" si="55"/>
        <v>1.3693206295457732</v>
      </c>
    </row>
    <row r="86" spans="7:40" x14ac:dyDescent="0.3">
      <c r="G86">
        <v>102.21803145280271</v>
      </c>
      <c r="H86">
        <v>413.03783526059891</v>
      </c>
      <c r="I86">
        <f t="shared" si="44"/>
        <v>341.18391785420778</v>
      </c>
      <c r="J86">
        <f t="shared" si="45"/>
        <v>21.060171258451643</v>
      </c>
      <c r="L86">
        <v>105.2754214262189</v>
      </c>
      <c r="M86">
        <v>867.64100837046817</v>
      </c>
      <c r="N86">
        <f t="shared" si="46"/>
        <v>760.92299117951711</v>
      </c>
      <c r="O86">
        <f t="shared" si="47"/>
        <v>14.02481176518612</v>
      </c>
      <c r="Q86">
        <v>108.34922336623529</v>
      </c>
      <c r="R86">
        <v>1325.357167609443</v>
      </c>
      <c r="S86">
        <f t="shared" si="48"/>
        <v>1190.1239322427421</v>
      </c>
      <c r="T86">
        <f t="shared" si="49"/>
        <v>11.362954033859243</v>
      </c>
      <c r="W86">
        <v>101.981375980766</v>
      </c>
      <c r="X86">
        <v>378.28930945753422</v>
      </c>
      <c r="Y86">
        <f t="shared" si="50"/>
        <v>341.96090362754074</v>
      </c>
      <c r="Z86">
        <f t="shared" si="51"/>
        <v>10.623555337648156</v>
      </c>
      <c r="AF86">
        <v>104.7801345203855</v>
      </c>
      <c r="AG86">
        <v>794.81011271983425</v>
      </c>
      <c r="AH86">
        <f t="shared" si="52"/>
        <v>762.63190435732531</v>
      </c>
      <c r="AI86">
        <f t="shared" si="53"/>
        <v>4.2193629952612222</v>
      </c>
      <c r="AK86">
        <v>101.9013950183094</v>
      </c>
      <c r="AL86">
        <v>1230.2169188039391</v>
      </c>
      <c r="AM86">
        <f t="shared" si="54"/>
        <v>1212.389780940186</v>
      </c>
      <c r="AN86">
        <f t="shared" si="55"/>
        <v>1.4704130753995968</v>
      </c>
    </row>
    <row r="87" spans="7:40" x14ac:dyDescent="0.3">
      <c r="G87">
        <v>103.99790891664099</v>
      </c>
      <c r="H87">
        <v>407.51766795299977</v>
      </c>
      <c r="I87">
        <f t="shared" si="44"/>
        <v>335.30254883319776</v>
      </c>
      <c r="J87">
        <f t="shared" si="45"/>
        <v>21.537300975223637</v>
      </c>
      <c r="L87">
        <v>107.053305682878</v>
      </c>
      <c r="M87">
        <v>862.01101351583748</v>
      </c>
      <c r="N87">
        <f t="shared" si="46"/>
        <v>754.74138343431582</v>
      </c>
      <c r="O87">
        <f t="shared" si="47"/>
        <v>14.212766443706897</v>
      </c>
      <c r="Q87">
        <v>110.1250823238486</v>
      </c>
      <c r="R87">
        <v>1319.6170912086029</v>
      </c>
      <c r="S87">
        <f t="shared" si="48"/>
        <v>1183.8206107727583</v>
      </c>
      <c r="T87">
        <f t="shared" si="49"/>
        <v>11.47103532411057</v>
      </c>
      <c r="W87">
        <v>103.7648074321333</v>
      </c>
      <c r="X87">
        <v>373.28326186511691</v>
      </c>
      <c r="Y87">
        <f t="shared" si="50"/>
        <v>336.07658760906611</v>
      </c>
      <c r="Z87">
        <f t="shared" si="51"/>
        <v>11.07089146576633</v>
      </c>
      <c r="AF87">
        <v>106.56206067372619</v>
      </c>
      <c r="AG87">
        <v>789.75754237643639</v>
      </c>
      <c r="AH87">
        <f t="shared" si="52"/>
        <v>756.45681090133053</v>
      </c>
      <c r="AI87">
        <f t="shared" si="53"/>
        <v>4.4021986444179806</v>
      </c>
      <c r="AK87">
        <v>103.6830738972134</v>
      </c>
      <c r="AL87">
        <v>1225.3160750144229</v>
      </c>
      <c r="AM87">
        <f t="shared" si="54"/>
        <v>1206.3344988884301</v>
      </c>
      <c r="AN87">
        <f t="shared" si="55"/>
        <v>1.5734919413714317</v>
      </c>
    </row>
    <row r="88" spans="7:40" x14ac:dyDescent="0.3">
      <c r="G88">
        <v>105.7773639295597</v>
      </c>
      <c r="H88">
        <v>401.93112122841478</v>
      </c>
      <c r="I88">
        <f t="shared" si="44"/>
        <v>329.35607218903016</v>
      </c>
      <c r="J88">
        <f t="shared" si="45"/>
        <v>22.035436771219143</v>
      </c>
      <c r="L88">
        <v>108.83076333698141</v>
      </c>
      <c r="M88">
        <v>856.3148323971086</v>
      </c>
      <c r="N88">
        <f t="shared" si="46"/>
        <v>748.48732116781093</v>
      </c>
      <c r="O88">
        <f t="shared" si="47"/>
        <v>14.406057147509479</v>
      </c>
      <c r="Q88">
        <v>111.9005110008768</v>
      </c>
      <c r="R88">
        <v>1313.8110230750949</v>
      </c>
      <c r="S88">
        <f t="shared" si="48"/>
        <v>1177.4450473844181</v>
      </c>
      <c r="T88">
        <f t="shared" si="49"/>
        <v>11.581515077378841</v>
      </c>
      <c r="W88">
        <v>105.54784360449101</v>
      </c>
      <c r="X88">
        <v>368.21498239420072</v>
      </c>
      <c r="Y88">
        <f t="shared" si="50"/>
        <v>330.12680480976434</v>
      </c>
      <c r="Z88">
        <f t="shared" si="51"/>
        <v>11.537438653727225</v>
      </c>
      <c r="AF88">
        <v>108.3435866804339</v>
      </c>
      <c r="AG88">
        <v>784.64279826500319</v>
      </c>
      <c r="AH88">
        <f t="shared" si="52"/>
        <v>750.20882803739914</v>
      </c>
      <c r="AI88">
        <f t="shared" si="53"/>
        <v>4.5899180255830663</v>
      </c>
      <c r="AK88">
        <v>105.4643463624294</v>
      </c>
      <c r="AL88">
        <v>1220.353051967511</v>
      </c>
      <c r="AM88">
        <f t="shared" si="54"/>
        <v>1200.2063430204414</v>
      </c>
      <c r="AN88">
        <f t="shared" si="55"/>
        <v>1.6786037721120781</v>
      </c>
    </row>
    <row r="89" spans="7:40" x14ac:dyDescent="0.3">
      <c r="G89">
        <v>107.5563977280942</v>
      </c>
      <c r="H89">
        <v>396.27823924417731</v>
      </c>
      <c r="I89">
        <f t="shared" si="44"/>
        <v>323.34453107936611</v>
      </c>
      <c r="J89">
        <f t="shared" si="45"/>
        <v>22.556035792950944</v>
      </c>
      <c r="L89">
        <v>110.60779575853149</v>
      </c>
      <c r="M89">
        <v>850.55250906986998</v>
      </c>
      <c r="N89">
        <f t="shared" si="46"/>
        <v>742.16085270454187</v>
      </c>
      <c r="O89">
        <f t="shared" si="47"/>
        <v>14.604873858589171</v>
      </c>
      <c r="Q89">
        <v>113.675510896384</v>
      </c>
      <c r="R89">
        <v>1307.939007103713</v>
      </c>
      <c r="S89">
        <f t="shared" si="48"/>
        <v>1170.9972902292409</v>
      </c>
      <c r="T89">
        <f t="shared" si="49"/>
        <v>11.694452072358228</v>
      </c>
      <c r="W89">
        <v>107.33048551217939</v>
      </c>
      <c r="X89">
        <v>363.08449028462428</v>
      </c>
      <c r="Y89">
        <f t="shared" si="50"/>
        <v>324.11159619013489</v>
      </c>
      <c r="Z89">
        <f t="shared" si="51"/>
        <v>12.024529375871687</v>
      </c>
      <c r="AF89">
        <v>110.1247136786599</v>
      </c>
      <c r="AG89">
        <v>779.46589973466394</v>
      </c>
      <c r="AH89">
        <f t="shared" si="52"/>
        <v>743.88800174635446</v>
      </c>
      <c r="AI89">
        <f t="shared" si="53"/>
        <v>4.7826955005036584</v>
      </c>
      <c r="AK89">
        <v>107.24521367199969</v>
      </c>
      <c r="AL89">
        <v>1215.3278692673739</v>
      </c>
      <c r="AM89">
        <f t="shared" si="54"/>
        <v>1194.005359749634</v>
      </c>
      <c r="AN89">
        <f t="shared" si="55"/>
        <v>1.7857968009633536</v>
      </c>
    </row>
    <row r="90" spans="7:40" x14ac:dyDescent="0.3">
      <c r="G90">
        <v>109.3350115453849</v>
      </c>
      <c r="H90">
        <v>390.55906596871267</v>
      </c>
      <c r="I90">
        <f t="shared" si="44"/>
        <v>317.26796847754287</v>
      </c>
      <c r="J90">
        <f t="shared" si="45"/>
        <v>23.100692402976559</v>
      </c>
      <c r="L90">
        <v>112.38440431253819</v>
      </c>
      <c r="M90">
        <v>844.7240873860743</v>
      </c>
      <c r="N90">
        <f t="shared" si="46"/>
        <v>735.76202614653994</v>
      </c>
      <c r="O90">
        <f t="shared" si="47"/>
        <v>14.809416274200682</v>
      </c>
      <c r="Q90">
        <v>115.4500835027093</v>
      </c>
      <c r="R90">
        <v>1302.0010869723289</v>
      </c>
      <c r="S90">
        <f t="shared" si="48"/>
        <v>1164.4773872216028</v>
      </c>
      <c r="T90">
        <f t="shared" si="49"/>
        <v>11.809907281999889</v>
      </c>
      <c r="W90">
        <v>109.1127341674196</v>
      </c>
      <c r="X90">
        <v>357.89180470766252</v>
      </c>
      <c r="Y90">
        <f t="shared" si="50"/>
        <v>318.03100255624759</v>
      </c>
      <c r="Z90">
        <f t="shared" si="51"/>
        <v>12.533621512061572</v>
      </c>
      <c r="AF90">
        <v>111.9054428031036</v>
      </c>
      <c r="AG90">
        <v>774.22686605900867</v>
      </c>
      <c r="AH90">
        <f t="shared" si="52"/>
        <v>737.49437782054235</v>
      </c>
      <c r="AI90">
        <f t="shared" si="53"/>
        <v>4.9807143407681123</v>
      </c>
      <c r="AK90">
        <v>109.0256770792347</v>
      </c>
      <c r="AL90">
        <v>1210.240546435615</v>
      </c>
      <c r="AM90">
        <f t="shared" si="54"/>
        <v>1187.7315952849451</v>
      </c>
      <c r="AN90">
        <f t="shared" si="55"/>
        <v>1.8951210222937462</v>
      </c>
    </row>
    <row r="91" spans="7:40" x14ac:dyDescent="0.3">
      <c r="G91">
        <v>111.1132066110036</v>
      </c>
      <c r="H91">
        <v>384.77364518286231</v>
      </c>
      <c r="I91">
        <f t="shared" si="44"/>
        <v>311.12642717392032</v>
      </c>
      <c r="J91">
        <f t="shared" si="45"/>
        <v>23.67115473857611</v>
      </c>
      <c r="L91">
        <v>114.16059035881661</v>
      </c>
      <c r="M91">
        <v>838.82961099580677</v>
      </c>
      <c r="N91">
        <f t="shared" si="46"/>
        <v>729.29088937524239</v>
      </c>
      <c r="O91">
        <f t="shared" si="47"/>
        <v>15.019894422978783</v>
      </c>
      <c r="Q91">
        <v>117.22423030525</v>
      </c>
      <c r="R91">
        <v>1295.9973061440469</v>
      </c>
      <c r="S91">
        <f t="shared" si="48"/>
        <v>1157.8853860410932</v>
      </c>
      <c r="T91">
        <f t="shared" si="49"/>
        <v>11.927943971654216</v>
      </c>
      <c r="W91">
        <v>110.8945905801457</v>
      </c>
      <c r="X91">
        <v>352.63694476639398</v>
      </c>
      <c r="Y91">
        <f t="shared" si="50"/>
        <v>311.88506456080557</v>
      </c>
      <c r="Z91">
        <f t="shared" si="51"/>
        <v>13.066313471270236</v>
      </c>
      <c r="AF91">
        <v>113.6857751848069</v>
      </c>
      <c r="AG91">
        <v>768.9257164366137</v>
      </c>
      <c r="AH91">
        <f t="shared" si="52"/>
        <v>731.02800186540787</v>
      </c>
      <c r="AI91">
        <f t="shared" si="53"/>
        <v>5.1841672924292856</v>
      </c>
      <c r="AK91">
        <v>110.8057378324574</v>
      </c>
      <c r="AL91">
        <v>1205.091102911952</v>
      </c>
      <c r="AM91">
        <f t="shared" si="54"/>
        <v>1181.3850956328552</v>
      </c>
      <c r="AN91">
        <f t="shared" si="55"/>
        <v>2.0066282676774261</v>
      </c>
    </row>
    <row r="92" spans="7:40" x14ac:dyDescent="0.3">
      <c r="G92">
        <v>112.8909841507903</v>
      </c>
      <c r="H92">
        <v>378.92202048121482</v>
      </c>
      <c r="I92">
        <f t="shared" si="44"/>
        <v>304.91994977722788</v>
      </c>
      <c r="J92">
        <f t="shared" si="45"/>
        <v>24.269343727116663</v>
      </c>
      <c r="L92">
        <v>115.93635525180559</v>
      </c>
      <c r="M92">
        <v>832.86912334898932</v>
      </c>
      <c r="N92">
        <f t="shared" si="46"/>
        <v>722.74749005338003</v>
      </c>
      <c r="O92">
        <f t="shared" si="47"/>
        <v>15.236529328863671</v>
      </c>
      <c r="Q92">
        <v>118.9979527822498</v>
      </c>
      <c r="R92">
        <v>1289.9277078693531</v>
      </c>
      <c r="S92">
        <f t="shared" si="48"/>
        <v>1151.2213341349025</v>
      </c>
      <c r="T92">
        <f t="shared" si="49"/>
        <v>12.048627802635623</v>
      </c>
      <c r="W92">
        <v>112.6760557578435</v>
      </c>
      <c r="X92">
        <v>347.31992949608332</v>
      </c>
      <c r="Y92">
        <f t="shared" si="50"/>
        <v>305.67382270422161</v>
      </c>
      <c r="Z92">
        <f t="shared" si="51"/>
        <v>13.624361557502301</v>
      </c>
      <c r="AF92">
        <v>115.4657119509834</v>
      </c>
      <c r="AG92">
        <v>763.5624699915503</v>
      </c>
      <c r="AH92">
        <f t="shared" si="52"/>
        <v>724.4889193009933</v>
      </c>
      <c r="AI92">
        <f t="shared" si="53"/>
        <v>5.3932571844240531</v>
      </c>
      <c r="AK92">
        <v>112.5853971748146</v>
      </c>
      <c r="AL92">
        <v>1199.879558054859</v>
      </c>
      <c r="AM92">
        <f t="shared" si="54"/>
        <v>1174.9659065992307</v>
      </c>
      <c r="AN92">
        <f t="shared" si="55"/>
        <v>2.1203722861829446</v>
      </c>
    </row>
    <row r="93" spans="7:40" x14ac:dyDescent="0.3">
      <c r="G93">
        <v>114.66834538670081</v>
      </c>
      <c r="H93">
        <v>373.00423527344321</v>
      </c>
      <c r="I93">
        <f t="shared" si="44"/>
        <v>298.64857871591022</v>
      </c>
      <c r="J93">
        <f t="shared" si="45"/>
        <v>24.897374994127759</v>
      </c>
      <c r="L93">
        <v>117.7117003403928</v>
      </c>
      <c r="M93">
        <v>826.84266769713918</v>
      </c>
      <c r="N93">
        <f t="shared" si="46"/>
        <v>716.1318756268829</v>
      </c>
      <c r="O93">
        <f t="shared" si="47"/>
        <v>15.459553727215811</v>
      </c>
      <c r="Q93">
        <v>120.77125240462669</v>
      </c>
      <c r="R93">
        <v>1283.792335188253</v>
      </c>
      <c r="S93">
        <f t="shared" si="48"/>
        <v>1144.4852787201144</v>
      </c>
      <c r="T93">
        <f t="shared" si="49"/>
        <v>12.17202694157208</v>
      </c>
      <c r="W93">
        <v>114.4571307054028</v>
      </c>
      <c r="X93">
        <v>341.94077786456222</v>
      </c>
      <c r="Y93">
        <f t="shared" si="50"/>
        <v>299.39731733568226</v>
      </c>
      <c r="Z93">
        <f t="shared" si="51"/>
        <v>14.209699975761813</v>
      </c>
      <c r="AF93">
        <v>117.24525422483011</v>
      </c>
      <c r="AG93">
        <v>758.13714577393387</v>
      </c>
      <c r="AH93">
        <f t="shared" si="52"/>
        <v>717.87717536354421</v>
      </c>
      <c r="AI93">
        <f t="shared" si="53"/>
        <v>5.6081975847750529</v>
      </c>
      <c r="AK93">
        <v>114.3646563440536</v>
      </c>
      <c r="AL93">
        <v>1194.6059311422559</v>
      </c>
      <c r="AM93">
        <f t="shared" si="54"/>
        <v>1168.4740737913378</v>
      </c>
      <c r="AN93">
        <f t="shared" si="55"/>
        <v>2.2364088290062218</v>
      </c>
    </row>
    <row r="94" spans="7:40" x14ac:dyDescent="0.3">
      <c r="G94">
        <v>116.44529153665771</v>
      </c>
      <c r="H94">
        <v>367.0203327856504</v>
      </c>
      <c r="I94">
        <f t="shared" si="44"/>
        <v>292.3123562394926</v>
      </c>
      <c r="J94">
        <f t="shared" si="45"/>
        <v>25.557584190847297</v>
      </c>
      <c r="L94">
        <v>119.4866269677409</v>
      </c>
      <c r="M94">
        <v>820.75028709513469</v>
      </c>
      <c r="N94">
        <f t="shared" si="46"/>
        <v>709.44409332682528</v>
      </c>
      <c r="O94">
        <f t="shared" si="47"/>
        <v>15.689212837949881</v>
      </c>
      <c r="Q94">
        <v>122.5441306357837</v>
      </c>
      <c r="R94">
        <v>1277.5912309324201</v>
      </c>
      <c r="S94">
        <f t="shared" si="48"/>
        <v>1137.6772667860996</v>
      </c>
      <c r="T94">
        <f t="shared" si="49"/>
        <v>12.298212175898774</v>
      </c>
      <c r="W94">
        <v>116.2378164249694</v>
      </c>
      <c r="X94">
        <v>336.49950877262631</v>
      </c>
      <c r="Y94">
        <f t="shared" si="50"/>
        <v>293.05558865424609</v>
      </c>
      <c r="Z94">
        <f t="shared" si="51"/>
        <v>14.824463958486861</v>
      </c>
      <c r="AF94">
        <v>119.0244031253567</v>
      </c>
      <c r="AG94">
        <v>752.64976276046866</v>
      </c>
      <c r="AH94">
        <f t="shared" si="52"/>
        <v>711.19281510709357</v>
      </c>
      <c r="AI94">
        <f t="shared" si="53"/>
        <v>5.8292135090161707</v>
      </c>
      <c r="AK94">
        <v>116.14351657237449</v>
      </c>
      <c r="AL94">
        <v>1189.2702413721429</v>
      </c>
      <c r="AM94">
        <f t="shared" si="54"/>
        <v>1161.9096426196304</v>
      </c>
      <c r="AN94">
        <f t="shared" si="55"/>
        <v>2.3547957387482854</v>
      </c>
    </row>
    <row r="95" spans="7:40" x14ac:dyDescent="0.3">
      <c r="G95">
        <v>118.22182381441669</v>
      </c>
      <c r="H95">
        <v>360.9703560617163</v>
      </c>
      <c r="I95">
        <f t="shared" si="44"/>
        <v>285.91132441992465</v>
      </c>
      <c r="J95">
        <f t="shared" si="45"/>
        <v>26.252556380575783</v>
      </c>
      <c r="L95">
        <v>121.26113647114209</v>
      </c>
      <c r="M95">
        <v>814.59202440293222</v>
      </c>
      <c r="N95">
        <f t="shared" si="46"/>
        <v>702.68419017130373</v>
      </c>
      <c r="O95">
        <f t="shared" si="47"/>
        <v>15.925765201056691</v>
      </c>
      <c r="Q95">
        <v>124.31658893144569</v>
      </c>
      <c r="R95">
        <v>1271.3244377273479</v>
      </c>
      <c r="S95">
        <f t="shared" si="48"/>
        <v>1130.7973450968593</v>
      </c>
      <c r="T95">
        <f t="shared" si="49"/>
        <v>12.427257035914922</v>
      </c>
      <c r="W95">
        <v>118.0181139158108</v>
      </c>
      <c r="X95">
        <v>330.99614105443328</v>
      </c>
      <c r="Y95">
        <f t="shared" si="50"/>
        <v>286.64867670992436</v>
      </c>
      <c r="Z95">
        <f t="shared" si="51"/>
        <v>15.471016595477458</v>
      </c>
      <c r="AF95">
        <v>120.8031597672489</v>
      </c>
      <c r="AG95">
        <v>747.1003398549741</v>
      </c>
      <c r="AH95">
        <f t="shared" si="52"/>
        <v>704.4358834049599</v>
      </c>
      <c r="AI95">
        <f t="shared" si="53"/>
        <v>6.0565421857545596</v>
      </c>
      <c r="AK95">
        <v>117.9219790862082</v>
      </c>
      <c r="AL95">
        <v>1183.872507863332</v>
      </c>
      <c r="AM95">
        <f t="shared" si="54"/>
        <v>1155.2726582998544</v>
      </c>
      <c r="AN95">
        <f t="shared" si="55"/>
        <v>2.4755930435994484</v>
      </c>
    </row>
    <row r="96" spans="7:40" x14ac:dyDescent="0.3">
      <c r="G96">
        <v>119.9979434294326</v>
      </c>
      <c r="H96">
        <v>354.85434796465643</v>
      </c>
      <c r="I96">
        <f t="shared" si="44"/>
        <v>279.44552515295368</v>
      </c>
      <c r="J96">
        <f t="shared" si="45"/>
        <v>26.98516026349964</v>
      </c>
      <c r="L96">
        <v>123.03523018186721</v>
      </c>
      <c r="M96">
        <v>808.36792228734703</v>
      </c>
      <c r="N96">
        <f t="shared" si="46"/>
        <v>695.85221296737132</v>
      </c>
      <c r="O96">
        <f t="shared" si="47"/>
        <v>16.169483580452678</v>
      </c>
      <c r="Q96">
        <v>126.0886287395132</v>
      </c>
      <c r="R96">
        <v>1264.9919979944791</v>
      </c>
      <c r="S96">
        <f t="shared" si="48"/>
        <v>1123.8455601933351</v>
      </c>
      <c r="T96">
        <f t="shared" si="49"/>
        <v>12.559237923835598</v>
      </c>
      <c r="W96">
        <v>119.79802417418961</v>
      </c>
      <c r="X96">
        <v>325.43069347790282</v>
      </c>
      <c r="Y96">
        <f t="shared" si="50"/>
        <v>280.17662140476364</v>
      </c>
      <c r="Z96">
        <f t="shared" si="51"/>
        <v>16.151980078224241</v>
      </c>
      <c r="AF96">
        <v>122.5815252607002</v>
      </c>
      <c r="AG96">
        <v>741.48889588895656</v>
      </c>
      <c r="AH96">
        <f t="shared" si="52"/>
        <v>697.60642495139859</v>
      </c>
      <c r="AI96">
        <f t="shared" si="53"/>
        <v>6.2904338847818391</v>
      </c>
      <c r="AK96">
        <v>119.7000451060927</v>
      </c>
      <c r="AL96">
        <v>1178.412749656085</v>
      </c>
      <c r="AM96">
        <f t="shared" si="54"/>
        <v>1148.5631658548307</v>
      </c>
      <c r="AN96">
        <f t="shared" si="55"/>
        <v>2.5988630567861222</v>
      </c>
    </row>
    <row r="97" spans="7:40" x14ac:dyDescent="0.3">
      <c r="G97">
        <v>121.77365158673931</v>
      </c>
      <c r="H97">
        <v>348.67235117797088</v>
      </c>
      <c r="I97">
        <f t="shared" si="44"/>
        <v>272.91500015947526</v>
      </c>
      <c r="J97">
        <f t="shared" si="45"/>
        <v>27.758588195675411</v>
      </c>
      <c r="L97">
        <v>124.80890942503341</v>
      </c>
      <c r="M97">
        <v>802.07802322377165</v>
      </c>
      <c r="N97">
        <f t="shared" si="46"/>
        <v>688.94820831293487</v>
      </c>
      <c r="O97">
        <f t="shared" si="47"/>
        <v>16.420655942754237</v>
      </c>
      <c r="Q97">
        <v>127.8602514999094</v>
      </c>
      <c r="R97">
        <v>1258.5939539533269</v>
      </c>
      <c r="S97">
        <f t="shared" si="48"/>
        <v>1116.8219583957848</v>
      </c>
      <c r="T97">
        <f t="shared" si="49"/>
        <v>12.694234250299392</v>
      </c>
      <c r="W97">
        <v>121.57754819323701</v>
      </c>
      <c r="X97">
        <v>319.80318474513069</v>
      </c>
      <c r="Y97">
        <f t="shared" si="50"/>
        <v>273.63946249395565</v>
      </c>
      <c r="Z97">
        <f t="shared" si="51"/>
        <v>16.870272229903517</v>
      </c>
      <c r="AF97">
        <v>124.3595007112864</v>
      </c>
      <c r="AG97">
        <v>735.81544962215196</v>
      </c>
      <c r="AH97">
        <f t="shared" si="52"/>
        <v>690.70448426312885</v>
      </c>
      <c r="AI97">
        <f t="shared" si="53"/>
        <v>6.5311528138041979</v>
      </c>
      <c r="AK97">
        <v>121.47771584649909</v>
      </c>
      <c r="AL97">
        <v>1172.890985712834</v>
      </c>
      <c r="AM97">
        <f t="shared" si="54"/>
        <v>1141.7812101164639</v>
      </c>
      <c r="AN97">
        <f t="shared" si="55"/>
        <v>2.7246704815887512</v>
      </c>
    </row>
    <row r="98" spans="7:40" x14ac:dyDescent="0.3">
      <c r="G98">
        <v>123.54894948683381</v>
      </c>
      <c r="H98">
        <v>342.42440820700477</v>
      </c>
      <c r="I98">
        <f t="shared" si="44"/>
        <v>266.31979098689544</v>
      </c>
      <c r="J98">
        <f t="shared" si="45"/>
        <v>28.576403179835079</v>
      </c>
      <c r="L98">
        <v>126.5821755194744</v>
      </c>
      <c r="M98">
        <v>795.72236949794114</v>
      </c>
      <c r="N98">
        <f t="shared" si="46"/>
        <v>681.97222259867431</v>
      </c>
      <c r="O98">
        <f t="shared" si="47"/>
        <v>16.679586518321628</v>
      </c>
      <c r="Q98">
        <v>129.63145864446011</v>
      </c>
      <c r="R98">
        <v>1252.1303476236151</v>
      </c>
      <c r="S98">
        <f t="shared" si="48"/>
        <v>1109.7265858060603</v>
      </c>
      <c r="T98">
        <f t="shared" si="49"/>
        <v>12.832328578856073</v>
      </c>
      <c r="W98">
        <v>123.3566869628408</v>
      </c>
      <c r="X98">
        <v>314.11363349280151</v>
      </c>
      <c r="Y98">
        <f t="shared" si="50"/>
        <v>267.03723958692098</v>
      </c>
      <c r="Z98">
        <f t="shared" si="51"/>
        <v>17.629149394557427</v>
      </c>
      <c r="AF98">
        <v>126.13708721982719</v>
      </c>
      <c r="AG98">
        <v>730.08001974309661</v>
      </c>
      <c r="AH98">
        <f t="shared" si="52"/>
        <v>683.73010568094082</v>
      </c>
      <c r="AI98">
        <f t="shared" si="53"/>
        <v>6.7789780904842498</v>
      </c>
      <c r="AK98">
        <v>123.2549925156864</v>
      </c>
      <c r="AL98">
        <v>1167.307234918866</v>
      </c>
      <c r="AM98">
        <f t="shared" si="54"/>
        <v>1134.9268357276783</v>
      </c>
      <c r="AN98">
        <f t="shared" si="55"/>
        <v>2.8530825223131209</v>
      </c>
    </row>
    <row r="99" spans="7:40" x14ac:dyDescent="0.3">
      <c r="G99">
        <v>125.3238383255696</v>
      </c>
      <c r="H99">
        <v>336.11056138029028</v>
      </c>
      <c r="I99">
        <f t="shared" si="44"/>
        <v>259.65993901048188</v>
      </c>
      <c r="J99">
        <f t="shared" si="45"/>
        <v>29.442594287416153</v>
      </c>
      <c r="L99">
        <v>128.35502977762269</v>
      </c>
      <c r="M99">
        <v>789.30100320765825</v>
      </c>
      <c r="N99">
        <f t="shared" si="46"/>
        <v>674.92430200994545</v>
      </c>
      <c r="O99">
        <f t="shared" si="47"/>
        <v>16.946596952739064</v>
      </c>
      <c r="Q99">
        <v>131.40225159676379</v>
      </c>
      <c r="R99">
        <v>1245.6012208273621</v>
      </c>
      <c r="S99">
        <f t="shared" si="48"/>
        <v>1102.5594883099536</v>
      </c>
      <c r="T99">
        <f t="shared" si="49"/>
        <v>12.973606778956523</v>
      </c>
      <c r="W99">
        <v>125.13544146953581</v>
      </c>
      <c r="X99">
        <v>308.36205829260319</v>
      </c>
      <c r="Y99">
        <f t="shared" si="50"/>
        <v>260.36999214840773</v>
      </c>
      <c r="Z99">
        <f t="shared" si="51"/>
        <v>18.432257015562904</v>
      </c>
      <c r="AF99">
        <v>127.91428588226999</v>
      </c>
      <c r="AG99">
        <v>724.28262486968083</v>
      </c>
      <c r="AH99">
        <f t="shared" si="52"/>
        <v>676.68333337124875</v>
      </c>
      <c r="AI99">
        <f t="shared" si="53"/>
        <v>7.0342047972855397</v>
      </c>
      <c r="AK99">
        <v>125.0318763155812</v>
      </c>
      <c r="AL99">
        <v>1161.6615160830111</v>
      </c>
      <c r="AM99">
        <f t="shared" si="54"/>
        <v>1128.000087144294</v>
      </c>
      <c r="AN99">
        <f t="shared" si="55"/>
        <v>2.9841690016120657</v>
      </c>
    </row>
    <row r="100" spans="7:40" x14ac:dyDescent="0.3">
      <c r="G100">
        <v>127.0983192940573</v>
      </c>
      <c r="H100">
        <v>329.73085285091071</v>
      </c>
      <c r="I100">
        <f t="shared" si="44"/>
        <v>252.93548543471093</v>
      </c>
      <c r="J100">
        <f t="shared" si="45"/>
        <v>30.361642331132149</v>
      </c>
      <c r="L100">
        <v>130.12747350540411</v>
      </c>
      <c r="M100">
        <v>782.81396626452511</v>
      </c>
      <c r="N100">
        <f t="shared" si="46"/>
        <v>667.80449252865947</v>
      </c>
      <c r="O100">
        <f t="shared" si="47"/>
        <v>17.222027557852929</v>
      </c>
      <c r="Q100">
        <v>133.17263177209091</v>
      </c>
      <c r="R100">
        <v>1239.0066151909909</v>
      </c>
      <c r="S100">
        <f t="shared" si="48"/>
        <v>1095.3207115794544</v>
      </c>
      <c r="T100">
        <f t="shared" si="49"/>
        <v>13.118158188056285</v>
      </c>
      <c r="W100">
        <v>126.9138126964033</v>
      </c>
      <c r="X100">
        <v>302.54847765164891</v>
      </c>
      <c r="Y100">
        <f t="shared" si="50"/>
        <v>253.63775949958074</v>
      </c>
      <c r="Z100">
        <f t="shared" si="51"/>
        <v>19.283689561273317</v>
      </c>
      <c r="AF100">
        <v>129.6910977895707</v>
      </c>
      <c r="AG100">
        <v>718.42328354972346</v>
      </c>
      <c r="AH100">
        <f t="shared" si="52"/>
        <v>669.56421132768446</v>
      </c>
      <c r="AI100">
        <f t="shared" si="53"/>
        <v>7.2971451274487844</v>
      </c>
      <c r="AK100">
        <v>126.808368441646</v>
      </c>
      <c r="AL100">
        <v>1155.9538479383491</v>
      </c>
      <c r="AM100">
        <f t="shared" si="54"/>
        <v>1121.0010086369757</v>
      </c>
      <c r="AN100">
        <f t="shared" si="55"/>
        <v>3.1180024845715812</v>
      </c>
    </row>
    <row r="101" spans="7:40" x14ac:dyDescent="0.3">
      <c r="G101">
        <v>128.8723935785695</v>
      </c>
      <c r="H101">
        <v>323.28532459783662</v>
      </c>
      <c r="I101">
        <f t="shared" si="44"/>
        <v>246.14647129461946</v>
      </c>
      <c r="J101">
        <f t="shared" si="45"/>
        <v>31.338598070287816</v>
      </c>
      <c r="L101">
        <v>131.89950800213791</v>
      </c>
      <c r="M101">
        <v>776.26130039565635</v>
      </c>
      <c r="N101">
        <f t="shared" si="46"/>
        <v>660.61283993516702</v>
      </c>
      <c r="O101">
        <f t="shared" si="47"/>
        <v>17.506238672539144</v>
      </c>
      <c r="Q101">
        <v>134.9426005772747</v>
      </c>
      <c r="R101">
        <v>1232.346572147407</v>
      </c>
      <c r="S101">
        <f t="shared" si="48"/>
        <v>1088.0103010750654</v>
      </c>
      <c r="T101">
        <f t="shared" si="49"/>
        <v>13.266075783448242</v>
      </c>
      <c r="W101">
        <v>128.69180162297459</v>
      </c>
      <c r="X101">
        <v>296.67291001289908</v>
      </c>
      <c r="Y101">
        <f t="shared" si="50"/>
        <v>246.8405808191157</v>
      </c>
      <c r="Z101">
        <f t="shared" si="51"/>
        <v>20.188061877192069</v>
      </c>
      <c r="AF101">
        <v>131.4675240275977</v>
      </c>
      <c r="AG101">
        <v>712.50201426152353</v>
      </c>
      <c r="AH101">
        <f t="shared" si="52"/>
        <v>662.3727833726241</v>
      </c>
      <c r="AI101">
        <f t="shared" si="53"/>
        <v>7.5681296314221829</v>
      </c>
      <c r="AK101">
        <v>128.58447008275499</v>
      </c>
      <c r="AL101">
        <v>1150.1842491429179</v>
      </c>
      <c r="AM101">
        <f t="shared" si="54"/>
        <v>1113.9296442931832</v>
      </c>
      <c r="AN101">
        <f t="shared" si="55"/>
        <v>3.2546584100236609</v>
      </c>
    </row>
    <row r="102" spans="7:40" x14ac:dyDescent="0.3">
      <c r="G102">
        <v>130.64606236045731</v>
      </c>
      <c r="H102">
        <v>316.77401842726971</v>
      </c>
      <c r="I102">
        <f t="shared" si="44"/>
        <v>239.29293745713187</v>
      </c>
      <c r="J102">
        <f t="shared" si="45"/>
        <v>32.379175830886439</v>
      </c>
      <c r="L102">
        <v>133.67113456044339</v>
      </c>
      <c r="M102">
        <v>769.64304714540333</v>
      </c>
      <c r="N102">
        <f t="shared" si="46"/>
        <v>653.3493898101367</v>
      </c>
      <c r="O102">
        <f t="shared" si="47"/>
        <v>17.799612144592583</v>
      </c>
      <c r="Q102">
        <v>136.7121594106307</v>
      </c>
      <c r="R102">
        <v>1225.621132938049</v>
      </c>
      <c r="S102">
        <f t="shared" si="48"/>
        <v>1080.6283020480232</v>
      </c>
      <c r="T102">
        <f t="shared" si="49"/>
        <v>13.417456364527297</v>
      </c>
      <c r="W102">
        <v>130.4694092251442</v>
      </c>
      <c r="X102">
        <v>290.73537375558402</v>
      </c>
      <c r="Y102">
        <f t="shared" si="50"/>
        <v>239.97849514427776</v>
      </c>
      <c r="Z102">
        <f t="shared" si="51"/>
        <v>21.150594590065523</v>
      </c>
      <c r="AF102">
        <v>133.24356567702671</v>
      </c>
      <c r="AG102">
        <v>706.51883541444022</v>
      </c>
      <c r="AH102">
        <f t="shared" si="52"/>
        <v>655.10909315877643</v>
      </c>
      <c r="AI102">
        <f t="shared" si="53"/>
        <v>7.8475085741488542</v>
      </c>
      <c r="AK102">
        <v>130.36018242111939</v>
      </c>
      <c r="AL102">
        <v>1144.352738280375</v>
      </c>
      <c r="AM102">
        <f t="shared" si="54"/>
        <v>1106.786038018952</v>
      </c>
      <c r="AN102">
        <f t="shared" si="55"/>
        <v>3.3942152295907162</v>
      </c>
    </row>
    <row r="103" spans="7:40" x14ac:dyDescent="0.3">
      <c r="G103">
        <v>132.41932681606929</v>
      </c>
      <c r="H103">
        <v>310.19697597397658</v>
      </c>
      <c r="I103">
        <f t="shared" si="44"/>
        <v>232.37492462239538</v>
      </c>
      <c r="J103">
        <f t="shared" si="45"/>
        <v>33.489866205676229</v>
      </c>
      <c r="L103">
        <v>135.44235446616</v>
      </c>
      <c r="M103">
        <v>762.95924787702666</v>
      </c>
      <c r="N103">
        <f t="shared" si="46"/>
        <v>646.01418753640087</v>
      </c>
      <c r="O103">
        <f t="shared" si="47"/>
        <v>18.102552946491798</v>
      </c>
      <c r="Q103">
        <v>138.48130966187071</v>
      </c>
      <c r="R103">
        <v>1218.8303386149521</v>
      </c>
      <c r="S103">
        <f t="shared" si="48"/>
        <v>1073.1747595425607</v>
      </c>
      <c r="T103">
        <f t="shared" si="49"/>
        <v>13.572400746219278</v>
      </c>
      <c r="W103">
        <v>132.2466364750872</v>
      </c>
      <c r="X103">
        <v>284.73588719562719</v>
      </c>
      <c r="Y103">
        <f t="shared" si="50"/>
        <v>233.05154137200265</v>
      </c>
      <c r="Z103">
        <f t="shared" si="51"/>
        <v>22.177216902043444</v>
      </c>
      <c r="AF103">
        <v>135.01922381325181</v>
      </c>
      <c r="AG103">
        <v>700.47376534945556</v>
      </c>
      <c r="AH103">
        <f t="shared" si="52"/>
        <v>647.773184170729</v>
      </c>
      <c r="AI103">
        <f t="shared" si="53"/>
        <v>8.1356534148898394</v>
      </c>
      <c r="AK103">
        <v>132.1355066321558</v>
      </c>
      <c r="AL103">
        <v>1138.4593338607431</v>
      </c>
      <c r="AM103">
        <f t="shared" si="54"/>
        <v>1099.5702335409228</v>
      </c>
      <c r="AN103">
        <f t="shared" si="55"/>
        <v>3.5367545549670374</v>
      </c>
    </row>
    <row r="104" spans="7:40" x14ac:dyDescent="0.3">
      <c r="G104">
        <v>134.19218811667781</v>
      </c>
      <c r="H104">
        <v>303.55423870262001</v>
      </c>
      <c r="I104">
        <f t="shared" ref="I104:I139" si="56">-0.0105*(G104)^2-1.1391*G104+567.33</f>
        <v>225.39247332510297</v>
      </c>
      <c r="J104">
        <f t="shared" ref="J104:J135" si="57">((H104-I104)/I104)*100</f>
        <v>34.678072530300334</v>
      </c>
      <c r="L104">
        <v>137.21316899826849</v>
      </c>
      <c r="M104">
        <v>756.20994377440741</v>
      </c>
      <c r="N104">
        <f t="shared" ref="N104:N139" si="58">-0.0117*(L104)^2-0.9927*L104+995.1</f>
        <v>638.60727830081441</v>
      </c>
      <c r="O104">
        <f t="shared" ref="O104:O135" si="59">((M104-N104)/N104)*100</f>
        <v>18.415490939362041</v>
      </c>
      <c r="Q104">
        <v>140.25005271202991</v>
      </c>
      <c r="R104">
        <v>1211.9742300427481</v>
      </c>
      <c r="S104">
        <f t="shared" ref="S104:S139" si="60">-0.0117*(Q104)^2-0.9933*Q104+1435.1</f>
        <v>1065.6497183981328</v>
      </c>
      <c r="T104">
        <f t="shared" ref="T104:T135" si="61">((R104-S104)/S104)*100</f>
        <v>13.731013964379207</v>
      </c>
      <c r="W104">
        <v>134.0234843411817</v>
      </c>
      <c r="X104">
        <v>278.67446858607491</v>
      </c>
      <c r="Y104">
        <f t="shared" ref="Y104:Y139" si="62">-0.0105*(W104)^2-1.1391*W104+567.33</f>
        <v>226.05975825997473</v>
      </c>
      <c r="Z104">
        <f t="shared" ref="Z104:Z135" si="63">((X104-Y104)/Y104)*100</f>
        <v>23.274691051200659</v>
      </c>
      <c r="AF104">
        <v>136.79449950630641</v>
      </c>
      <c r="AG104">
        <v>694.36682233973863</v>
      </c>
      <c r="AH104">
        <f t="shared" ref="AH104:AH139" si="64">-0.0117*(AF104)^2-0.9927*AF104+995.1</f>
        <v>640.36509972647355</v>
      </c>
      <c r="AI104">
        <f t="shared" ref="AI104:AI135" si="65">((AG104-AH104)/AH104)*100</f>
        <v>8.4329584226766041</v>
      </c>
      <c r="AK104">
        <v>133.91044388442899</v>
      </c>
      <c r="AL104">
        <v>1132.50405432106</v>
      </c>
      <c r="AM104">
        <f t="shared" ref="AM104:AM139" si="66">-0.0117*(AK104)^2-0.9933*AK104+1435.1</f>
        <v>1092.2822744080963</v>
      </c>
      <c r="AN104">
        <f t="shared" ref="AN104:AN135" si="67">((AL104-AM104)/AM104)*100</f>
        <v>3.6823613140440039</v>
      </c>
    </row>
    <row r="105" spans="7:40" x14ac:dyDescent="0.3">
      <c r="G105">
        <v>135.96464742841599</v>
      </c>
      <c r="H105">
        <v>296.84584790906888</v>
      </c>
      <c r="I105">
        <f t="shared" si="56"/>
        <v>218.34562393578994</v>
      </c>
      <c r="J105">
        <f t="shared" si="57"/>
        <v>35.952277200830878</v>
      </c>
      <c r="L105">
        <v>138.98357942883021</v>
      </c>
      <c r="M105">
        <v>749.39517584369696</v>
      </c>
      <c r="N105">
        <f t="shared" si="58"/>
        <v>631.12870709605579</v>
      </c>
      <c r="O105">
        <f t="shared" si="59"/>
        <v>18.738882801228911</v>
      </c>
      <c r="Q105">
        <v>142.0183899334103</v>
      </c>
      <c r="R105">
        <v>1205.0528479006971</v>
      </c>
      <c r="S105">
        <f t="shared" si="60"/>
        <v>1058.0532232515889</v>
      </c>
      <c r="T105">
        <f t="shared" si="61"/>
        <v>13.893405494040442</v>
      </c>
      <c r="W105">
        <v>135.7999537879387</v>
      </c>
      <c r="X105">
        <v>272.55113611751932</v>
      </c>
      <c r="Y105">
        <f t="shared" si="62"/>
        <v>219.00318442769299</v>
      </c>
      <c r="Z105">
        <f t="shared" si="63"/>
        <v>24.450763960240931</v>
      </c>
      <c r="AF105">
        <v>138.56939382078991</v>
      </c>
      <c r="AG105">
        <v>688.19802459120615</v>
      </c>
      <c r="AH105">
        <f t="shared" si="64"/>
        <v>632.88488297892616</v>
      </c>
      <c r="AI105">
        <f t="shared" si="65"/>
        <v>8.7398424421083565</v>
      </c>
      <c r="AK105">
        <v>135.68499533955551</v>
      </c>
      <c r="AL105">
        <v>1126.486918026108</v>
      </c>
      <c r="AM105">
        <f t="shared" si="66"/>
        <v>1084.9222039937656</v>
      </c>
      <c r="AN105">
        <f t="shared" si="67"/>
        <v>3.8311239164740387</v>
      </c>
    </row>
    <row r="106" spans="7:40" x14ac:dyDescent="0.3">
      <c r="G106">
        <v>137.73670591221321</v>
      </c>
      <c r="H106">
        <v>290.07184472171332</v>
      </c>
      <c r="I106">
        <f t="shared" si="56"/>
        <v>211.2344166621491</v>
      </c>
      <c r="J106">
        <f t="shared" si="57"/>
        <v>37.322245733117327</v>
      </c>
      <c r="L106">
        <v>140.7535870229182</v>
      </c>
      <c r="M106">
        <v>742.5149849149883</v>
      </c>
      <c r="N106">
        <f t="shared" si="58"/>
        <v>623.57851872247613</v>
      </c>
      <c r="O106">
        <f t="shared" si="59"/>
        <v>19.073214137680214</v>
      </c>
      <c r="Q106">
        <v>143.7863226895256</v>
      </c>
      <c r="R106">
        <v>1198.0662326846509</v>
      </c>
      <c r="S106">
        <f t="shared" si="60"/>
        <v>1050.3853185393505</v>
      </c>
      <c r="T106">
        <f t="shared" si="61"/>
        <v>14.059689481443174</v>
      </c>
      <c r="W106">
        <v>137.57604577594171</v>
      </c>
      <c r="X106">
        <v>266.36590791851842</v>
      </c>
      <c r="Y106">
        <f t="shared" si="62"/>
        <v>211.88185835751278</v>
      </c>
      <c r="Z106">
        <f t="shared" si="63"/>
        <v>25.714353264295774</v>
      </c>
      <c r="AF106">
        <v>140.34390781579859</v>
      </c>
      <c r="AG106">
        <v>681.96739024308761</v>
      </c>
      <c r="AH106">
        <f t="shared" si="64"/>
        <v>625.33257691744711</v>
      </c>
      <c r="AI106">
        <f t="shared" si="65"/>
        <v>9.0567508260675673</v>
      </c>
      <c r="AK106">
        <v>137.4591621521526</v>
      </c>
      <c r="AL106">
        <v>1120.407943269068</v>
      </c>
      <c r="AM106">
        <f t="shared" si="66"/>
        <v>1077.4900654972769</v>
      </c>
      <c r="AN106">
        <f t="shared" si="67"/>
        <v>3.9831344293632949</v>
      </c>
    </row>
    <row r="107" spans="7:40" x14ac:dyDescent="0.3">
      <c r="G107">
        <v>139.50836472374499</v>
      </c>
      <c r="H107">
        <v>283.2322701027586</v>
      </c>
      <c r="I107">
        <f t="shared" si="56"/>
        <v>204.05889155030081</v>
      </c>
      <c r="J107">
        <f t="shared" si="57"/>
        <v>38.799278948813381</v>
      </c>
      <c r="L107">
        <v>142.52319303857249</v>
      </c>
      <c r="M107">
        <v>735.56941164393311</v>
      </c>
      <c r="N107">
        <f t="shared" si="58"/>
        <v>615.95675778985981</v>
      </c>
      <c r="O107">
        <f t="shared" si="59"/>
        <v>19.419001795395584</v>
      </c>
      <c r="Q107">
        <v>145.55385233505299</v>
      </c>
      <c r="R107">
        <v>1191.0144247090229</v>
      </c>
      <c r="S107">
        <f t="shared" si="60"/>
        <v>1042.6460484995712</v>
      </c>
      <c r="T107">
        <f t="shared" si="61"/>
        <v>14.229984990876105</v>
      </c>
      <c r="W107">
        <v>139.3517612617793</v>
      </c>
      <c r="X107">
        <v>260.11880205603188</v>
      </c>
      <c r="Y107">
        <f t="shared" si="62"/>
        <v>204.69581839572788</v>
      </c>
      <c r="Z107">
        <f t="shared" si="63"/>
        <v>27.075777167639835</v>
      </c>
      <c r="AF107">
        <v>142.11804254486299</v>
      </c>
      <c r="AG107">
        <v>675.67493736848803</v>
      </c>
      <c r="AH107">
        <f t="shared" si="64"/>
        <v>617.70822436934782</v>
      </c>
      <c r="AI107">
        <f t="shared" si="65"/>
        <v>9.3841575540493416</v>
      </c>
      <c r="AK107">
        <v>139.23294546974759</v>
      </c>
      <c r="AL107">
        <v>1114.267148272251</v>
      </c>
      <c r="AM107">
        <f t="shared" si="66"/>
        <v>1069.9859019459736</v>
      </c>
      <c r="AN107">
        <f t="shared" si="67"/>
        <v>4.1384887637999217</v>
      </c>
    </row>
    <row r="108" spans="7:40" x14ac:dyDescent="0.3">
      <c r="G108">
        <v>141.27962501337981</v>
      </c>
      <c r="H108">
        <v>276.32716484951771</v>
      </c>
      <c r="I108">
        <f t="shared" si="56"/>
        <v>196.81908848608634</v>
      </c>
      <c r="J108">
        <f t="shared" si="57"/>
        <v>40.396527072145247</v>
      </c>
      <c r="L108">
        <v>144.29239872675481</v>
      </c>
      <c r="M108">
        <v>728.55849651338053</v>
      </c>
      <c r="N108">
        <f t="shared" si="58"/>
        <v>608.26346871919725</v>
      </c>
      <c r="O108">
        <f t="shared" si="59"/>
        <v>19.776796401645662</v>
      </c>
      <c r="Q108">
        <v>147.3209802158004</v>
      </c>
      <c r="R108">
        <v>1183.8974641087141</v>
      </c>
      <c r="S108">
        <f t="shared" si="60"/>
        <v>1034.8354571742375</v>
      </c>
      <c r="T108">
        <f t="shared" si="61"/>
        <v>14.404416267443249</v>
      </c>
      <c r="W108">
        <v>141.12710119800059</v>
      </c>
      <c r="X108">
        <v>253.80983653583121</v>
      </c>
      <c r="Y108">
        <f t="shared" si="62"/>
        <v>197.44510275357521</v>
      </c>
      <c r="Z108">
        <f t="shared" si="63"/>
        <v>28.547040669123604</v>
      </c>
      <c r="AF108">
        <v>143.89179905589191</v>
      </c>
      <c r="AG108">
        <v>669.32068397494788</v>
      </c>
      <c r="AH108">
        <f t="shared" si="64"/>
        <v>610.0118680013843</v>
      </c>
      <c r="AI108">
        <f t="shared" si="65"/>
        <v>9.7225675572313612</v>
      </c>
      <c r="AK108">
        <v>141.00634643275461</v>
      </c>
      <c r="AL108">
        <v>1108.064551187734</v>
      </c>
      <c r="AM108">
        <f t="shared" si="66"/>
        <v>1062.4097561968708</v>
      </c>
      <c r="AN108">
        <f t="shared" si="67"/>
        <v>4.297286873032351</v>
      </c>
    </row>
    <row r="109" spans="7:40" x14ac:dyDescent="0.3">
      <c r="G109">
        <v>143.0504879261409</v>
      </c>
      <c r="H109">
        <v>269.35656959567592</v>
      </c>
      <c r="I109">
        <f t="shared" si="56"/>
        <v>189.51504719630964</v>
      </c>
      <c r="J109">
        <f t="shared" si="57"/>
        <v>42.12938422597243</v>
      </c>
      <c r="L109">
        <v>146.0612053313022</v>
      </c>
      <c r="M109">
        <v>721.48227983497134</v>
      </c>
      <c r="N109">
        <f t="shared" si="58"/>
        <v>600.49869574447234</v>
      </c>
      <c r="O109">
        <f t="shared" si="59"/>
        <v>20.14718515591591</v>
      </c>
      <c r="Q109">
        <v>149.08770766867229</v>
      </c>
      <c r="R109">
        <v>1176.715390841028</v>
      </c>
      <c r="S109">
        <f t="shared" si="60"/>
        <v>1026.9535884112838</v>
      </c>
      <c r="T109">
        <f t="shared" si="61"/>
        <v>14.583113016960041</v>
      </c>
      <c r="W109">
        <v>142.90206653306191</v>
      </c>
      <c r="X109">
        <v>247.43902930292771</v>
      </c>
      <c r="Y109">
        <f t="shared" si="62"/>
        <v>190.12974950828283</v>
      </c>
      <c r="Z109">
        <f t="shared" si="63"/>
        <v>30.14219497099177</v>
      </c>
      <c r="AF109">
        <v>145.66517839113089</v>
      </c>
      <c r="AG109">
        <v>662.90464800498796</v>
      </c>
      <c r="AH109">
        <f t="shared" si="64"/>
        <v>602.24355032120047</v>
      </c>
      <c r="AI109">
        <f t="shared" si="65"/>
        <v>10.072519274209663</v>
      </c>
      <c r="AK109">
        <v>142.77936617441651</v>
      </c>
      <c r="AL109">
        <v>1101.8001700980601</v>
      </c>
      <c r="AM109">
        <f t="shared" si="66"/>
        <v>1054.7616709384852</v>
      </c>
      <c r="AN109">
        <f t="shared" si="67"/>
        <v>4.4596329631244513</v>
      </c>
    </row>
    <row r="110" spans="7:40" x14ac:dyDescent="0.3">
      <c r="G110">
        <v>144.82095460166579</v>
      </c>
      <c r="H110">
        <v>262.3205248125613</v>
      </c>
      <c r="I110">
        <f t="shared" si="56"/>
        <v>182.14680724999624</v>
      </c>
      <c r="J110">
        <f t="shared" si="57"/>
        <v>44.015988406827653</v>
      </c>
      <c r="L110">
        <v>147.82961408890691</v>
      </c>
      <c r="M110">
        <v>714.3408017507187</v>
      </c>
      <c r="N110">
        <f t="shared" si="58"/>
        <v>592.66248291434295</v>
      </c>
      <c r="O110">
        <f t="shared" si="59"/>
        <v>20.53079490337198</v>
      </c>
      <c r="Q110">
        <v>150.85403602165371</v>
      </c>
      <c r="R110">
        <v>1169.468244687562</v>
      </c>
      <c r="S110">
        <f t="shared" si="60"/>
        <v>1019.0004858666292</v>
      </c>
      <c r="T110">
        <f t="shared" si="61"/>
        <v>14.766210704302507</v>
      </c>
      <c r="W110">
        <v>144.67665821128389</v>
      </c>
      <c r="X110">
        <v>241.00639824199089</v>
      </c>
      <c r="Y110">
        <f t="shared" si="62"/>
        <v>182.74979660408758</v>
      </c>
      <c r="Z110">
        <f t="shared" si="63"/>
        <v>31.877792873341171</v>
      </c>
      <c r="AF110">
        <v>147.43818158712281</v>
      </c>
      <c r="AG110">
        <v>656.42684733665487</v>
      </c>
      <c r="AH110">
        <f t="shared" si="64"/>
        <v>594.40331367876956</v>
      </c>
      <c r="AI110">
        <f t="shared" si="65"/>
        <v>10.434587464531596</v>
      </c>
      <c r="AK110">
        <v>144.55200582075801</v>
      </c>
      <c r="AL110">
        <v>1095.474023016913</v>
      </c>
      <c r="AM110">
        <f t="shared" si="66"/>
        <v>1047.0416886926287</v>
      </c>
      <c r="AN110">
        <f t="shared" si="67"/>
        <v>4.6256357170227407</v>
      </c>
    </row>
    <row r="111" spans="7:40" x14ac:dyDescent="0.3">
      <c r="G111">
        <v>146.59102617417571</v>
      </c>
      <c r="H111">
        <v>255.21907081038481</v>
      </c>
      <c r="I111">
        <f t="shared" si="56"/>
        <v>174.71440805961885</v>
      </c>
      <c r="J111">
        <f t="shared" si="57"/>
        <v>46.077861376661545</v>
      </c>
      <c r="L111">
        <v>149.59762622907829</v>
      </c>
      <c r="M111">
        <v>707.13410223458084</v>
      </c>
      <c r="N111">
        <f t="shared" si="58"/>
        <v>584.75487409390644</v>
      </c>
      <c r="O111">
        <f t="shared" si="59"/>
        <v>20.928295523881584</v>
      </c>
      <c r="Q111">
        <v>152.61996659379369</v>
      </c>
      <c r="R111">
        <v>1162.156065256049</v>
      </c>
      <c r="S111">
        <f t="shared" si="60"/>
        <v>1010.9761930062234</v>
      </c>
      <c r="T111">
        <f t="shared" si="61"/>
        <v>14.953850871629276</v>
      </c>
      <c r="W111">
        <v>146.45087717281459</v>
      </c>
      <c r="X111">
        <v>234.51196117776209</v>
      </c>
      <c r="Y111">
        <f t="shared" si="62"/>
        <v>175.30528185323533</v>
      </c>
      <c r="Z111">
        <f t="shared" si="63"/>
        <v>33.773471454268147</v>
      </c>
      <c r="AF111">
        <v>149.21080967466</v>
      </c>
      <c r="AG111">
        <v>649.88729978408469</v>
      </c>
      <c r="AH111">
        <f t="shared" si="64"/>
        <v>586.4912002678841</v>
      </c>
      <c r="AI111">
        <f t="shared" si="65"/>
        <v>10.809386310867744</v>
      </c>
      <c r="AK111">
        <v>146.32426649056049</v>
      </c>
      <c r="AL111">
        <v>1089.086127889781</v>
      </c>
      <c r="AM111">
        <f t="shared" si="66"/>
        <v>1039.2498518161196</v>
      </c>
      <c r="AN111">
        <f t="shared" si="67"/>
        <v>4.7954085330463103</v>
      </c>
    </row>
    <row r="112" spans="7:40" x14ac:dyDescent="0.3">
      <c r="G112">
        <v>148.3607037724471</v>
      </c>
      <c r="H112">
        <v>248.05224773948021</v>
      </c>
      <c r="I112">
        <f t="shared" si="56"/>
        <v>167.2178888823197</v>
      </c>
      <c r="J112">
        <f t="shared" si="57"/>
        <v>48.340736387389768</v>
      </c>
      <c r="L112">
        <v>151.36524297413331</v>
      </c>
      <c r="M112">
        <v>699.86222109398591</v>
      </c>
      <c r="N112">
        <f t="shared" si="58"/>
        <v>576.7759129663425</v>
      </c>
      <c r="O112">
        <f t="shared" si="59"/>
        <v>21.340403675079621</v>
      </c>
      <c r="Q112">
        <v>154.38550069519511</v>
      </c>
      <c r="R112">
        <v>1154.778891982211</v>
      </c>
      <c r="S112">
        <f t="shared" si="60"/>
        <v>1002.8807531080614</v>
      </c>
      <c r="T112">
        <f t="shared" si="61"/>
        <v>15.146181478046813</v>
      </c>
      <c r="W112">
        <v>148.22472435359629</v>
      </c>
      <c r="X112">
        <v>227.9557358754692</v>
      </c>
      <c r="Y112">
        <f t="shared" si="62"/>
        <v>167.7962429369727</v>
      </c>
      <c r="Z112">
        <f t="shared" si="63"/>
        <v>35.852705570465893</v>
      </c>
      <c r="AF112">
        <v>150.98306367876711</v>
      </c>
      <c r="AG112">
        <v>643.28602309802625</v>
      </c>
      <c r="AH112">
        <f t="shared" si="64"/>
        <v>578.50725212751615</v>
      </c>
      <c r="AI112">
        <f t="shared" si="65"/>
        <v>11.197572844986805</v>
      </c>
      <c r="AK112">
        <v>148.09614929534541</v>
      </c>
      <c r="AL112">
        <v>1082.6365025946011</v>
      </c>
      <c r="AM112">
        <f t="shared" si="66"/>
        <v>1031.3862025024553</v>
      </c>
      <c r="AN112">
        <f t="shared" si="67"/>
        <v>4.9690697788856477</v>
      </c>
    </row>
    <row r="113" spans="7:40" x14ac:dyDescent="0.3">
      <c r="G113">
        <v>150.12998851979131</v>
      </c>
      <c r="H113">
        <v>240.82009559151479</v>
      </c>
      <c r="I113">
        <f t="shared" si="56"/>
        <v>159.65728882110272</v>
      </c>
      <c r="J113">
        <f t="shared" si="57"/>
        <v>50.835641372662685</v>
      </c>
      <c r="L113">
        <v>153.1324655391798</v>
      </c>
      <c r="M113">
        <v>692.52519797137222</v>
      </c>
      <c r="N113">
        <f t="shared" si="58"/>
        <v>568.72564303459149</v>
      </c>
      <c r="O113">
        <f t="shared" si="59"/>
        <v>21.767886933357584</v>
      </c>
      <c r="Q113">
        <v>156.15063962701399</v>
      </c>
      <c r="R113">
        <v>1147.3367641315381</v>
      </c>
      <c r="S113">
        <f t="shared" si="60"/>
        <v>994.71420926415749</v>
      </c>
      <c r="T113">
        <f t="shared" si="61"/>
        <v>15.343357262412441</v>
      </c>
      <c r="W113">
        <v>149.9982006853362</v>
      </c>
      <c r="X113">
        <v>221.337740041236</v>
      </c>
      <c r="Y113">
        <f t="shared" si="62"/>
        <v>160.22271740653036</v>
      </c>
      <c r="Z113">
        <f t="shared" si="63"/>
        <v>38.143793604273689</v>
      </c>
      <c r="AF113">
        <v>152.75494461867439</v>
      </c>
      <c r="AG113">
        <v>636.62303496637981</v>
      </c>
      <c r="AH113">
        <f t="shared" si="64"/>
        <v>570.45151114322687</v>
      </c>
      <c r="AI113">
        <f t="shared" si="65"/>
        <v>11.59985073762717</v>
      </c>
      <c r="AK113">
        <v>149.86765533934039</v>
      </c>
      <c r="AL113">
        <v>1076.1251649424339</v>
      </c>
      <c r="AM113">
        <f t="shared" si="66"/>
        <v>1023.4507827835706</v>
      </c>
      <c r="AN113">
        <f t="shared" si="67"/>
        <v>5.1467430622897243</v>
      </c>
    </row>
    <row r="114" spans="7:40" x14ac:dyDescent="0.3">
      <c r="G114">
        <v>151.89888153403629</v>
      </c>
      <c r="H114">
        <v>233.52265420069631</v>
      </c>
      <c r="I114">
        <f t="shared" si="56"/>
        <v>152.03264682602179</v>
      </c>
      <c r="J114">
        <f t="shared" si="57"/>
        <v>53.600334583352627</v>
      </c>
      <c r="L114">
        <v>154.89929513210561</v>
      </c>
      <c r="M114">
        <v>685.12307234567015</v>
      </c>
      <c r="N114">
        <f t="shared" si="58"/>
        <v>560.60410762300785</v>
      </c>
      <c r="O114">
        <f t="shared" si="59"/>
        <v>22.211568383012665</v>
      </c>
      <c r="Q114">
        <v>157.9153846814724</v>
      </c>
      <c r="R114">
        <v>1139.8297208010681</v>
      </c>
      <c r="S114">
        <f t="shared" si="60"/>
        <v>986.47660438245373</v>
      </c>
      <c r="T114">
        <f t="shared" si="61"/>
        <v>15.545540131143332</v>
      </c>
      <c r="W114">
        <v>151.7713070954828</v>
      </c>
      <c r="X114">
        <v>214.65799132248819</v>
      </c>
      <c r="Y114">
        <f t="shared" si="62"/>
        <v>152.58474268408645</v>
      </c>
      <c r="Z114">
        <f t="shared" si="63"/>
        <v>40.681163494124078</v>
      </c>
      <c r="AF114">
        <v>154.52645350779409</v>
      </c>
      <c r="AG114">
        <v>629.89835301473397</v>
      </c>
      <c r="AH114">
        <f t="shared" si="64"/>
        <v>562.32401904856442</v>
      </c>
      <c r="AI114">
        <f t="shared" si="65"/>
        <v>12.016974498173369</v>
      </c>
      <c r="AK114">
        <v>151.6387857194776</v>
      </c>
      <c r="AL114">
        <v>1069.5521326780911</v>
      </c>
      <c r="AM114">
        <f t="shared" si="66"/>
        <v>1015.4436345314543</v>
      </c>
      <c r="AN114">
        <f t="shared" si="67"/>
        <v>5.3285575197488413</v>
      </c>
    </row>
    <row r="115" spans="7:40" x14ac:dyDescent="0.3">
      <c r="G115">
        <v>153.66738392751401</v>
      </c>
      <c r="H115">
        <v>226.15996324495609</v>
      </c>
      <c r="I115">
        <f t="shared" si="56"/>
        <v>144.34400169534592</v>
      </c>
      <c r="J115">
        <f t="shared" si="57"/>
        <v>56.681234127270386</v>
      </c>
      <c r="L115">
        <v>156.66573295357961</v>
      </c>
      <c r="M115">
        <v>677.65588353378655</v>
      </c>
      <c r="N115">
        <f t="shared" si="58"/>
        <v>552.41134987895839</v>
      </c>
      <c r="O115">
        <f t="shared" si="59"/>
        <v>22.672331711191511</v>
      </c>
      <c r="Q115">
        <v>159.67973714186121</v>
      </c>
      <c r="R115">
        <v>1132.257800921145</v>
      </c>
      <c r="S115">
        <f t="shared" si="60"/>
        <v>978.16798118877068</v>
      </c>
      <c r="T115">
        <f t="shared" si="61"/>
        <v>15.75289957304761</v>
      </c>
      <c r="W115">
        <v>153.54404450720369</v>
      </c>
      <c r="X115">
        <v>207.9165073083594</v>
      </c>
      <c r="Y115">
        <f t="shared" si="62"/>
        <v>144.88235606372768</v>
      </c>
      <c r="Z115">
        <f t="shared" si="63"/>
        <v>43.507127408188772</v>
      </c>
      <c r="AF115">
        <v>156.29759135371179</v>
      </c>
      <c r="AG115">
        <v>623.11199480688299</v>
      </c>
      <c r="AH115">
        <f t="shared" si="64"/>
        <v>554.1248174263992</v>
      </c>
      <c r="AI115">
        <f t="shared" si="65"/>
        <v>12.449754136782893</v>
      </c>
      <c r="AK115">
        <v>153.409541525381</v>
      </c>
      <c r="AL115">
        <v>1062.9174234807911</v>
      </c>
      <c r="AM115">
        <f t="shared" si="66"/>
        <v>1007.364799459816</v>
      </c>
      <c r="AN115">
        <f t="shared" si="67"/>
        <v>5.5146481245686045</v>
      </c>
    </row>
    <row r="116" spans="7:40" x14ac:dyDescent="0.3">
      <c r="G116">
        <v>155.4354968070509</v>
      </c>
      <c r="H116">
        <v>218.73206224712371</v>
      </c>
      <c r="I116">
        <f t="shared" si="56"/>
        <v>136.59139207671365</v>
      </c>
      <c r="J116">
        <f t="shared" si="57"/>
        <v>60.136051709816016</v>
      </c>
      <c r="L116">
        <v>158.43178019705391</v>
      </c>
      <c r="M116">
        <v>670.12367069206027</v>
      </c>
      <c r="N116">
        <f t="shared" si="58"/>
        <v>544.14741277441567</v>
      </c>
      <c r="O116">
        <f t="shared" si="59"/>
        <v>23.151126874854757</v>
      </c>
      <c r="Q116">
        <v>161.44369828256049</v>
      </c>
      <c r="R116">
        <v>1124.621043257117</v>
      </c>
      <c r="S116">
        <f t="shared" si="60"/>
        <v>969.78838222867262</v>
      </c>
      <c r="T116">
        <f t="shared" si="61"/>
        <v>15.96561310340954</v>
      </c>
      <c r="W116">
        <v>155.31641383937429</v>
      </c>
      <c r="X116">
        <v>201.11330553008261</v>
      </c>
      <c r="Y116">
        <f t="shared" si="62"/>
        <v>137.1155947123691</v>
      </c>
      <c r="Z116">
        <f t="shared" si="63"/>
        <v>46.674275783117999</v>
      </c>
      <c r="AF116">
        <v>158.0683591581799</v>
      </c>
      <c r="AG116">
        <v>616.26397784534129</v>
      </c>
      <c r="AH116">
        <f t="shared" si="64"/>
        <v>545.8539477102504</v>
      </c>
      <c r="AI116">
        <f t="shared" si="65"/>
        <v>12.89906034946657</v>
      </c>
      <c r="AK116">
        <v>155.17992383937619</v>
      </c>
      <c r="AL116">
        <v>1056.2210549647621</v>
      </c>
      <c r="AM116">
        <f t="shared" si="66"/>
        <v>999.21431912565083</v>
      </c>
      <c r="AN116">
        <f t="shared" si="67"/>
        <v>5.7051560158779759</v>
      </c>
    </row>
    <row r="117" spans="7:40" x14ac:dyDescent="0.3">
      <c r="G117">
        <v>157.20322127396619</v>
      </c>
      <c r="H117">
        <v>211.23899057607079</v>
      </c>
      <c r="I117">
        <f t="shared" si="56"/>
        <v>128.77485646825357</v>
      </c>
      <c r="J117">
        <f t="shared" si="57"/>
        <v>64.037449832566367</v>
      </c>
      <c r="L117">
        <v>160.19743804877061</v>
      </c>
      <c r="M117">
        <v>662.52647281768236</v>
      </c>
      <c r="N117">
        <f t="shared" si="58"/>
        <v>535.81233910752599</v>
      </c>
      <c r="O117">
        <f t="shared" si="59"/>
        <v>23.648976416111907</v>
      </c>
      <c r="Q117">
        <v>163.2072693690657</v>
      </c>
      <c r="R117">
        <v>1116.9194864110279</v>
      </c>
      <c r="S117">
        <f t="shared" si="60"/>
        <v>961.33784986929777</v>
      </c>
      <c r="T117">
        <f t="shared" si="61"/>
        <v>16.183866739760933</v>
      </c>
      <c r="W117">
        <v>157.08841600656089</v>
      </c>
      <c r="X117">
        <v>194.24840346139271</v>
      </c>
      <c r="Y117">
        <f t="shared" si="62"/>
        <v>129.28449567069799</v>
      </c>
      <c r="Z117">
        <f t="shared" si="63"/>
        <v>50.248800100643955</v>
      </c>
      <c r="AF117">
        <v>159.8387579171077</v>
      </c>
      <c r="AG117">
        <v>609.35431957186529</v>
      </c>
      <c r="AH117">
        <f t="shared" si="64"/>
        <v>537.51145118562727</v>
      </c>
      <c r="AI117">
        <f t="shared" si="65"/>
        <v>13.365830295851202</v>
      </c>
      <c r="AK117">
        <v>156.94993373647779</v>
      </c>
      <c r="AL117">
        <v>1049.4630446799019</v>
      </c>
      <c r="AM117">
        <f t="shared" si="66"/>
        <v>990.99223493090471</v>
      </c>
      <c r="AN117">
        <f t="shared" si="67"/>
        <v>5.9002288502365516</v>
      </c>
    </row>
    <row r="118" spans="7:40" x14ac:dyDescent="0.3">
      <c r="G118">
        <v>158.9705584240692</v>
      </c>
      <c r="H118">
        <v>203.68078744785581</v>
      </c>
      <c r="I118">
        <f t="shared" si="56"/>
        <v>120.89443321970862</v>
      </c>
      <c r="J118">
        <f t="shared" si="57"/>
        <v>68.478218577438255</v>
      </c>
      <c r="L118">
        <v>161.9627076877768</v>
      </c>
      <c r="M118">
        <v>654.86432875010576</v>
      </c>
      <c r="N118">
        <f t="shared" si="58"/>
        <v>527.40617150413607</v>
      </c>
      <c r="O118">
        <f t="shared" si="59"/>
        <v>24.166982514153254</v>
      </c>
      <c r="Q118">
        <v>164.97045165801441</v>
      </c>
      <c r="R118">
        <v>1109.153168823259</v>
      </c>
      <c r="S118">
        <f t="shared" si="60"/>
        <v>952.81642630117778</v>
      </c>
      <c r="T118">
        <f t="shared" si="61"/>
        <v>16.407855511998108</v>
      </c>
      <c r="W118">
        <v>158.86005191901751</v>
      </c>
      <c r="X118">
        <v>187.32181851890729</v>
      </c>
      <c r="Y118">
        <f t="shared" si="62"/>
        <v>121.38909585406134</v>
      </c>
      <c r="Z118">
        <f t="shared" si="63"/>
        <v>54.315193799707359</v>
      </c>
      <c r="AF118">
        <v>161.60878862057319</v>
      </c>
      <c r="AG118">
        <v>602.38303736793989</v>
      </c>
      <c r="AH118">
        <f t="shared" si="64"/>
        <v>529.0973689912704</v>
      </c>
      <c r="AI118">
        <f t="shared" si="65"/>
        <v>13.851074050205423</v>
      </c>
      <c r="AK118">
        <v>158.71957228442409</v>
      </c>
      <c r="AL118">
        <v>1042.6434101123491</v>
      </c>
      <c r="AM118">
        <f t="shared" si="66"/>
        <v>982.69858812392033</v>
      </c>
      <c r="AN118">
        <f t="shared" si="67"/>
        <v>6.1000211776909161</v>
      </c>
    </row>
    <row r="119" spans="7:40" x14ac:dyDescent="0.3">
      <c r="G119">
        <v>160.73750934766511</v>
      </c>
      <c r="H119">
        <v>196.0574919268322</v>
      </c>
      <c r="I119">
        <f t="shared" si="56"/>
        <v>112.95016053352208</v>
      </c>
      <c r="J119">
        <f t="shared" si="57"/>
        <v>73.578763412775302</v>
      </c>
      <c r="L119">
        <v>163.72759028593899</v>
      </c>
      <c r="M119">
        <v>647.13727717242864</v>
      </c>
      <c r="N119">
        <f t="shared" si="58"/>
        <v>518.92895241931683</v>
      </c>
      <c r="O119">
        <f t="shared" si="59"/>
        <v>24.706334875976239</v>
      </c>
      <c r="Q119">
        <v>166.73324639721861</v>
      </c>
      <c r="R119">
        <v>1101.322128774176</v>
      </c>
      <c r="S119">
        <f t="shared" si="60"/>
        <v>944.22415354002203</v>
      </c>
      <c r="T119">
        <f t="shared" si="61"/>
        <v>16.637784009779114</v>
      </c>
      <c r="W119">
        <v>160.63132248267831</v>
      </c>
      <c r="X119">
        <v>180.33356806251771</v>
      </c>
      <c r="Y119">
        <f t="shared" si="62"/>
        <v>113.42943205337212</v>
      </c>
      <c r="Z119">
        <f t="shared" si="63"/>
        <v>58.9830476958265</v>
      </c>
      <c r="AF119">
        <v>163.37845225281731</v>
      </c>
      <c r="AG119">
        <v>595.35014855529414</v>
      </c>
      <c r="AH119">
        <f t="shared" si="64"/>
        <v>520.61174212047285</v>
      </c>
      <c r="AI119">
        <f t="shared" si="65"/>
        <v>14.355881819032493</v>
      </c>
      <c r="AK119">
        <v>160.48884054366729</v>
      </c>
      <c r="AL119">
        <v>1035.7621686851251</v>
      </c>
      <c r="AM119">
        <f t="shared" si="66"/>
        <v>974.3334198010823</v>
      </c>
      <c r="AN119">
        <f t="shared" si="67"/>
        <v>6.3046948442540245</v>
      </c>
    </row>
    <row r="120" spans="7:40" x14ac:dyDescent="0.3">
      <c r="G120">
        <v>162.50407512956139</v>
      </c>
      <c r="H120">
        <v>188.3691429267522</v>
      </c>
      <c r="I120">
        <f t="shared" si="56"/>
        <v>104.94207646591826</v>
      </c>
      <c r="J120">
        <f t="shared" si="57"/>
        <v>79.498204409866347</v>
      </c>
      <c r="L120">
        <v>165.4920870079641</v>
      </c>
      <c r="M120">
        <v>639.3453566127489</v>
      </c>
      <c r="N120">
        <f t="shared" si="58"/>
        <v>510.38072413885072</v>
      </c>
      <c r="O120">
        <f t="shared" si="59"/>
        <v>25.268319584658322</v>
      </c>
      <c r="Q120">
        <v>168.4956548257058</v>
      </c>
      <c r="R120">
        <v>1093.426404385697</v>
      </c>
      <c r="S120">
        <f t="shared" si="60"/>
        <v>935.56107342844871</v>
      </c>
      <c r="T120">
        <f t="shared" si="61"/>
        <v>16.873866970409146</v>
      </c>
      <c r="W120">
        <v>162.40222859915929</v>
      </c>
      <c r="X120">
        <v>173.28366939576401</v>
      </c>
      <c r="Y120">
        <f t="shared" si="62"/>
        <v>105.40554093597495</v>
      </c>
      <c r="Z120">
        <f t="shared" si="63"/>
        <v>64.3971159931899</v>
      </c>
      <c r="AF120">
        <v>165.14774979225891</v>
      </c>
      <c r="AG120">
        <v>588.25567039638452</v>
      </c>
      <c r="AH120">
        <f t="shared" si="64"/>
        <v>512.0546114222999</v>
      </c>
      <c r="AI120">
        <f t="shared" si="65"/>
        <v>14.881432033670396</v>
      </c>
      <c r="AK120">
        <v>162.25773956741489</v>
      </c>
      <c r="AL120">
        <v>1028.8193377586981</v>
      </c>
      <c r="AM120">
        <f t="shared" si="66"/>
        <v>965.89677090822033</v>
      </c>
      <c r="AN120">
        <f t="shared" si="67"/>
        <v>6.514419423031355</v>
      </c>
    </row>
    <row r="121" spans="7:40" x14ac:dyDescent="0.3">
      <c r="G121">
        <v>164.27025684907889</v>
      </c>
      <c r="H121">
        <v>180.61577921184789</v>
      </c>
      <c r="I121">
        <f t="shared" si="56"/>
        <v>96.870218927959513</v>
      </c>
      <c r="J121">
        <f t="shared" si="57"/>
        <v>86.451296601454274</v>
      </c>
      <c r="L121">
        <v>167.2561990114304</v>
      </c>
      <c r="M121">
        <v>631.48860544549257</v>
      </c>
      <c r="N121">
        <f t="shared" si="58"/>
        <v>501.76152878066387</v>
      </c>
      <c r="O121">
        <f t="shared" si="59"/>
        <v>25.854329043535856</v>
      </c>
      <c r="Q121">
        <v>170.2576781737622</v>
      </c>
      <c r="R121">
        <v>1085.466033622866</v>
      </c>
      <c r="S121">
        <f t="shared" si="60"/>
        <v>926.82722763769334</v>
      </c>
      <c r="T121">
        <f t="shared" si="61"/>
        <v>17.116329910755091</v>
      </c>
      <c r="W121">
        <v>164.17277116575951</v>
      </c>
      <c r="X121">
        <v>166.17213976621201</v>
      </c>
      <c r="Y121">
        <f t="shared" si="62"/>
        <v>97.317459046512568</v>
      </c>
      <c r="Z121">
        <f t="shared" si="63"/>
        <v>70.752649518716439</v>
      </c>
      <c r="AF121">
        <v>166.91668221151491</v>
      </c>
      <c r="AG121">
        <v>581.09962009486537</v>
      </c>
      <c r="AH121">
        <f t="shared" si="64"/>
        <v>503.4260176027808</v>
      </c>
      <c r="AI121">
        <f t="shared" si="65"/>
        <v>15.429000444186721</v>
      </c>
      <c r="AK121">
        <v>164.02627040163989</v>
      </c>
      <c r="AL121">
        <v>1021.814934631597</v>
      </c>
      <c r="AM121">
        <f t="shared" si="66"/>
        <v>957.38868224215003</v>
      </c>
      <c r="AN121">
        <f t="shared" si="67"/>
        <v>6.729372676368425</v>
      </c>
    </row>
    <row r="122" spans="7:40" x14ac:dyDescent="0.3">
      <c r="G122">
        <v>166.03605558006669</v>
      </c>
      <c r="H122">
        <v>172.79743939789199</v>
      </c>
      <c r="I122">
        <f t="shared" si="56"/>
        <v>88.734625686582604</v>
      </c>
      <c r="J122">
        <f t="shared" si="57"/>
        <v>94.7350744547293</v>
      </c>
      <c r="L122">
        <v>169.01992744681169</v>
      </c>
      <c r="M122">
        <v>623.56706189273132</v>
      </c>
      <c r="N122">
        <f t="shared" si="58"/>
        <v>493.07140829628179</v>
      </c>
      <c r="O122">
        <f t="shared" si="59"/>
        <v>26.46587317795478</v>
      </c>
      <c r="Q122">
        <v>172.01931766297781</v>
      </c>
      <c r="R122">
        <v>1077.4410542953719</v>
      </c>
      <c r="S122">
        <f t="shared" si="60"/>
        <v>918.02265766929736</v>
      </c>
      <c r="T122">
        <f t="shared" si="61"/>
        <v>17.365409807074986</v>
      </c>
      <c r="W122">
        <v>165.94295107546759</v>
      </c>
      <c r="X122">
        <v>158.99899636582111</v>
      </c>
      <c r="Y122">
        <f t="shared" si="62"/>
        <v>89.165222807767123</v>
      </c>
      <c r="Z122">
        <f t="shared" si="63"/>
        <v>78.319518932409167</v>
      </c>
      <c r="AF122">
        <v>168.68525047740289</v>
      </c>
      <c r="AG122">
        <v>573.88201479609074</v>
      </c>
      <c r="AH122">
        <f t="shared" si="64"/>
        <v>494.72600122617962</v>
      </c>
      <c r="AI122">
        <f t="shared" si="65"/>
        <v>15.999970362124236</v>
      </c>
      <c r="AK122">
        <v>165.79443408512009</v>
      </c>
      <c r="AL122">
        <v>1014.748976540965</v>
      </c>
      <c r="AM122">
        <f t="shared" si="66"/>
        <v>948.80919445206894</v>
      </c>
      <c r="AN122">
        <f t="shared" si="67"/>
        <v>6.9497410516743452</v>
      </c>
    </row>
    <row r="123" spans="7:40" x14ac:dyDescent="0.3">
      <c r="G123">
        <v>167.8014723909198</v>
      </c>
      <c r="H123">
        <v>164.91416195323939</v>
      </c>
      <c r="I123">
        <f t="shared" si="56"/>
        <v>80.535334365616791</v>
      </c>
      <c r="J123">
        <f t="shared" si="57"/>
        <v>104.77243094882675</v>
      </c>
      <c r="L123">
        <v>170.78327345751339</v>
      </c>
      <c r="M123">
        <v>615.58076402544657</v>
      </c>
      <c r="N123">
        <f t="shared" si="58"/>
        <v>484.31040447222006</v>
      </c>
      <c r="O123">
        <f t="shared" si="59"/>
        <v>27.104592084136435</v>
      </c>
      <c r="Q123">
        <v>173.7805745063026</v>
      </c>
      <c r="R123">
        <v>1069.3515040590621</v>
      </c>
      <c r="S123">
        <f t="shared" si="60"/>
        <v>909.14740485672462</v>
      </c>
      <c r="T123">
        <f t="shared" si="61"/>
        <v>17.621355827065749</v>
      </c>
      <c r="W123">
        <v>167.7127692169731</v>
      </c>
      <c r="X123">
        <v>151.76425633130339</v>
      </c>
      <c r="Y123">
        <f t="shared" si="62"/>
        <v>80.948868521476356</v>
      </c>
      <c r="Z123">
        <f t="shared" si="63"/>
        <v>87.48162772780347</v>
      </c>
      <c r="AF123">
        <v>170.45345555098561</v>
      </c>
      <c r="AG123">
        <v>566.60287158754136</v>
      </c>
      <c r="AH123">
        <f t="shared" si="64"/>
        <v>485.95460271605623</v>
      </c>
      <c r="AI123">
        <f t="shared" si="65"/>
        <v>16.595844225105118</v>
      </c>
      <c r="AK123">
        <v>167.5622316494682</v>
      </c>
      <c r="AL123">
        <v>1007.62148066314</v>
      </c>
      <c r="AM123">
        <f t="shared" si="66"/>
        <v>940.15834804098768</v>
      </c>
      <c r="AN123">
        <f t="shared" si="67"/>
        <v>7.1757202138050005</v>
      </c>
    </row>
    <row r="124" spans="7:40" x14ac:dyDescent="0.3">
      <c r="G124">
        <v>169.5665083445995</v>
      </c>
      <c r="H124">
        <v>156.96598519985579</v>
      </c>
      <c r="I124">
        <f t="shared" si="56"/>
        <v>72.272382446785855</v>
      </c>
      <c r="J124">
        <f t="shared" si="57"/>
        <v>117.18667613514724</v>
      </c>
      <c r="L124">
        <v>172.5462381799102</v>
      </c>
      <c r="M124">
        <v>607.52974976480198</v>
      </c>
      <c r="N124">
        <f t="shared" si="58"/>
        <v>475.478558931355</v>
      </c>
      <c r="O124">
        <f t="shared" si="59"/>
        <v>27.772270348053961</v>
      </c>
      <c r="Q124">
        <v>175.54144990809769</v>
      </c>
      <c r="R124">
        <v>1061.19742041739</v>
      </c>
      <c r="S124">
        <f t="shared" si="60"/>
        <v>900.20151036699156</v>
      </c>
      <c r="T124">
        <f t="shared" si="61"/>
        <v>17.884430118847959</v>
      </c>
      <c r="W124">
        <v>169.4822264746754</v>
      </c>
      <c r="X124">
        <v>144.46793674448671</v>
      </c>
      <c r="Y124">
        <f t="shared" si="62"/>
        <v>72.668432369159063</v>
      </c>
      <c r="Z124">
        <f t="shared" si="63"/>
        <v>98.804256586385094</v>
      </c>
      <c r="AF124">
        <v>172.22129838756891</v>
      </c>
      <c r="AG124">
        <v>559.26220749933236</v>
      </c>
      <c r="AH124">
        <f t="shared" si="64"/>
        <v>477.11186235654986</v>
      </c>
      <c r="AI124">
        <f t="shared" si="65"/>
        <v>17.218256686602949</v>
      </c>
      <c r="AK124">
        <v>169.3296641191728</v>
      </c>
      <c r="AL124">
        <v>1000.432464114197</v>
      </c>
      <c r="AM124">
        <f t="shared" si="66"/>
        <v>931.43618336709653</v>
      </c>
      <c r="AN124">
        <f t="shared" si="67"/>
        <v>7.4075156171926144</v>
      </c>
    </row>
    <row r="125" spans="7:40" x14ac:dyDescent="0.3">
      <c r="G125">
        <v>171.33116449865801</v>
      </c>
      <c r="H125">
        <v>148.95294731431881</v>
      </c>
      <c r="I125">
        <f t="shared" si="56"/>
        <v>63.945807270683474</v>
      </c>
      <c r="J125">
        <f t="shared" si="57"/>
        <v>132.93622157868609</v>
      </c>
      <c r="L125">
        <v>174.30882274338569</v>
      </c>
      <c r="M125">
        <v>599.41405688336613</v>
      </c>
      <c r="N125">
        <f t="shared" si="58"/>
        <v>466.57591313427599</v>
      </c>
      <c r="O125">
        <f t="shared" si="59"/>
        <v>28.470853297319831</v>
      </c>
      <c r="Q125">
        <v>177.30194506420079</v>
      </c>
      <c r="R125">
        <v>1052.978840722853</v>
      </c>
      <c r="S125">
        <f t="shared" si="60"/>
        <v>891.18501520220741</v>
      </c>
      <c r="T125">
        <f t="shared" si="61"/>
        <v>18.154908662140709</v>
      </c>
      <c r="W125">
        <v>171.25132372870061</v>
      </c>
      <c r="X125">
        <v>137.11005463266321</v>
      </c>
      <c r="Y125">
        <f t="shared" si="62"/>
        <v>64.323950412898853</v>
      </c>
      <c r="Z125">
        <f t="shared" si="63"/>
        <v>113.15552566741702</v>
      </c>
      <c r="AF125">
        <v>173.9887799367537</v>
      </c>
      <c r="AG125">
        <v>551.860039504621</v>
      </c>
      <c r="AH125">
        <f t="shared" si="64"/>
        <v>468.19782029338739</v>
      </c>
      <c r="AI125">
        <f t="shared" si="65"/>
        <v>17.868989470905319</v>
      </c>
      <c r="AK125">
        <v>171.09673251163281</v>
      </c>
      <c r="AL125">
        <v>993.1819439505183</v>
      </c>
      <c r="AM125">
        <f t="shared" si="66"/>
        <v>922.64274064515541</v>
      </c>
      <c r="AN125">
        <f t="shared" si="67"/>
        <v>7.6453431212213889</v>
      </c>
    </row>
    <row r="126" spans="7:40" x14ac:dyDescent="0.3">
      <c r="G126">
        <v>173.0954419052641</v>
      </c>
      <c r="H126">
        <v>140.87508632880619</v>
      </c>
      <c r="I126">
        <f t="shared" si="56"/>
        <v>55.555646037737802</v>
      </c>
      <c r="J126">
        <f t="shared" si="57"/>
        <v>153.57474239992214</v>
      </c>
      <c r="L126">
        <v>176.07102827037571</v>
      </c>
      <c r="M126">
        <v>591.23372300632138</v>
      </c>
      <c r="N126">
        <f t="shared" si="58"/>
        <v>457.60250838060495</v>
      </c>
      <c r="O126">
        <f t="shared" si="59"/>
        <v>29.202465497538405</v>
      </c>
      <c r="Q126">
        <v>179.06206116198501</v>
      </c>
      <c r="R126">
        <v>1044.6958021784139</v>
      </c>
      <c r="S126">
        <f t="shared" si="60"/>
        <v>882.0979602011322</v>
      </c>
      <c r="T126">
        <f t="shared" si="61"/>
        <v>18.433082187403187</v>
      </c>
      <c r="W126">
        <v>173.02006185491879</v>
      </c>
      <c r="X126">
        <v>129.69062696893499</v>
      </c>
      <c r="Y126">
        <f t="shared" si="62"/>
        <v>55.915458596122789</v>
      </c>
      <c r="Z126">
        <f t="shared" si="63"/>
        <v>131.94055852369922</v>
      </c>
      <c r="AF126">
        <v>175.7559011424558</v>
      </c>
      <c r="AG126">
        <v>544.3963845200733</v>
      </c>
      <c r="AH126">
        <f t="shared" si="64"/>
        <v>459.21251653504282</v>
      </c>
      <c r="AI126">
        <f t="shared" si="65"/>
        <v>18.549988277275112</v>
      </c>
      <c r="AK126">
        <v>172.8634378372125</v>
      </c>
      <c r="AL126">
        <v>985.86993716930385</v>
      </c>
      <c r="AM126">
        <f t="shared" si="66"/>
        <v>913.77805994776872</v>
      </c>
      <c r="AN126">
        <f t="shared" si="67"/>
        <v>7.8894296527163146</v>
      </c>
    </row>
    <row r="127" spans="7:40" x14ac:dyDescent="0.3">
      <c r="G127">
        <v>174.85934161123291</v>
      </c>
      <c r="H127">
        <v>132.73244013206411</v>
      </c>
      <c r="I127">
        <f t="shared" si="56"/>
        <v>47.101935809149268</v>
      </c>
      <c r="J127">
        <f t="shared" si="57"/>
        <v>181.79826975663627</v>
      </c>
      <c r="L127">
        <v>177.83285587641831</v>
      </c>
      <c r="M127">
        <v>582.98878561263757</v>
      </c>
      <c r="N127">
        <f t="shared" si="58"/>
        <v>448.55838581027285</v>
      </c>
      <c r="O127">
        <f t="shared" si="59"/>
        <v>29.969431863263583</v>
      </c>
      <c r="Q127">
        <v>180.8217993804264</v>
      </c>
      <c r="R127">
        <v>1036.348341838841</v>
      </c>
      <c r="S127">
        <f t="shared" si="60"/>
        <v>872.94038604067282</v>
      </c>
      <c r="T127">
        <f t="shared" si="61"/>
        <v>18.719257169361217</v>
      </c>
      <c r="W127">
        <v>174.78844172496551</v>
      </c>
      <c r="X127">
        <v>122.20967067255189</v>
      </c>
      <c r="Y127">
        <f t="shared" si="62"/>
        <v>47.442992744354342</v>
      </c>
      <c r="Z127">
        <f t="shared" si="63"/>
        <v>157.59266775406934</v>
      </c>
      <c r="AF127">
        <v>177.52266294294279</v>
      </c>
      <c r="AG127">
        <v>536.87125940629221</v>
      </c>
      <c r="AH127">
        <f t="shared" si="64"/>
        <v>450.15599095380276</v>
      </c>
      <c r="AI127">
        <f t="shared" si="65"/>
        <v>19.26338207090275</v>
      </c>
      <c r="AK127">
        <v>174.6297810992854</v>
      </c>
      <c r="AL127">
        <v>978.49646070911353</v>
      </c>
      <c r="AM127">
        <f t="shared" si="66"/>
        <v>904.842181206703</v>
      </c>
      <c r="AN127">
        <f t="shared" si="67"/>
        <v>8.1400139197959085</v>
      </c>
    </row>
    <row r="128" spans="7:40" x14ac:dyDescent="0.3">
      <c r="G128">
        <v>176.6228646580573</v>
      </c>
      <c r="H128">
        <v>124.52504647035209</v>
      </c>
      <c r="I128">
        <f t="shared" si="56"/>
        <v>38.58471350781349</v>
      </c>
      <c r="J128">
        <f t="shared" si="57"/>
        <v>222.73155648838886</v>
      </c>
      <c r="L128">
        <v>179.59430667019799</v>
      </c>
      <c r="M128">
        <v>574.67928203623728</v>
      </c>
      <c r="N128">
        <f t="shared" si="58"/>
        <v>439.44358640480971</v>
      </c>
      <c r="O128">
        <f t="shared" si="59"/>
        <v>30.774301825138078</v>
      </c>
      <c r="Q128">
        <v>182.58116089017639</v>
      </c>
      <c r="R128">
        <v>1027.936496612069</v>
      </c>
      <c r="S128">
        <f t="shared" si="60"/>
        <v>863.71233323733532</v>
      </c>
      <c r="T128">
        <f t="shared" si="61"/>
        <v>19.013756902045692</v>
      </c>
      <c r="W128">
        <v>176.5564642062626</v>
      </c>
      <c r="X128">
        <v>114.66720260924779</v>
      </c>
      <c r="Y128">
        <f t="shared" si="62"/>
        <v>38.906588565964739</v>
      </c>
      <c r="Z128">
        <f t="shared" si="63"/>
        <v>194.72438174535304</v>
      </c>
      <c r="AF128">
        <v>179.28906627087301</v>
      </c>
      <c r="AG128">
        <v>529.28468096824383</v>
      </c>
      <c r="AH128">
        <f t="shared" si="64"/>
        <v>441.02828328681096</v>
      </c>
      <c r="AI128">
        <f t="shared" si="65"/>
        <v>20.011505163272641</v>
      </c>
      <c r="AK128">
        <v>176.39576329428371</v>
      </c>
      <c r="AL128">
        <v>971.06153145038218</v>
      </c>
      <c r="AM128">
        <f t="shared" si="66"/>
        <v>895.83514421416407</v>
      </c>
      <c r="AN128">
        <f t="shared" si="67"/>
        <v>8.3973471817973238</v>
      </c>
    </row>
    <row r="129" spans="7:40" x14ac:dyDescent="0.3">
      <c r="G129">
        <v>178.386012081942</v>
      </c>
      <c r="H129">
        <v>116.2529429483736</v>
      </c>
      <c r="I129">
        <f t="shared" si="56"/>
        <v>30.004015919222979</v>
      </c>
      <c r="J129">
        <f t="shared" si="57"/>
        <v>287.45794316784321</v>
      </c>
      <c r="L129">
        <v>181.35538175360469</v>
      </c>
      <c r="M129">
        <v>566.30524946711228</v>
      </c>
      <c r="N129">
        <f t="shared" si="58"/>
        <v>430.25815098854707</v>
      </c>
      <c r="O129">
        <f t="shared" si="59"/>
        <v>31.619877082162844</v>
      </c>
      <c r="Q129">
        <v>184.34014685363061</v>
      </c>
      <c r="R129">
        <v>1019.460303260509</v>
      </c>
      <c r="S129">
        <f t="shared" si="60"/>
        <v>854.41384214867685</v>
      </c>
      <c r="T129">
        <f t="shared" si="61"/>
        <v>19.316922663234706</v>
      </c>
      <c r="W129">
        <v>178.32413016204501</v>
      </c>
      <c r="X129">
        <v>107.0632395915647</v>
      </c>
      <c r="Y129">
        <f t="shared" si="62"/>
        <v>30.306281652889879</v>
      </c>
      <c r="Z129">
        <f t="shared" si="63"/>
        <v>253.27078662372159</v>
      </c>
      <c r="AF129">
        <v>181.0551120533346</v>
      </c>
      <c r="AG129">
        <v>521.63666595567338</v>
      </c>
      <c r="AH129">
        <f t="shared" si="64"/>
        <v>431.82943313710189</v>
      </c>
      <c r="AI129">
        <f t="shared" si="65"/>
        <v>20.796922564113068</v>
      </c>
      <c r="AK129">
        <v>178.1613854117588</v>
      </c>
      <c r="AL129">
        <v>963.56516621591936</v>
      </c>
      <c r="AM129">
        <f t="shared" si="66"/>
        <v>886.75698862400395</v>
      </c>
      <c r="AN129">
        <f t="shared" si="67"/>
        <v>8.661694080483084</v>
      </c>
    </row>
    <row r="130" spans="7:40" x14ac:dyDescent="0.3">
      <c r="G130">
        <v>180.14878491384019</v>
      </c>
      <c r="H130">
        <v>107.91616703018541</v>
      </c>
      <c r="I130">
        <f t="shared" si="56"/>
        <v>21.35987969234759</v>
      </c>
      <c r="J130">
        <f t="shared" si="57"/>
        <v>405.22834671605176</v>
      </c>
      <c r="L130">
        <v>183.11608222178339</v>
      </c>
      <c r="M130">
        <v>557.86672495244386</v>
      </c>
      <c r="N130">
        <f t="shared" si="58"/>
        <v>421.00212022985295</v>
      </c>
      <c r="O130">
        <f t="shared" si="59"/>
        <v>32.509243575274027</v>
      </c>
      <c r="Q130">
        <v>186.09875842500639</v>
      </c>
      <c r="R130">
        <v>1010.919798402305</v>
      </c>
      <c r="S130">
        <f t="shared" si="60"/>
        <v>845.04495297469305</v>
      </c>
      <c r="T130">
        <f t="shared" si="61"/>
        <v>19.629114977103409</v>
      </c>
      <c r="W130">
        <v>180.09144045138791</v>
      </c>
      <c r="X130">
        <v>99.397798379173295</v>
      </c>
      <c r="Y130">
        <f t="shared" si="62"/>
        <v>21.642107481338257</v>
      </c>
      <c r="Z130">
        <f t="shared" si="63"/>
        <v>359.27966333631269</v>
      </c>
      <c r="AF130">
        <v>182.82080121189099</v>
      </c>
      <c r="AG130">
        <v>513.92723106351457</v>
      </c>
      <c r="AH130">
        <f t="shared" si="64"/>
        <v>422.55947997458998</v>
      </c>
      <c r="AI130">
        <f t="shared" si="65"/>
        <v>21.622459184780059</v>
      </c>
      <c r="AK130">
        <v>179.92664843443609</v>
      </c>
      <c r="AL130">
        <v>956.00738177141045</v>
      </c>
      <c r="AM130">
        <f t="shared" si="66"/>
        <v>877.60775395293933</v>
      </c>
      <c r="AN130">
        <f t="shared" si="67"/>
        <v>8.9333335382853978</v>
      </c>
    </row>
    <row r="131" spans="7:40" x14ac:dyDescent="0.3">
      <c r="G131">
        <v>181.9111841794919</v>
      </c>
      <c r="H131">
        <v>99.514756040086368</v>
      </c>
      <c r="I131">
        <f t="shared" si="56"/>
        <v>12.652341340498083</v>
      </c>
      <c r="J131">
        <f t="shared" si="57"/>
        <v>686.53233707468712</v>
      </c>
      <c r="L131">
        <v>184.87640916319651</v>
      </c>
      <c r="M131">
        <v>549.36374539766462</v>
      </c>
      <c r="N131">
        <f t="shared" si="58"/>
        <v>411.67553464228638</v>
      </c>
      <c r="O131">
        <f t="shared" si="59"/>
        <v>33.445808450827286</v>
      </c>
      <c r="Q131">
        <v>187.8569967504225</v>
      </c>
      <c r="R131">
        <v>1002.3150185126</v>
      </c>
      <c r="S131">
        <f t="shared" si="60"/>
        <v>835.60570575917268</v>
      </c>
      <c r="T131">
        <f t="shared" si="61"/>
        <v>19.950714984882364</v>
      </c>
      <c r="W131">
        <v>181.85839592923401</v>
      </c>
      <c r="X131">
        <v>91.670895679191503</v>
      </c>
      <c r="Y131">
        <f t="shared" si="62"/>
        <v>12.914101412492187</v>
      </c>
      <c r="Z131">
        <f t="shared" si="63"/>
        <v>609.8511367621411</v>
      </c>
      <c r="AF131">
        <v>184.5861346626231</v>
      </c>
      <c r="AG131">
        <v>506.1563929322927</v>
      </c>
      <c r="AH131">
        <f t="shared" si="64"/>
        <v>413.21846313706408</v>
      </c>
      <c r="AI131">
        <f t="shared" si="65"/>
        <v>22.491233593403408</v>
      </c>
      <c r="AK131">
        <v>181.69155333827939</v>
      </c>
      <c r="AL131">
        <v>948.38819482589042</v>
      </c>
      <c r="AM131">
        <f t="shared" si="66"/>
        <v>868.38747958170802</v>
      </c>
      <c r="AN131">
        <f t="shared" si="67"/>
        <v>9.2125597299857205</v>
      </c>
    </row>
    <row r="132" spans="7:40" x14ac:dyDescent="0.3">
      <c r="G132">
        <v>183.67321089946381</v>
      </c>
      <c r="H132">
        <v>91.048747163490816</v>
      </c>
      <c r="I132">
        <f t="shared" si="56"/>
        <v>3.8814372421721828</v>
      </c>
      <c r="J132">
        <f t="shared" si="57"/>
        <v>2245.7482752583905</v>
      </c>
      <c r="L132">
        <v>186.6363636596777</v>
      </c>
      <c r="M132">
        <v>540.79634756752796</v>
      </c>
      <c r="N132">
        <f t="shared" si="58"/>
        <v>402.27843458578059</v>
      </c>
      <c r="O132">
        <f t="shared" si="59"/>
        <v>34.433342946752035</v>
      </c>
      <c r="Q132">
        <v>189.61486296797591</v>
      </c>
      <c r="R132">
        <v>993.64599992475348</v>
      </c>
      <c r="S132">
        <f t="shared" si="60"/>
        <v>826.09614039104736</v>
      </c>
      <c r="T132">
        <f t="shared" si="61"/>
        <v>20.282125934445524</v>
      </c>
      <c r="W132">
        <v>183.62499744642869</v>
      </c>
      <c r="X132">
        <v>83.88254814648468</v>
      </c>
      <c r="Y132">
        <f t="shared" si="62"/>
        <v>4.1222986931632022</v>
      </c>
      <c r="Z132">
        <f t="shared" si="63"/>
        <v>1934.8488644358347</v>
      </c>
      <c r="AF132">
        <v>186.35111331617631</v>
      </c>
      <c r="AG132">
        <v>498.32416814851928</v>
      </c>
      <c r="AH132">
        <f t="shared" si="64"/>
        <v>403.80642183114469</v>
      </c>
      <c r="AI132">
        <f t="shared" si="65"/>
        <v>23.406697171571491</v>
      </c>
      <c r="AK132">
        <v>183.45610109255051</v>
      </c>
      <c r="AL132">
        <v>940.7076220322316</v>
      </c>
      <c r="AM132">
        <f t="shared" si="66"/>
        <v>859.09620475623217</v>
      </c>
      <c r="AN132">
        <f t="shared" si="67"/>
        <v>9.4996831349239397</v>
      </c>
    </row>
    <row r="133" spans="7:40" x14ac:dyDescent="0.3">
      <c r="G133">
        <v>185.43486608919201</v>
      </c>
      <c r="H133">
        <v>82.518177447780118</v>
      </c>
      <c r="I133">
        <f t="shared" si="56"/>
        <v>-4.9527963581225549</v>
      </c>
      <c r="J133">
        <f t="shared" si="57"/>
        <v>-1766.0926773710539</v>
      </c>
      <c r="L133">
        <v>188.39594678650059</v>
      </c>
      <c r="M133">
        <v>532.16456808712201</v>
      </c>
      <c r="N133">
        <f t="shared" si="58"/>
        <v>392.81086026773187</v>
      </c>
      <c r="O133">
        <f t="shared" si="59"/>
        <v>35.476032338925023</v>
      </c>
      <c r="Q133">
        <v>191.37235820782749</v>
      </c>
      <c r="R133">
        <v>984.91277883150599</v>
      </c>
      <c r="S133">
        <f t="shared" si="60"/>
        <v>816.51629660567198</v>
      </c>
      <c r="T133">
        <f t="shared" si="61"/>
        <v>20.623774801050825</v>
      </c>
      <c r="W133">
        <v>185.391245849749</v>
      </c>
      <c r="X133">
        <v>76.032772383975413</v>
      </c>
      <c r="Y133">
        <f t="shared" si="62"/>
        <v>-4.7332655435308197</v>
      </c>
      <c r="Z133">
        <f t="shared" si="63"/>
        <v>-1706.3491829207223</v>
      </c>
      <c r="AF133">
        <v>188.1157380778169</v>
      </c>
      <c r="AG133">
        <v>490.4305732450614</v>
      </c>
      <c r="AH133">
        <f t="shared" si="64"/>
        <v>394.323395133178</v>
      </c>
      <c r="AI133">
        <f t="shared" si="65"/>
        <v>24.372679708599172</v>
      </c>
      <c r="AK133">
        <v>185.22029265987291</v>
      </c>
      <c r="AL133">
        <v>932.96567998760474</v>
      </c>
      <c r="AM133">
        <f t="shared" si="66"/>
        <v>849.73396858874321</v>
      </c>
      <c r="AN133">
        <f t="shared" si="67"/>
        <v>9.7950316776313642</v>
      </c>
    </row>
    <row r="134" spans="7:40" x14ac:dyDescent="0.3">
      <c r="G134">
        <v>187.19615075902581</v>
      </c>
      <c r="H134">
        <v>73.923083803135697</v>
      </c>
      <c r="I134">
        <f t="shared" si="56"/>
        <v>-13.850323349063387</v>
      </c>
      <c r="J134">
        <f t="shared" si="57"/>
        <v>-633.72821659167005</v>
      </c>
      <c r="L134">
        <v>190.15515961243571</v>
      </c>
      <c r="M134">
        <v>523.46844344289036</v>
      </c>
      <c r="N134">
        <f t="shared" si="58"/>
        <v>383.27285174413362</v>
      </c>
      <c r="O134">
        <f t="shared" si="59"/>
        <v>36.578534341991151</v>
      </c>
      <c r="Q134">
        <v>193.12948359228639</v>
      </c>
      <c r="R134">
        <v>976.11539128614788</v>
      </c>
      <c r="S134">
        <f t="shared" si="60"/>
        <v>806.8662139860902</v>
      </c>
      <c r="T134">
        <f t="shared" si="61"/>
        <v>20.976114052902382</v>
      </c>
      <c r="W134">
        <v>187.15714198194169</v>
      </c>
      <c r="X134">
        <v>68.121584942932103</v>
      </c>
      <c r="Y134">
        <f t="shared" si="62"/>
        <v>-13.652556277540953</v>
      </c>
      <c r="Z134">
        <f t="shared" si="63"/>
        <v>-598.96578749135108</v>
      </c>
      <c r="AF134">
        <v>189.88000984747271</v>
      </c>
      <c r="AG134">
        <v>482.47562470154088</v>
      </c>
      <c r="AH134">
        <f t="shared" si="64"/>
        <v>384.76942199020073</v>
      </c>
      <c r="AI134">
        <f t="shared" si="65"/>
        <v>25.393442702894546</v>
      </c>
      <c r="AK134">
        <v>186.9841289963114</v>
      </c>
      <c r="AL134">
        <v>925.16238523391337</v>
      </c>
      <c r="AM134">
        <f t="shared" si="66"/>
        <v>840.30081005880584</v>
      </c>
      <c r="AN134">
        <f t="shared" si="67"/>
        <v>10.098951965685806</v>
      </c>
    </row>
    <row r="135" spans="7:40" x14ac:dyDescent="0.3">
      <c r="G135">
        <v>188.95706591427339</v>
      </c>
      <c r="H135">
        <v>65.263503003354757</v>
      </c>
      <c r="I135">
        <f t="shared" si="56"/>
        <v>-22.81110775172499</v>
      </c>
      <c r="J135">
        <f t="shared" si="57"/>
        <v>-386.10404945555302</v>
      </c>
      <c r="L135">
        <v>191.91400319982171</v>
      </c>
      <c r="M135">
        <v>514.70800998360403</v>
      </c>
      <c r="N135">
        <f t="shared" si="58"/>
        <v>373.66444892061725</v>
      </c>
      <c r="O135">
        <f t="shared" si="59"/>
        <v>37.746047682730079</v>
      </c>
      <c r="Q135">
        <v>194.88624023589449</v>
      </c>
      <c r="R135">
        <v>967.25387320365292</v>
      </c>
      <c r="S135">
        <f t="shared" si="60"/>
        <v>797.14593196427734</v>
      </c>
      <c r="T135">
        <f t="shared" si="61"/>
        <v>21.339623576853263</v>
      </c>
      <c r="W135">
        <v>188.92268668175811</v>
      </c>
      <c r="X135">
        <v>60.149002323261357</v>
      </c>
      <c r="Y135">
        <f t="shared" si="62"/>
        <v>-22.635538601255007</v>
      </c>
      <c r="Z135">
        <f t="shared" si="63"/>
        <v>-365.72816924235434</v>
      </c>
      <c r="AF135">
        <v>191.6439295197996</v>
      </c>
      <c r="AG135">
        <v>474.45933894467072</v>
      </c>
      <c r="AH135">
        <f t="shared" si="64"/>
        <v>375.1445412207529</v>
      </c>
      <c r="AI135">
        <f t="shared" si="65"/>
        <v>26.47374193443915</v>
      </c>
      <c r="AK135">
        <v>188.74761105142699</v>
      </c>
      <c r="AL135">
        <v>917.29775425826494</v>
      </c>
      <c r="AM135">
        <f t="shared" si="66"/>
        <v>830.79676801445453</v>
      </c>
      <c r="AN135">
        <f t="shared" si="67"/>
        <v>10.411810634572118</v>
      </c>
    </row>
    <row r="136" spans="7:40" x14ac:dyDescent="0.3">
      <c r="G136">
        <v>190.71761255524871</v>
      </c>
      <c r="H136">
        <v>56.53947168664611</v>
      </c>
      <c r="I136">
        <f t="shared" si="56"/>
        <v>-31.835113718810248</v>
      </c>
      <c r="J136">
        <f t="shared" ref="J136:J167" si="68">((H136-I136)/I136)*100</f>
        <v>-277.60097289440159</v>
      </c>
      <c r="L136">
        <v>193.672478604628</v>
      </c>
      <c r="M136">
        <v>505.88330392131388</v>
      </c>
      <c r="N136">
        <f t="shared" si="58"/>
        <v>363.98569155352277</v>
      </c>
      <c r="O136">
        <f t="shared" ref="O136:O167" si="69">((M136-N136)/N136)*100</f>
        <v>38.984392974943518</v>
      </c>
      <c r="Q136">
        <v>196.64262924551591</v>
      </c>
      <c r="R136">
        <v>958.32826036175743</v>
      </c>
      <c r="S136">
        <f t="shared" si="60"/>
        <v>787.35548982233263</v>
      </c>
      <c r="T136">
        <f t="shared" ref="T136:T167" si="70">((R136-S136)/S136)*100</f>
        <v>21.714812781454658</v>
      </c>
      <c r="W136">
        <v>190.68788078399271</v>
      </c>
      <c r="X136">
        <v>52.115040973788233</v>
      </c>
      <c r="Y136">
        <f t="shared" si="62"/>
        <v>-31.682177718893399</v>
      </c>
      <c r="Z136">
        <f t="shared" ref="Z136:Z167" si="71">((X136-Y136)/Y136)*100</f>
        <v>-264.49324107764812</v>
      </c>
      <c r="AF136">
        <v>193.40749798422391</v>
      </c>
      <c r="AG136">
        <v>466.38173234864303</v>
      </c>
      <c r="AH136">
        <f t="shared" si="64"/>
        <v>365.44879151580528</v>
      </c>
      <c r="AI136">
        <f t="shared" ref="AI136:AI167" si="72">((AG136-AH136)/AH136)*100</f>
        <v>27.618901245832276</v>
      </c>
      <c r="AK136">
        <v>190.51073976835491</v>
      </c>
      <c r="AL136">
        <v>909.37180349339008</v>
      </c>
      <c r="AM136">
        <f t="shared" si="66"/>
        <v>821.22188117318865</v>
      </c>
      <c r="AN136">
        <f t="shared" ref="AN136:AN167" si="73">((AL136-AM136)/AM136)*100</f>
        <v>10.733995810519735</v>
      </c>
    </row>
    <row r="137" spans="7:40" x14ac:dyDescent="0.3">
      <c r="G137">
        <v>192.4777916773196</v>
      </c>
      <c r="H137">
        <v>47.75102635640976</v>
      </c>
      <c r="I137">
        <f t="shared" si="56"/>
        <v>-40.92230553389993</v>
      </c>
      <c r="J137">
        <f t="shared" si="68"/>
        <v>-216.68703836066356</v>
      </c>
      <c r="L137">
        <v>195.4305868765272</v>
      </c>
      <c r="M137">
        <v>496.99436133229659</v>
      </c>
      <c r="N137">
        <f t="shared" si="58"/>
        <v>354.23661925089641</v>
      </c>
      <c r="O137">
        <f t="shared" si="69"/>
        <v>40.300108549841553</v>
      </c>
      <c r="Q137">
        <v>198.39865172042951</v>
      </c>
      <c r="R137">
        <v>949.33858840203663</v>
      </c>
      <c r="S137">
        <f t="shared" si="60"/>
        <v>777.49492669363099</v>
      </c>
      <c r="T137">
        <f t="shared" si="70"/>
        <v>22.102222896705793</v>
      </c>
      <c r="W137">
        <v>192.4527251195216</v>
      </c>
      <c r="X137">
        <v>44.019717292534551</v>
      </c>
      <c r="Y137">
        <f t="shared" si="62"/>
        <v>-40.792438945913545</v>
      </c>
      <c r="Z137">
        <f t="shared" si="71"/>
        <v>-207.91146209938569</v>
      </c>
      <c r="AF137">
        <v>195.17071612501039</v>
      </c>
      <c r="AG137">
        <v>458.24282123545288</v>
      </c>
      <c r="AH137">
        <f t="shared" si="64"/>
        <v>355.6822114395344</v>
      </c>
      <c r="AI137">
        <f t="shared" si="72"/>
        <v>28.834899946452246</v>
      </c>
      <c r="AK137">
        <v>192.27351608388349</v>
      </c>
      <c r="AL137">
        <v>901.3845493180562</v>
      </c>
      <c r="AM137">
        <f t="shared" si="66"/>
        <v>811.57618812294345</v>
      </c>
      <c r="AN137">
        <f t="shared" si="73"/>
        <v>11.065918703557125</v>
      </c>
    </row>
    <row r="138" spans="7:40" x14ac:dyDescent="0.3">
      <c r="G138">
        <v>194.23760427095809</v>
      </c>
      <c r="H138">
        <v>38.89820338199489</v>
      </c>
      <c r="I138">
        <f t="shared" si="56"/>
        <v>-50.072647610722129</v>
      </c>
      <c r="J138">
        <f t="shared" si="68"/>
        <v>-177.68353629790002</v>
      </c>
      <c r="L138">
        <v>197.18832905896139</v>
      </c>
      <c r="M138">
        <v>488.04121815795128</v>
      </c>
      <c r="N138">
        <f t="shared" si="58"/>
        <v>344.41727147350582</v>
      </c>
      <c r="O138">
        <f t="shared" si="69"/>
        <v>41.700564570988327</v>
      </c>
      <c r="Q138">
        <v>200.15430875241529</v>
      </c>
      <c r="R138">
        <v>940.28489283094189</v>
      </c>
      <c r="S138">
        <f t="shared" si="60"/>
        <v>767.5642815639867</v>
      </c>
      <c r="T138">
        <f t="shared" si="70"/>
        <v>22.502429492292187</v>
      </c>
      <c r="W138">
        <v>194.21722051534431</v>
      </c>
      <c r="X138">
        <v>35.863047626985242</v>
      </c>
      <c r="Y138">
        <f t="shared" si="62"/>
        <v>-49.966287708440404</v>
      </c>
      <c r="Z138">
        <f t="shared" si="71"/>
        <v>-171.77448890389985</v>
      </c>
      <c r="AF138">
        <v>196.93358482131271</v>
      </c>
      <c r="AG138">
        <v>450.04262187525649</v>
      </c>
      <c r="AH138">
        <f t="shared" si="64"/>
        <v>345.84483943017688</v>
      </c>
      <c r="AI138">
        <f t="shared" si="72"/>
        <v>30.128476867475783</v>
      </c>
      <c r="AK138">
        <v>194.03594092852299</v>
      </c>
      <c r="AL138">
        <v>893.33600805748699</v>
      </c>
      <c r="AM138">
        <f t="shared" si="66"/>
        <v>801.85972732309608</v>
      </c>
      <c r="AN138">
        <f t="shared" si="73"/>
        <v>11.408015344500781</v>
      </c>
    </row>
    <row r="139" spans="7:40" x14ac:dyDescent="0.3">
      <c r="G139">
        <v>195.99705132179059</v>
      </c>
      <c r="H139">
        <v>29.981038999444859</v>
      </c>
      <c r="I139">
        <f t="shared" si="56"/>
        <v>-59.286104492436039</v>
      </c>
      <c r="J139">
        <f t="shared" si="68"/>
        <v>-150.5700943857257</v>
      </c>
      <c r="L139">
        <v>198.9457061892175</v>
      </c>
      <c r="M139">
        <v>479.02391020569007</v>
      </c>
      <c r="N139">
        <f t="shared" si="58"/>
        <v>334.52768753578425</v>
      </c>
      <c r="O139">
        <f t="shared" si="69"/>
        <v>43.194099637701626</v>
      </c>
      <c r="Q139">
        <v>201.90960142585081</v>
      </c>
      <c r="R139">
        <v>931.1672090208134</v>
      </c>
      <c r="S139">
        <f t="shared" si="60"/>
        <v>757.56359327273492</v>
      </c>
      <c r="T139">
        <f t="shared" si="70"/>
        <v>22.916045238934604</v>
      </c>
      <c r="W139">
        <v>195.98136779462499</v>
      </c>
      <c r="X139">
        <v>27.645048274354199</v>
      </c>
      <c r="Y139">
        <f t="shared" si="62"/>
        <v>-59.203689542704069</v>
      </c>
      <c r="Z139">
        <f t="shared" si="71"/>
        <v>-146.69480650258058</v>
      </c>
      <c r="AF139">
        <v>198.69610494723611</v>
      </c>
      <c r="AG139">
        <v>441.78115048669667</v>
      </c>
      <c r="AH139">
        <f t="shared" si="64"/>
        <v>335.93671380080298</v>
      </c>
      <c r="AI139">
        <f t="shared" si="72"/>
        <v>31.507254889876435</v>
      </c>
      <c r="AK139">
        <v>195.79801522658499</v>
      </c>
      <c r="AL139">
        <v>885.22619598376525</v>
      </c>
      <c r="AM139">
        <f t="shared" si="66"/>
        <v>792.07253710539385</v>
      </c>
      <c r="AN139">
        <f t="shared" si="73"/>
        <v>11.760748481294245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E18"/>
  <sheetViews>
    <sheetView zoomScale="74" workbookViewId="0">
      <selection activeCell="AH14" sqref="AH14"/>
    </sheetView>
  </sheetViews>
  <sheetFormatPr defaultRowHeight="14.4" x14ac:dyDescent="0.3"/>
  <cols>
    <col min="20" max="20" width="9.88671875" customWidth="1"/>
    <col min="25" max="25" width="10.21875" customWidth="1"/>
    <col min="29" max="29" width="9.88671875" customWidth="1"/>
  </cols>
  <sheetData>
    <row r="2" spans="2:31" x14ac:dyDescent="0.3">
      <c r="O2" t="s">
        <v>61</v>
      </c>
      <c r="P2" t="s">
        <v>62</v>
      </c>
      <c r="Q2" t="s">
        <v>63</v>
      </c>
      <c r="R2" t="s">
        <v>64</v>
      </c>
    </row>
    <row r="3" spans="2:31" x14ac:dyDescent="0.3">
      <c r="B3">
        <v>115.5563251984204</v>
      </c>
      <c r="C3">
        <v>116.9561066792801</v>
      </c>
      <c r="F3">
        <v>115.5563251984204</v>
      </c>
      <c r="G3">
        <v>161.9218170747686</v>
      </c>
      <c r="H3">
        <v>121.50992000000009</v>
      </c>
      <c r="J3">
        <v>96.310091424480603</v>
      </c>
      <c r="K3">
        <v>161.9218170747686</v>
      </c>
      <c r="L3">
        <v>121.50992000000009</v>
      </c>
      <c r="O3">
        <v>122.8804161732986</v>
      </c>
      <c r="P3">
        <v>161.9218170747686</v>
      </c>
      <c r="Q3">
        <v>121.50992000000009</v>
      </c>
      <c r="R3">
        <f t="shared" ref="R3:R14" si="0">P3*(1.96/1.84)</f>
        <v>172.48193557964478</v>
      </c>
      <c r="T3">
        <v>110.4207700284849</v>
      </c>
      <c r="U3">
        <v>161.9218170747686</v>
      </c>
      <c r="V3">
        <v>121.50992000000009</v>
      </c>
      <c r="Y3">
        <v>100.67366757951061</v>
      </c>
      <c r="Z3">
        <v>161.9218170747686</v>
      </c>
      <c r="AA3">
        <v>121.50992000000009</v>
      </c>
      <c r="AC3">
        <v>111.8506459490264</v>
      </c>
      <c r="AD3">
        <v>161.9218170747686</v>
      </c>
      <c r="AE3">
        <v>121.50992000000009</v>
      </c>
    </row>
    <row r="4" spans="2:31" x14ac:dyDescent="0.3">
      <c r="B4">
        <v>115.96012370193939</v>
      </c>
      <c r="C4">
        <v>131.91610294082469</v>
      </c>
      <c r="F4">
        <v>115.96012370193939</v>
      </c>
      <c r="G4">
        <v>161.3486659888159</v>
      </c>
      <c r="H4">
        <v>137.05240000000001</v>
      </c>
      <c r="J4">
        <v>97.076646100256283</v>
      </c>
      <c r="K4">
        <v>161.3486659888159</v>
      </c>
      <c r="L4">
        <v>137.05240000000001</v>
      </c>
      <c r="O4">
        <v>122.9358859885882</v>
      </c>
      <c r="P4">
        <v>161.3486659888159</v>
      </c>
      <c r="Q4">
        <v>137.05240000000001</v>
      </c>
      <c r="R4">
        <f t="shared" si="0"/>
        <v>171.87140507504299</v>
      </c>
      <c r="T4">
        <v>110.86558548393489</v>
      </c>
      <c r="U4">
        <v>161.3486659888159</v>
      </c>
      <c r="V4">
        <v>137.05240000000001</v>
      </c>
      <c r="Y4">
        <v>101.0848428860961</v>
      </c>
      <c r="Z4">
        <v>161.3486659888159</v>
      </c>
      <c r="AA4">
        <v>137.05240000000001</v>
      </c>
      <c r="AC4">
        <v>111.90429069613231</v>
      </c>
      <c r="AD4">
        <v>161.3486659888159</v>
      </c>
      <c r="AE4">
        <v>137.05240000000001</v>
      </c>
    </row>
    <row r="5" spans="2:31" x14ac:dyDescent="0.3">
      <c r="B5">
        <v>148.19285266974151</v>
      </c>
      <c r="C5">
        <v>183.89088810568171</v>
      </c>
      <c r="F5">
        <v>148.19285266974151</v>
      </c>
      <c r="G5">
        <v>207.7023205504081</v>
      </c>
      <c r="H5">
        <v>191.05088000000009</v>
      </c>
      <c r="J5">
        <v>125.55890378992861</v>
      </c>
      <c r="K5">
        <v>207.7023205504081</v>
      </c>
      <c r="L5">
        <v>191.05088000000009</v>
      </c>
      <c r="O5">
        <v>156.54449687118949</v>
      </c>
      <c r="P5">
        <v>207.7023205504081</v>
      </c>
      <c r="Q5">
        <v>191.05088000000009</v>
      </c>
      <c r="R5">
        <f t="shared" si="0"/>
        <v>221.24812406456513</v>
      </c>
      <c r="T5">
        <v>141.50437243843021</v>
      </c>
      <c r="U5">
        <v>207.7023205504081</v>
      </c>
      <c r="V5">
        <v>191.05088000000009</v>
      </c>
      <c r="Y5">
        <v>129.00341396385551</v>
      </c>
      <c r="Z5">
        <v>207.7023205504081</v>
      </c>
      <c r="AA5">
        <v>191.05088000000009</v>
      </c>
      <c r="AC5">
        <v>142.47752982580019</v>
      </c>
      <c r="AD5">
        <v>207.7023205504081</v>
      </c>
      <c r="AE5">
        <v>191.05088000000009</v>
      </c>
    </row>
    <row r="6" spans="2:31" x14ac:dyDescent="0.3">
      <c r="B6">
        <v>207.68976057071279</v>
      </c>
      <c r="C6">
        <v>258.65899064784168</v>
      </c>
      <c r="F6">
        <v>207.68976057071279</v>
      </c>
      <c r="G6">
        <v>313.68971067894682</v>
      </c>
      <c r="H6">
        <v>268.73015999999978</v>
      </c>
      <c r="J6">
        <v>183.78868245604539</v>
      </c>
      <c r="K6">
        <v>313.68971067894682</v>
      </c>
      <c r="L6">
        <v>268.73015999999978</v>
      </c>
      <c r="O6">
        <v>215.62749036410651</v>
      </c>
      <c r="P6">
        <v>313.68971067894682</v>
      </c>
      <c r="Q6">
        <v>268.73015999999978</v>
      </c>
      <c r="R6">
        <f t="shared" si="0"/>
        <v>334.1477352884433</v>
      </c>
      <c r="T6">
        <v>200.02300250250809</v>
      </c>
      <c r="U6">
        <v>313.68971067894682</v>
      </c>
      <c r="V6">
        <v>268.73015999999978</v>
      </c>
      <c r="Y6">
        <v>182.3029272007665</v>
      </c>
      <c r="Z6">
        <v>313.68971067894682</v>
      </c>
      <c r="AA6">
        <v>268.73015999999978</v>
      </c>
      <c r="AC6">
        <v>196.2066266771219</v>
      </c>
      <c r="AD6">
        <v>313.68971067894682</v>
      </c>
      <c r="AE6">
        <v>268.73015999999978</v>
      </c>
    </row>
    <row r="7" spans="2:31" x14ac:dyDescent="0.3">
      <c r="B7">
        <v>251.95130005611179</v>
      </c>
      <c r="C7">
        <v>320.8810278985635</v>
      </c>
      <c r="F7">
        <v>251.95130005611179</v>
      </c>
      <c r="G7">
        <v>327.418524446829</v>
      </c>
      <c r="H7">
        <v>333.37487999999979</v>
      </c>
      <c r="J7">
        <v>225.22244299312979</v>
      </c>
      <c r="K7">
        <v>327.418524446829</v>
      </c>
      <c r="L7">
        <v>333.37487999999979</v>
      </c>
      <c r="O7">
        <v>259.15459392052588</v>
      </c>
      <c r="P7">
        <v>327.418524446829</v>
      </c>
      <c r="Q7">
        <v>333.37487999999979</v>
      </c>
      <c r="R7">
        <f t="shared" si="0"/>
        <v>348.77190647596996</v>
      </c>
      <c r="T7">
        <v>241.9695190248693</v>
      </c>
      <c r="U7">
        <v>327.418524446829</v>
      </c>
      <c r="V7">
        <v>333.37487999999979</v>
      </c>
      <c r="Y7">
        <v>220.46508752376471</v>
      </c>
      <c r="Z7">
        <v>327.418524446829</v>
      </c>
      <c r="AA7">
        <v>333.37487999999979</v>
      </c>
      <c r="AC7">
        <v>235.75809711288559</v>
      </c>
      <c r="AD7">
        <v>327.418524446829</v>
      </c>
      <c r="AE7">
        <v>333.37487999999979</v>
      </c>
    </row>
    <row r="8" spans="2:31" x14ac:dyDescent="0.3">
      <c r="B8">
        <v>274.88771494018658</v>
      </c>
      <c r="C8">
        <v>353.95701821235582</v>
      </c>
      <c r="F8">
        <v>274.88771494018658</v>
      </c>
      <c r="G8">
        <v>351.45199377618059</v>
      </c>
      <c r="H8">
        <v>367.73871999999972</v>
      </c>
      <c r="J8">
        <v>249.14337590800261</v>
      </c>
      <c r="K8">
        <v>351.45199377618059</v>
      </c>
      <c r="L8">
        <v>367.73871999999972</v>
      </c>
      <c r="O8">
        <v>280.71688547416147</v>
      </c>
      <c r="P8">
        <v>351.45199377618059</v>
      </c>
      <c r="Q8">
        <v>367.73871999999972</v>
      </c>
      <c r="R8">
        <f t="shared" si="0"/>
        <v>374.37277597897491</v>
      </c>
      <c r="T8">
        <v>264.47812498626701</v>
      </c>
      <c r="U8">
        <v>351.45199377618059</v>
      </c>
      <c r="V8">
        <v>367.73871999999972</v>
      </c>
      <c r="Y8">
        <v>240.9155068306147</v>
      </c>
      <c r="Z8">
        <v>351.45199377618059</v>
      </c>
      <c r="AA8">
        <v>367.73871999999972</v>
      </c>
      <c r="AC8">
        <v>255.29531498723401</v>
      </c>
      <c r="AD8">
        <v>351.45199377618059</v>
      </c>
      <c r="AE8">
        <v>367.73871999999972</v>
      </c>
    </row>
    <row r="9" spans="2:31" x14ac:dyDescent="0.3">
      <c r="B9">
        <v>300.08050401970439</v>
      </c>
      <c r="C9">
        <v>375.95867957818581</v>
      </c>
      <c r="F9">
        <v>300.08050401970439</v>
      </c>
      <c r="G9">
        <v>378.15375468038241</v>
      </c>
      <c r="H9">
        <v>390.59703999999971</v>
      </c>
      <c r="J9">
        <v>274.36904513667969</v>
      </c>
      <c r="K9">
        <v>378.15375468038241</v>
      </c>
      <c r="L9">
        <v>390.59703999999971</v>
      </c>
      <c r="O9">
        <v>305.26004734902108</v>
      </c>
      <c r="P9">
        <v>378.15375468038241</v>
      </c>
      <c r="Q9">
        <v>390.59703999999971</v>
      </c>
      <c r="R9">
        <f t="shared" si="0"/>
        <v>402.81595607258117</v>
      </c>
      <c r="T9">
        <v>289.02053588790869</v>
      </c>
      <c r="U9">
        <v>378.15375468038241</v>
      </c>
      <c r="V9">
        <v>390.59703999999971</v>
      </c>
      <c r="Y9">
        <v>263.23207161656239</v>
      </c>
      <c r="Z9">
        <v>378.15375468038241</v>
      </c>
      <c r="AA9">
        <v>390.59703999999971</v>
      </c>
      <c r="AC9">
        <v>277.57782540776088</v>
      </c>
      <c r="AD9">
        <v>378.15375468038241</v>
      </c>
      <c r="AE9">
        <v>390.59703999999971</v>
      </c>
    </row>
    <row r="10" spans="2:31" x14ac:dyDescent="0.3">
      <c r="B10">
        <v>296.71448003660907</v>
      </c>
      <c r="C10">
        <v>352.72791469566238</v>
      </c>
      <c r="F10">
        <v>296.71448003660907</v>
      </c>
      <c r="G10">
        <v>372.98994275992192</v>
      </c>
      <c r="H10">
        <v>366.46175999999957</v>
      </c>
      <c r="J10">
        <v>272.28440575662768</v>
      </c>
      <c r="K10">
        <v>372.98994275992192</v>
      </c>
      <c r="L10">
        <v>366.46175999999957</v>
      </c>
      <c r="O10">
        <v>301.9197704956859</v>
      </c>
      <c r="P10">
        <v>372.98994275992192</v>
      </c>
      <c r="Q10">
        <v>366.46175999999957</v>
      </c>
      <c r="R10">
        <f t="shared" si="0"/>
        <v>397.31537380948197</v>
      </c>
      <c r="T10">
        <v>285.85155093185978</v>
      </c>
      <c r="U10">
        <v>372.98994275992192</v>
      </c>
      <c r="V10">
        <v>366.46175999999957</v>
      </c>
      <c r="Y10">
        <v>260.35506385246532</v>
      </c>
      <c r="Z10">
        <v>372.98994275992192</v>
      </c>
      <c r="AA10">
        <v>366.46175999999957</v>
      </c>
      <c r="AC10">
        <v>274.53967484578737</v>
      </c>
      <c r="AD10">
        <v>372.98994275992192</v>
      </c>
      <c r="AE10">
        <v>366.46175999999957</v>
      </c>
    </row>
    <row r="11" spans="2:31" x14ac:dyDescent="0.3">
      <c r="B11">
        <v>246.53559309583679</v>
      </c>
      <c r="C11">
        <v>273.36572782741638</v>
      </c>
      <c r="F11">
        <v>246.53559309583679</v>
      </c>
      <c r="G11">
        <v>314.04297126687828</v>
      </c>
      <c r="H11">
        <v>284.00951999999978</v>
      </c>
      <c r="J11">
        <v>224.28710956857421</v>
      </c>
      <c r="K11">
        <v>314.04297126687828</v>
      </c>
      <c r="L11">
        <v>284.00951999999978</v>
      </c>
      <c r="O11">
        <v>251.91553640087031</v>
      </c>
      <c r="P11">
        <v>314.04297126687828</v>
      </c>
      <c r="Q11">
        <v>284.00951999999978</v>
      </c>
      <c r="R11">
        <f t="shared" si="0"/>
        <v>334.52403461037028</v>
      </c>
      <c r="T11">
        <v>237.69673692900199</v>
      </c>
      <c r="U11">
        <v>314.04297126687828</v>
      </c>
      <c r="V11">
        <v>284.00951999999978</v>
      </c>
      <c r="Y11">
        <v>216.53824762231741</v>
      </c>
      <c r="Z11">
        <v>314.04297126687828</v>
      </c>
      <c r="AA11">
        <v>284.00951999999978</v>
      </c>
      <c r="AC11">
        <v>229.12813068580641</v>
      </c>
      <c r="AD11">
        <v>314.04297126687828</v>
      </c>
      <c r="AE11">
        <v>284.00951999999978</v>
      </c>
    </row>
    <row r="12" spans="2:31" x14ac:dyDescent="0.3">
      <c r="B12">
        <v>175.23255198307319</v>
      </c>
      <c r="C12">
        <v>187.66675078232589</v>
      </c>
      <c r="F12">
        <v>175.23255198307319</v>
      </c>
      <c r="G12">
        <v>229.99304964279341</v>
      </c>
      <c r="H12">
        <v>194.97376000000011</v>
      </c>
      <c r="J12">
        <v>153.9181256354054</v>
      </c>
      <c r="K12">
        <v>229.99304964279341</v>
      </c>
      <c r="L12">
        <v>194.97376000000011</v>
      </c>
      <c r="O12">
        <v>181.37200209388371</v>
      </c>
      <c r="P12">
        <v>229.99304964279341</v>
      </c>
      <c r="Q12">
        <v>194.97376000000011</v>
      </c>
      <c r="R12">
        <f t="shared" si="0"/>
        <v>244.99259635862774</v>
      </c>
      <c r="T12">
        <v>167.66004177022441</v>
      </c>
      <c r="U12">
        <v>229.99304964279341</v>
      </c>
      <c r="V12">
        <v>194.97376000000011</v>
      </c>
      <c r="Y12">
        <v>152.762092766291</v>
      </c>
      <c r="Z12">
        <v>229.99304964279341</v>
      </c>
      <c r="AA12">
        <v>194.97376000000011</v>
      </c>
      <c r="AC12">
        <v>165.00299916717529</v>
      </c>
      <c r="AD12">
        <v>229.99304964279341</v>
      </c>
      <c r="AE12">
        <v>194.97376000000011</v>
      </c>
    </row>
    <row r="13" spans="2:31" x14ac:dyDescent="0.3">
      <c r="B13">
        <v>109.1486045385694</v>
      </c>
      <c r="C13">
        <v>117.0729954863432</v>
      </c>
      <c r="F13">
        <v>109.1486045385694</v>
      </c>
      <c r="G13">
        <v>150.70345548523159</v>
      </c>
      <c r="H13">
        <v>121.63136</v>
      </c>
      <c r="J13">
        <v>90.540572015621933</v>
      </c>
      <c r="K13">
        <v>150.70345548523159</v>
      </c>
      <c r="L13">
        <v>121.63136</v>
      </c>
      <c r="O13">
        <v>115.33472240481029</v>
      </c>
      <c r="P13">
        <v>150.70345548523159</v>
      </c>
      <c r="Q13">
        <v>121.63136</v>
      </c>
      <c r="R13">
        <f t="shared" si="0"/>
        <v>160.53194171252929</v>
      </c>
      <c r="T13">
        <v>103.34581425500571</v>
      </c>
      <c r="U13">
        <v>150.70345548523159</v>
      </c>
      <c r="V13">
        <v>121.63136</v>
      </c>
      <c r="Y13">
        <v>94.179122816781273</v>
      </c>
      <c r="Z13">
        <v>150.70345548523159</v>
      </c>
      <c r="AA13">
        <v>121.63136</v>
      </c>
      <c r="AC13">
        <v>104.9621314091675</v>
      </c>
      <c r="AD13">
        <v>150.70345548523159</v>
      </c>
      <c r="AE13">
        <v>121.63136</v>
      </c>
    </row>
    <row r="14" spans="2:31" x14ac:dyDescent="0.3">
      <c r="G14">
        <f>SUM(G3:G13)</f>
        <v>2969.4162063511567</v>
      </c>
      <c r="H14">
        <f>SUM(H3:H13)</f>
        <v>2777.1303999999986</v>
      </c>
      <c r="O14">
        <v>97.000171960275765</v>
      </c>
      <c r="P14">
        <v>129.70843903442571</v>
      </c>
      <c r="Q14">
        <v>97.065519999999978</v>
      </c>
      <c r="R14">
        <f t="shared" si="0"/>
        <v>138.16768505840997</v>
      </c>
      <c r="T14">
        <v>85.2974172709404</v>
      </c>
      <c r="U14">
        <v>129.70843903442571</v>
      </c>
      <c r="V14">
        <v>97.065519999999978</v>
      </c>
      <c r="Y14">
        <v>77.746962445402701</v>
      </c>
      <c r="Z14">
        <v>129.70843903442571</v>
      </c>
      <c r="AA14">
        <v>97.065519999999978</v>
      </c>
      <c r="AC14">
        <v>88.291425893438557</v>
      </c>
      <c r="AD14">
        <v>129.70843903442571</v>
      </c>
      <c r="AE14">
        <v>97.065519999999978</v>
      </c>
    </row>
    <row r="16" spans="2:31" x14ac:dyDescent="0.3">
      <c r="O16" t="s">
        <v>65</v>
      </c>
      <c r="T16" t="s">
        <v>66</v>
      </c>
      <c r="Y16" t="s">
        <v>66</v>
      </c>
      <c r="AC16" t="s">
        <v>65</v>
      </c>
    </row>
    <row r="17" spans="15:29" x14ac:dyDescent="0.3">
      <c r="O17" t="s">
        <v>67</v>
      </c>
    </row>
    <row r="18" spans="15:29" x14ac:dyDescent="0.3">
      <c r="O18" t="s">
        <v>68</v>
      </c>
      <c r="T18" t="s">
        <v>68</v>
      </c>
      <c r="Y18" t="s">
        <v>69</v>
      </c>
      <c r="AC18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I19"/>
  <sheetViews>
    <sheetView topLeftCell="R1" zoomScale="74" zoomScaleNormal="100" workbookViewId="0">
      <selection activeCell="AG3" sqref="AG3:AG15"/>
    </sheetView>
  </sheetViews>
  <sheetFormatPr defaultRowHeight="14.4" x14ac:dyDescent="0.3"/>
  <cols>
    <col min="10" max="10" width="13.44140625" customWidth="1"/>
    <col min="14" max="14" width="10.6640625" customWidth="1"/>
    <col min="19" max="19" width="10.21875" customWidth="1"/>
    <col min="23" max="23" width="10.5546875" customWidth="1"/>
    <col min="29" max="29" width="11.77734375" customWidth="1"/>
    <col min="33" max="33" width="10.88671875" customWidth="1"/>
  </cols>
  <sheetData>
    <row r="2" spans="2:35" x14ac:dyDescent="0.3">
      <c r="B2">
        <v>96.310091424480603</v>
      </c>
      <c r="C2">
        <v>161.9218170747686</v>
      </c>
      <c r="D2">
        <v>121.50992000000009</v>
      </c>
      <c r="F2">
        <v>115.5563251984204</v>
      </c>
      <c r="G2">
        <v>161.9218170747686</v>
      </c>
      <c r="H2">
        <v>121.50992000000009</v>
      </c>
    </row>
    <row r="3" spans="2:35" x14ac:dyDescent="0.3">
      <c r="B3">
        <v>97.076646100256283</v>
      </c>
      <c r="C3">
        <v>161.3486659888159</v>
      </c>
      <c r="D3">
        <v>137.05240000000001</v>
      </c>
      <c r="F3">
        <v>115.96012370193939</v>
      </c>
      <c r="G3">
        <v>161.3486659888159</v>
      </c>
      <c r="H3">
        <v>137.05240000000001</v>
      </c>
      <c r="J3">
        <v>252.3174158665999</v>
      </c>
      <c r="K3">
        <v>337.38975999999991</v>
      </c>
      <c r="L3">
        <v>337.3897599999998</v>
      </c>
      <c r="N3">
        <v>278.04861599715161</v>
      </c>
      <c r="O3">
        <v>337.38975999999991</v>
      </c>
      <c r="P3">
        <v>337.3897599999998</v>
      </c>
      <c r="S3">
        <v>264.56319865008322</v>
      </c>
      <c r="T3">
        <v>337.38975999999991</v>
      </c>
      <c r="U3">
        <v>337.3897599999998</v>
      </c>
      <c r="W3">
        <v>278.04861599715161</v>
      </c>
      <c r="X3">
        <v>337.38975999999991</v>
      </c>
      <c r="Y3">
        <v>337.3897599999998</v>
      </c>
      <c r="AC3">
        <v>252.86154907033571</v>
      </c>
      <c r="AD3">
        <v>337.38975999999991</v>
      </c>
      <c r="AE3">
        <v>337.3897599999998</v>
      </c>
      <c r="AG3">
        <v>240.98204474546259</v>
      </c>
      <c r="AH3">
        <v>337.38975999999991</v>
      </c>
      <c r="AI3">
        <v>337.3897599999998</v>
      </c>
    </row>
    <row r="4" spans="2:35" x14ac:dyDescent="0.3">
      <c r="B4">
        <v>125.55890378992861</v>
      </c>
      <c r="C4">
        <v>207.7023205504081</v>
      </c>
      <c r="D4">
        <v>191.05088000000009</v>
      </c>
      <c r="F4">
        <v>148.19285266974151</v>
      </c>
      <c r="G4">
        <v>207.7023205504081</v>
      </c>
      <c r="H4">
        <v>191.05088000000009</v>
      </c>
      <c r="J4">
        <v>252.368358460678</v>
      </c>
      <c r="K4">
        <v>334.40527999999972</v>
      </c>
      <c r="L4">
        <v>334.40527999999972</v>
      </c>
      <c r="N4">
        <v>275.39270788189759</v>
      </c>
      <c r="O4">
        <v>334.40527999999972</v>
      </c>
      <c r="P4">
        <v>334.40527999999972</v>
      </c>
      <c r="S4">
        <v>263.23922575063358</v>
      </c>
      <c r="T4">
        <v>334.40527999999972</v>
      </c>
      <c r="U4">
        <v>334.40527999999972</v>
      </c>
      <c r="W4">
        <v>275.39270788189759</v>
      </c>
      <c r="X4">
        <v>334.40527999999972</v>
      </c>
      <c r="Y4">
        <v>334.40527999999972</v>
      </c>
      <c r="AC4">
        <v>250.44589983547871</v>
      </c>
      <c r="AD4">
        <v>334.40527999999972</v>
      </c>
      <c r="AE4">
        <v>334.40527999999972</v>
      </c>
      <c r="AG4">
        <v>239.7795732364832</v>
      </c>
      <c r="AH4">
        <v>334.40527999999972</v>
      </c>
      <c r="AI4">
        <v>334.40527999999972</v>
      </c>
    </row>
    <row r="5" spans="2:35" x14ac:dyDescent="0.3">
      <c r="B5">
        <v>183.78868245604539</v>
      </c>
      <c r="C5">
        <v>313.68971067894682</v>
      </c>
      <c r="D5">
        <v>268.73015999999978</v>
      </c>
      <c r="F5">
        <v>207.68976057071279</v>
      </c>
      <c r="G5">
        <v>313.68971067894682</v>
      </c>
      <c r="H5">
        <v>268.73015999999978</v>
      </c>
      <c r="J5">
        <v>291.76735879087249</v>
      </c>
      <c r="K5">
        <v>384.21959999999967</v>
      </c>
      <c r="L5">
        <v>384.21959999999967</v>
      </c>
      <c r="N5">
        <v>316.0108691680984</v>
      </c>
      <c r="O5">
        <v>384.21959999999967</v>
      </c>
      <c r="P5">
        <v>384.21959999999967</v>
      </c>
      <c r="S5">
        <v>302.53900247420398</v>
      </c>
      <c r="T5">
        <v>384.21959999999967</v>
      </c>
      <c r="U5">
        <v>384.21959999999967</v>
      </c>
      <c r="W5">
        <v>316.0108691680984</v>
      </c>
      <c r="X5">
        <v>384.21959999999967</v>
      </c>
      <c r="Y5">
        <v>384.21959999999967</v>
      </c>
      <c r="AC5">
        <v>287.31563559719751</v>
      </c>
      <c r="AD5">
        <v>384.21959999999967</v>
      </c>
      <c r="AE5">
        <v>384.21959999999967</v>
      </c>
      <c r="AG5">
        <v>275.51438642136429</v>
      </c>
      <c r="AH5">
        <v>384.21959999999967</v>
      </c>
      <c r="AI5">
        <v>384.21959999999967</v>
      </c>
    </row>
    <row r="6" spans="2:35" x14ac:dyDescent="0.3">
      <c r="B6">
        <v>225.22244299312979</v>
      </c>
      <c r="C6">
        <v>327.418524446829</v>
      </c>
      <c r="D6">
        <v>333.37487999999979</v>
      </c>
      <c r="F6">
        <v>251.95130005611179</v>
      </c>
      <c r="G6">
        <v>327.418524446829</v>
      </c>
      <c r="H6">
        <v>333.37487999999979</v>
      </c>
      <c r="J6">
        <v>285.97639675528251</v>
      </c>
      <c r="K6">
        <v>374.73072000000002</v>
      </c>
      <c r="L6">
        <v>374.73072000000002</v>
      </c>
      <c r="N6">
        <v>309.56275291689423</v>
      </c>
      <c r="O6">
        <v>374.73072000000002</v>
      </c>
      <c r="P6">
        <v>374.73072000000002</v>
      </c>
      <c r="S6">
        <v>296.37923569273539</v>
      </c>
      <c r="T6">
        <v>374.73072000000002</v>
      </c>
      <c r="U6">
        <v>374.73072000000002</v>
      </c>
      <c r="W6">
        <v>309.56275291689423</v>
      </c>
      <c r="X6">
        <v>374.73072000000002</v>
      </c>
      <c r="Y6">
        <v>374.73072000000002</v>
      </c>
      <c r="AC6">
        <v>281.4039266924907</v>
      </c>
      <c r="AD6">
        <v>374.73072000000002</v>
      </c>
      <c r="AE6">
        <v>374.73072000000002</v>
      </c>
      <c r="AG6">
        <v>269.84824885419278</v>
      </c>
      <c r="AH6">
        <v>374.73072000000002</v>
      </c>
      <c r="AI6">
        <v>374.73072000000002</v>
      </c>
    </row>
    <row r="7" spans="2:35" x14ac:dyDescent="0.3">
      <c r="B7">
        <v>249.14337590800261</v>
      </c>
      <c r="C7">
        <v>351.45199377618059</v>
      </c>
      <c r="D7">
        <v>367.73871999999972</v>
      </c>
      <c r="F7">
        <v>274.88771494018658</v>
      </c>
      <c r="G7">
        <v>351.45199377618059</v>
      </c>
      <c r="H7">
        <v>367.73871999999972</v>
      </c>
      <c r="J7">
        <v>295.99761926531659</v>
      </c>
      <c r="K7">
        <v>387.95479999999952</v>
      </c>
      <c r="L7">
        <v>387.95479999999952</v>
      </c>
      <c r="N7">
        <v>320.59260493639027</v>
      </c>
      <c r="O7">
        <v>387.95479999999952</v>
      </c>
      <c r="P7">
        <v>387.95479999999952</v>
      </c>
      <c r="S7">
        <v>306.98595049776151</v>
      </c>
      <c r="T7">
        <v>387.95479999999952</v>
      </c>
      <c r="U7">
        <v>387.95479999999952</v>
      </c>
      <c r="W7">
        <v>320.59260493639027</v>
      </c>
      <c r="X7">
        <v>387.95479999999952</v>
      </c>
      <c r="Y7">
        <v>387.95479999999952</v>
      </c>
      <c r="AC7">
        <v>291.41687445319491</v>
      </c>
      <c r="AD7">
        <v>387.95479999999952</v>
      </c>
      <c r="AE7">
        <v>387.95479999999952</v>
      </c>
      <c r="AG7">
        <v>279.50776391332857</v>
      </c>
      <c r="AH7">
        <v>387.95479999999952</v>
      </c>
      <c r="AI7">
        <v>387.95479999999952</v>
      </c>
    </row>
    <row r="8" spans="2:35" x14ac:dyDescent="0.3">
      <c r="B8">
        <v>274.36904513667969</v>
      </c>
      <c r="C8">
        <v>378.15375468038241</v>
      </c>
      <c r="D8">
        <v>390.59703999999971</v>
      </c>
      <c r="F8">
        <v>300.08050401970439</v>
      </c>
      <c r="G8">
        <v>378.15375468038241</v>
      </c>
      <c r="H8">
        <v>390.59703999999971</v>
      </c>
      <c r="J8">
        <v>269.20368122487201</v>
      </c>
      <c r="K8">
        <v>357.55983999999972</v>
      </c>
      <c r="L8">
        <v>357.55983999999972</v>
      </c>
      <c r="N8">
        <v>294.04926558424779</v>
      </c>
      <c r="O8">
        <v>357.55983999999972</v>
      </c>
      <c r="P8">
        <v>357.55983999999972</v>
      </c>
      <c r="S8">
        <v>280.48912555281038</v>
      </c>
      <c r="T8">
        <v>357.55983999999972</v>
      </c>
      <c r="U8">
        <v>357.55983999999972</v>
      </c>
      <c r="W8">
        <v>294.04926558424779</v>
      </c>
      <c r="X8">
        <v>357.55983999999972</v>
      </c>
      <c r="Y8">
        <v>357.55983999999972</v>
      </c>
      <c r="AC8">
        <v>267.3077081015482</v>
      </c>
      <c r="AD8">
        <v>357.55983999999972</v>
      </c>
      <c r="AE8">
        <v>357.55983999999972</v>
      </c>
      <c r="AG8">
        <v>255.39883743101109</v>
      </c>
      <c r="AH8">
        <v>357.55983999999972</v>
      </c>
      <c r="AI8">
        <v>357.55983999999972</v>
      </c>
    </row>
    <row r="9" spans="2:35" x14ac:dyDescent="0.3">
      <c r="B9">
        <v>272.28440575662768</v>
      </c>
      <c r="C9">
        <v>372.98994275992192</v>
      </c>
      <c r="D9">
        <v>366.46175999999957</v>
      </c>
      <c r="F9">
        <v>296.71448003660907</v>
      </c>
      <c r="G9">
        <v>372.98994275992192</v>
      </c>
      <c r="H9">
        <v>366.46175999999957</v>
      </c>
      <c r="J9">
        <v>247.62998274869531</v>
      </c>
      <c r="K9">
        <v>336.47711999999967</v>
      </c>
      <c r="L9">
        <v>336.47711999999967</v>
      </c>
      <c r="N9">
        <v>274.65730633220147</v>
      </c>
      <c r="O9">
        <v>336.47711999999967</v>
      </c>
      <c r="P9">
        <v>336.47711999999967</v>
      </c>
      <c r="S9">
        <v>260.22658005656712</v>
      </c>
      <c r="T9">
        <v>336.47711999999967</v>
      </c>
      <c r="U9">
        <v>336.47711999999967</v>
      </c>
      <c r="W9">
        <v>274.65730633220147</v>
      </c>
      <c r="X9">
        <v>336.47711999999967</v>
      </c>
      <c r="Y9">
        <v>336.47711999999967</v>
      </c>
      <c r="AC9">
        <v>249.72825800851879</v>
      </c>
      <c r="AD9">
        <v>336.47711999999967</v>
      </c>
      <c r="AE9">
        <v>336.47711999999967</v>
      </c>
      <c r="AG9">
        <v>236.98248362875029</v>
      </c>
      <c r="AH9">
        <v>336.47711999999967</v>
      </c>
      <c r="AI9">
        <v>336.47711999999967</v>
      </c>
    </row>
    <row r="10" spans="2:35" x14ac:dyDescent="0.3">
      <c r="B10">
        <v>224.28710956857421</v>
      </c>
      <c r="C10">
        <v>314.04297126687828</v>
      </c>
      <c r="D10">
        <v>284.00951999999978</v>
      </c>
      <c r="F10">
        <v>246.53559309583679</v>
      </c>
      <c r="G10">
        <v>314.04297126687828</v>
      </c>
      <c r="H10">
        <v>284.00951999999978</v>
      </c>
      <c r="J10">
        <v>221.1749415842948</v>
      </c>
      <c r="K10">
        <v>306.32503999999972</v>
      </c>
      <c r="L10">
        <v>306.32503999999972</v>
      </c>
      <c r="N10">
        <v>248.44762376110799</v>
      </c>
      <c r="O10">
        <v>306.32503999999972</v>
      </c>
      <c r="P10">
        <v>306.32503999999972</v>
      </c>
      <c r="S10">
        <v>233.8028460235173</v>
      </c>
      <c r="T10">
        <v>306.32503999999972</v>
      </c>
      <c r="U10">
        <v>306.32503999999972</v>
      </c>
      <c r="W10">
        <v>248.44762376110799</v>
      </c>
      <c r="X10">
        <v>306.32503999999972</v>
      </c>
      <c r="Y10">
        <v>306.32503999999972</v>
      </c>
      <c r="AC10">
        <v>225.9198783987618</v>
      </c>
      <c r="AD10">
        <v>306.32503999999972</v>
      </c>
      <c r="AE10">
        <v>306.32503999999972</v>
      </c>
      <c r="AG10">
        <v>212.94288810202369</v>
      </c>
      <c r="AH10">
        <v>306.32503999999972</v>
      </c>
      <c r="AI10">
        <v>306.32503999999972</v>
      </c>
    </row>
    <row r="11" spans="2:35" x14ac:dyDescent="0.3">
      <c r="B11">
        <v>153.9181256354054</v>
      </c>
      <c r="C11">
        <v>229.99304964279341</v>
      </c>
      <c r="D11">
        <v>194.97376000000011</v>
      </c>
      <c r="F11">
        <v>175.23255198307319</v>
      </c>
      <c r="G11">
        <v>229.99304964279341</v>
      </c>
      <c r="H11">
        <v>194.97376000000011</v>
      </c>
      <c r="J11">
        <v>256.82482909881418</v>
      </c>
      <c r="K11">
        <v>345.44895999999977</v>
      </c>
      <c r="L11">
        <v>345.44895999999977</v>
      </c>
      <c r="N11">
        <v>282.53548716730148</v>
      </c>
      <c r="O11">
        <v>345.44895999999977</v>
      </c>
      <c r="P11">
        <v>345.44895999999977</v>
      </c>
      <c r="S11">
        <v>268.54873621244201</v>
      </c>
      <c r="T11">
        <v>345.44895999999977</v>
      </c>
      <c r="U11">
        <v>345.44895999999977</v>
      </c>
      <c r="W11">
        <v>282.53548716730148</v>
      </c>
      <c r="X11">
        <v>345.44895999999977</v>
      </c>
      <c r="Y11">
        <v>345.44895999999977</v>
      </c>
      <c r="AC11">
        <v>256.92154573707262</v>
      </c>
      <c r="AD11">
        <v>345.44895999999977</v>
      </c>
      <c r="AE11">
        <v>345.44895999999977</v>
      </c>
      <c r="AG11">
        <v>244.59247967559531</v>
      </c>
      <c r="AH11">
        <v>345.44895999999977</v>
      </c>
      <c r="AI11">
        <v>345.44895999999977</v>
      </c>
    </row>
    <row r="12" spans="2:35" x14ac:dyDescent="0.3">
      <c r="B12">
        <v>90.540572015621933</v>
      </c>
      <c r="C12">
        <v>150.70345548523159</v>
      </c>
      <c r="D12">
        <v>121.63136</v>
      </c>
      <c r="F12">
        <v>109.1486045385694</v>
      </c>
      <c r="G12">
        <v>150.70345548523159</v>
      </c>
      <c r="H12">
        <v>121.63136</v>
      </c>
      <c r="J12">
        <v>282.78864189597562</v>
      </c>
      <c r="K12">
        <v>372.68279999999999</v>
      </c>
      <c r="L12">
        <v>372.68279999999999</v>
      </c>
      <c r="N12">
        <v>307.13723774890582</v>
      </c>
      <c r="O12">
        <v>372.68279999999999</v>
      </c>
      <c r="P12">
        <v>372.68279999999999</v>
      </c>
      <c r="S12">
        <v>293.74345596056719</v>
      </c>
      <c r="T12">
        <v>372.68279999999999</v>
      </c>
      <c r="U12">
        <v>372.68279999999999</v>
      </c>
      <c r="W12">
        <v>307.13723774890582</v>
      </c>
      <c r="X12">
        <v>372.68279999999999</v>
      </c>
      <c r="Y12">
        <v>372.68279999999999</v>
      </c>
      <c r="AC12">
        <v>279.26415274051891</v>
      </c>
      <c r="AD12">
        <v>372.68279999999999</v>
      </c>
      <c r="AE12">
        <v>372.68279999999999</v>
      </c>
      <c r="AG12">
        <v>267.51659628812041</v>
      </c>
      <c r="AH12">
        <v>372.68279999999999</v>
      </c>
      <c r="AI12">
        <v>372.68279999999999</v>
      </c>
    </row>
    <row r="13" spans="2:35" x14ac:dyDescent="0.3">
      <c r="B13">
        <f>SUM(B2:B12)</f>
        <v>1992.4994007847522</v>
      </c>
      <c r="F13">
        <f>SUM(F2:F12)</f>
        <v>2241.9498108109055</v>
      </c>
      <c r="J13">
        <v>273.98063901061698</v>
      </c>
      <c r="K13">
        <v>356.81647999999979</v>
      </c>
      <c r="L13">
        <v>356.81647999999979</v>
      </c>
      <c r="N13">
        <v>296.97207194524668</v>
      </c>
      <c r="O13">
        <v>356.81647999999979</v>
      </c>
      <c r="P13">
        <v>356.81647999999979</v>
      </c>
      <c r="S13">
        <v>284.33607875702648</v>
      </c>
      <c r="T13">
        <v>356.81647999999979</v>
      </c>
      <c r="U13">
        <v>356.81647999999979</v>
      </c>
      <c r="W13">
        <v>296.97207194524668</v>
      </c>
      <c r="X13">
        <v>356.81647999999979</v>
      </c>
      <c r="Y13">
        <v>356.81647999999979</v>
      </c>
      <c r="AC13">
        <v>270.06252556568302</v>
      </c>
      <c r="AD13">
        <v>356.81647999999979</v>
      </c>
      <c r="AE13">
        <v>356.81647999999979</v>
      </c>
      <c r="AG13">
        <v>258.97405314478908</v>
      </c>
      <c r="AH13">
        <v>356.81647999999979</v>
      </c>
      <c r="AI13">
        <v>356.81647999999979</v>
      </c>
    </row>
    <row r="14" spans="2:35" x14ac:dyDescent="0.3">
      <c r="J14">
        <f>SUM(J3:J13)</f>
        <v>2930.0298647020181</v>
      </c>
      <c r="N14">
        <f>SUM(N3:N13)</f>
        <v>3203.4065434394438</v>
      </c>
      <c r="S14">
        <v>275.07967378533402</v>
      </c>
      <c r="T14">
        <v>346.99087999999938</v>
      </c>
      <c r="U14">
        <v>346.99087999999938</v>
      </c>
      <c r="W14">
        <v>287.82510677273348</v>
      </c>
      <c r="X14">
        <v>346.99087999999938</v>
      </c>
      <c r="Y14">
        <v>346.99087999999938</v>
      </c>
      <c r="AC14">
        <v>261.76433000506842</v>
      </c>
      <c r="AD14">
        <v>346.99087999999938</v>
      </c>
      <c r="AE14">
        <v>346.99087999999938</v>
      </c>
      <c r="AG14">
        <v>250.5483180994182</v>
      </c>
      <c r="AH14">
        <v>346.99087999999938</v>
      </c>
      <c r="AI14">
        <v>346.99087999999938</v>
      </c>
    </row>
    <row r="15" spans="2:35" x14ac:dyDescent="0.3">
      <c r="AC15">
        <f>SUM(AC3:AC14)</f>
        <v>3174.4122842058696</v>
      </c>
      <c r="AG15">
        <f>SUM(AG3:AG14)</f>
        <v>3032.58767354054</v>
      </c>
    </row>
    <row r="16" spans="2:35" x14ac:dyDescent="0.3">
      <c r="J16" t="s">
        <v>70</v>
      </c>
      <c r="N16" t="s">
        <v>70</v>
      </c>
      <c r="S16" t="s">
        <v>53</v>
      </c>
      <c r="W16" t="s">
        <v>71</v>
      </c>
      <c r="AC16" t="s">
        <v>51</v>
      </c>
      <c r="AG16" t="s">
        <v>51</v>
      </c>
    </row>
    <row r="17" spans="2:33" x14ac:dyDescent="0.3">
      <c r="B17" t="s">
        <v>72</v>
      </c>
      <c r="S17" t="s">
        <v>73</v>
      </c>
      <c r="W17" t="s">
        <v>74</v>
      </c>
      <c r="AC17" t="s">
        <v>74</v>
      </c>
      <c r="AG17" t="s">
        <v>73</v>
      </c>
    </row>
    <row r="18" spans="2:33" x14ac:dyDescent="0.3">
      <c r="B18" t="s">
        <v>75</v>
      </c>
    </row>
    <row r="19" spans="2:33" x14ac:dyDescent="0.3">
      <c r="B19" t="s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N58"/>
  <sheetViews>
    <sheetView tabSelected="1" topLeftCell="L30" zoomScale="59" zoomScaleNormal="100" workbookViewId="0">
      <selection activeCell="AK53" sqref="AK53"/>
    </sheetView>
  </sheetViews>
  <sheetFormatPr defaultRowHeight="14.4" x14ac:dyDescent="0.3"/>
  <cols>
    <col min="25" max="25" width="13.6640625" customWidth="1"/>
  </cols>
  <sheetData>
    <row r="1" spans="2:40" x14ac:dyDescent="0.3">
      <c r="B1" t="s">
        <v>77</v>
      </c>
    </row>
    <row r="2" spans="2:40" x14ac:dyDescent="0.3">
      <c r="B2" t="s">
        <v>78</v>
      </c>
      <c r="C2" t="s">
        <v>61</v>
      </c>
      <c r="D2" t="s">
        <v>62</v>
      </c>
      <c r="F2" t="s">
        <v>78</v>
      </c>
      <c r="G2" t="s">
        <v>61</v>
      </c>
      <c r="H2" t="s">
        <v>62</v>
      </c>
      <c r="K2" t="s">
        <v>78</v>
      </c>
      <c r="L2" t="s">
        <v>61</v>
      </c>
      <c r="M2" t="s">
        <v>62</v>
      </c>
      <c r="O2" t="s">
        <v>78</v>
      </c>
      <c r="P2" t="s">
        <v>61</v>
      </c>
      <c r="Q2" t="s">
        <v>62</v>
      </c>
      <c r="Y2" t="s">
        <v>79</v>
      </c>
      <c r="AH2">
        <v>99.986940558557876</v>
      </c>
      <c r="AK2" t="s">
        <v>78</v>
      </c>
      <c r="AL2" t="s">
        <v>61</v>
      </c>
      <c r="AM2" t="s">
        <v>62</v>
      </c>
      <c r="AN2">
        <v>104.22019684978579</v>
      </c>
    </row>
    <row r="3" spans="2:40" x14ac:dyDescent="0.3">
      <c r="B3">
        <v>0</v>
      </c>
      <c r="C3">
        <v>3491.9078586110509</v>
      </c>
      <c r="D3">
        <v>4241.0012799999913</v>
      </c>
      <c r="F3">
        <v>0</v>
      </c>
      <c r="G3">
        <v>3124.2800167186001</v>
      </c>
      <c r="H3">
        <v>4241.0012799999913</v>
      </c>
      <c r="K3">
        <v>0</v>
      </c>
      <c r="L3">
        <v>3175.190278561332</v>
      </c>
      <c r="M3">
        <v>4241.0012799999913</v>
      </c>
      <c r="O3">
        <v>0</v>
      </c>
      <c r="P3">
        <v>2849.9507679521471</v>
      </c>
      <c r="Q3">
        <v>4241.0012799999913</v>
      </c>
      <c r="T3">
        <v>0</v>
      </c>
      <c r="U3">
        <v>2849.9507679521471</v>
      </c>
      <c r="V3">
        <v>4241.0012799999913</v>
      </c>
      <c r="Y3">
        <v>0.02</v>
      </c>
      <c r="Z3">
        <v>2870.0559683954448</v>
      </c>
      <c r="AA3">
        <v>4241.0012799999913</v>
      </c>
      <c r="AB3">
        <v>53.385208132881893</v>
      </c>
      <c r="AD3">
        <v>0.02</v>
      </c>
      <c r="AE3">
        <v>2870.0559683954448</v>
      </c>
      <c r="AF3">
        <v>4241.0012799999913</v>
      </c>
      <c r="AG3">
        <v>53.385208132881893</v>
      </c>
      <c r="AH3">
        <v>99.953459394878948</v>
      </c>
      <c r="AJ3">
        <v>0.02</v>
      </c>
      <c r="AK3">
        <v>2788.7984173783179</v>
      </c>
      <c r="AL3">
        <v>4241.0012799999913</v>
      </c>
      <c r="AM3">
        <v>57.463658351984122</v>
      </c>
      <c r="AN3">
        <v>103.91748392182311</v>
      </c>
    </row>
    <row r="4" spans="2:40" x14ac:dyDescent="0.3">
      <c r="B4">
        <v>1.0204081632653059</v>
      </c>
      <c r="C4">
        <v>3503.2057564660709</v>
      </c>
      <c r="D4">
        <v>4254.7927707980589</v>
      </c>
      <c r="F4">
        <v>1.0204081632653059</v>
      </c>
      <c r="G4">
        <v>3135.419251158708</v>
      </c>
      <c r="H4">
        <v>4254.7927707980589</v>
      </c>
      <c r="K4">
        <v>1.0204081632653059</v>
      </c>
      <c r="L4">
        <v>3185.4977167553361</v>
      </c>
      <c r="M4">
        <v>4254.7927707980589</v>
      </c>
      <c r="O4">
        <v>1.0204081632653059</v>
      </c>
      <c r="P4">
        <v>2860.1444451548</v>
      </c>
      <c r="Q4">
        <v>4254.7927707980589</v>
      </c>
      <c r="T4">
        <v>1.0204081632653059</v>
      </c>
      <c r="U4">
        <v>2860.1444451548</v>
      </c>
      <c r="V4">
        <v>4254.7927707980589</v>
      </c>
      <c r="Y4">
        <v>2.1632653061224489E-2</v>
      </c>
      <c r="Z4">
        <v>2866.2713178682488</v>
      </c>
      <c r="AA4">
        <v>4241.0012799999913</v>
      </c>
      <c r="AB4">
        <v>53.025923459030693</v>
      </c>
      <c r="AD4">
        <v>2.1632653061224489E-2</v>
      </c>
      <c r="AE4">
        <v>2866.2713178682488</v>
      </c>
      <c r="AF4">
        <v>4241.0012799999913</v>
      </c>
      <c r="AG4">
        <v>53.025923459030693</v>
      </c>
      <c r="AH4">
        <v>99.917855802260021</v>
      </c>
      <c r="AJ4">
        <v>2.1632653061224489E-2</v>
      </c>
      <c r="AK4">
        <v>2789.2881846369828</v>
      </c>
      <c r="AL4">
        <v>4241.0012799999913</v>
      </c>
      <c r="AM4">
        <v>56.841345133367589</v>
      </c>
      <c r="AN4">
        <v>103.6448838334982</v>
      </c>
    </row>
    <row r="5" spans="2:40" x14ac:dyDescent="0.3">
      <c r="B5">
        <v>2.0408163265306118</v>
      </c>
      <c r="C5">
        <v>3513.2314212774741</v>
      </c>
      <c r="D5">
        <v>4267.5895692636359</v>
      </c>
      <c r="F5">
        <v>2.0408163265306118</v>
      </c>
      <c r="G5">
        <v>3145.2651318978369</v>
      </c>
      <c r="H5">
        <v>4267.5895692636359</v>
      </c>
      <c r="K5">
        <v>2.0408163265306118</v>
      </c>
      <c r="L5">
        <v>3194.6185010244731</v>
      </c>
      <c r="M5">
        <v>4267.5895692636359</v>
      </c>
      <c r="O5">
        <v>2.0408163265306118</v>
      </c>
      <c r="P5">
        <v>2869.1433441576542</v>
      </c>
      <c r="Q5">
        <v>4267.5895692636359</v>
      </c>
      <c r="T5">
        <v>2.0408163265306118</v>
      </c>
      <c r="U5">
        <v>2869.1433441576542</v>
      </c>
      <c r="V5">
        <v>4267.5895692636359</v>
      </c>
      <c r="Y5">
        <v>2.3265306122448981E-2</v>
      </c>
      <c r="Z5">
        <v>2863.1514600940091</v>
      </c>
      <c r="AA5">
        <v>4241.0012799999913</v>
      </c>
      <c r="AB5">
        <v>52.710824171892043</v>
      </c>
      <c r="AD5">
        <v>2.3265306122448981E-2</v>
      </c>
      <c r="AE5">
        <v>2863.1514600940091</v>
      </c>
      <c r="AF5">
        <v>4241.0012799999913</v>
      </c>
      <c r="AG5">
        <v>52.710824171892043</v>
      </c>
      <c r="AH5">
        <v>99.881141933074545</v>
      </c>
      <c r="AJ5">
        <v>2.3265306122448981E-2</v>
      </c>
      <c r="AK5">
        <v>2790.7076219402461</v>
      </c>
      <c r="AL5">
        <v>4241.0012799999913</v>
      </c>
      <c r="AM5">
        <v>56.305781171399623</v>
      </c>
      <c r="AN5">
        <v>103.40516818150149</v>
      </c>
    </row>
    <row r="6" spans="2:40" x14ac:dyDescent="0.3">
      <c r="B6">
        <v>3.0612244897959191</v>
      </c>
      <c r="C6">
        <v>3522.0841579574658</v>
      </c>
      <c r="D6">
        <v>4279.3876166455193</v>
      </c>
      <c r="F6">
        <v>3.0612244897959191</v>
      </c>
      <c r="G6">
        <v>3153.9770719316002</v>
      </c>
      <c r="H6">
        <v>4279.3876166455193</v>
      </c>
      <c r="K6">
        <v>3.0612244897959191</v>
      </c>
      <c r="L6">
        <v>3202.694179769911</v>
      </c>
      <c r="M6">
        <v>4279.3876166455193</v>
      </c>
      <c r="O6">
        <v>3.0612244897959191</v>
      </c>
      <c r="P6">
        <v>2877.101445045912</v>
      </c>
      <c r="Q6">
        <v>4279.3876166455193</v>
      </c>
      <c r="T6">
        <v>3.0612244897959191</v>
      </c>
      <c r="U6">
        <v>2877.101445045912</v>
      </c>
      <c r="V6">
        <v>4279.3876166455193</v>
      </c>
      <c r="Y6">
        <v>2.489795918367347E-2</v>
      </c>
      <c r="Z6">
        <v>2860.54181715101</v>
      </c>
      <c r="AA6">
        <v>4241.0012799999913</v>
      </c>
      <c r="AB6">
        <v>52.431584973204103</v>
      </c>
      <c r="AD6">
        <v>2.489795918367347E-2</v>
      </c>
      <c r="AE6">
        <v>2860.54181715101</v>
      </c>
      <c r="AF6">
        <v>4241.0012799999913</v>
      </c>
      <c r="AG6">
        <v>52.431584973204103</v>
      </c>
      <c r="AH6">
        <v>99.839840100855852</v>
      </c>
      <c r="AJ6">
        <v>2.489795918367347E-2</v>
      </c>
      <c r="AK6">
        <v>2792.2203428765042</v>
      </c>
      <c r="AL6">
        <v>4241.0012799999913</v>
      </c>
      <c r="AM6">
        <v>55.83984455470199</v>
      </c>
      <c r="AN6">
        <v>103.1945619135731</v>
      </c>
    </row>
    <row r="7" spans="2:40" x14ac:dyDescent="0.3">
      <c r="B7">
        <v>4.0816326530612246</v>
      </c>
      <c r="C7">
        <v>3529.880470743914</v>
      </c>
      <c r="D7">
        <v>4290.1831709656281</v>
      </c>
      <c r="F7">
        <v>4.0816326530612246</v>
      </c>
      <c r="G7">
        <v>3161.6005317229028</v>
      </c>
      <c r="H7">
        <v>4290.1831709656281</v>
      </c>
      <c r="K7">
        <v>4.0816326530612246</v>
      </c>
      <c r="L7">
        <v>3209.8008551424091</v>
      </c>
      <c r="M7">
        <v>4290.1831709656281</v>
      </c>
      <c r="O7">
        <v>4.0816326530612246</v>
      </c>
      <c r="P7">
        <v>2884.072371543316</v>
      </c>
      <c r="Q7">
        <v>4290.1831709656281</v>
      </c>
      <c r="T7">
        <v>4.0816326530612246</v>
      </c>
      <c r="U7">
        <v>2884.072371543316</v>
      </c>
      <c r="V7">
        <v>4290.1831709656281</v>
      </c>
      <c r="Y7">
        <v>2.6530612244897962E-2</v>
      </c>
      <c r="Z7">
        <v>2858.3769701858928</v>
      </c>
      <c r="AA7">
        <v>4241.0012799999913</v>
      </c>
      <c r="AB7">
        <v>52.17755452954561</v>
      </c>
      <c r="AD7">
        <v>2.6530612244897962E-2</v>
      </c>
      <c r="AE7">
        <v>2858.3769701858928</v>
      </c>
      <c r="AF7">
        <v>4241.0012799999913</v>
      </c>
      <c r="AG7">
        <v>52.17755452954561</v>
      </c>
      <c r="AH7">
        <v>99.794283644343864</v>
      </c>
      <c r="AJ7">
        <v>2.6530612244897962E-2</v>
      </c>
      <c r="AK7">
        <v>2793.606894795038</v>
      </c>
      <c r="AL7">
        <v>4241.0012799999913</v>
      </c>
      <c r="AM7">
        <v>55.430745760876952</v>
      </c>
      <c r="AN7">
        <v>103.0085009159168</v>
      </c>
    </row>
    <row r="8" spans="2:40" x14ac:dyDescent="0.3">
      <c r="B8">
        <v>5.1020408163265314</v>
      </c>
      <c r="C8">
        <v>3536.5361650344371</v>
      </c>
      <c r="D8">
        <v>4299.9728082057864</v>
      </c>
      <c r="F8">
        <v>5.1020408163265314</v>
      </c>
      <c r="G8">
        <v>3168.097604737412</v>
      </c>
      <c r="H8">
        <v>4299.9728082057864</v>
      </c>
      <c r="K8">
        <v>5.1020408163265314</v>
      </c>
      <c r="L8">
        <v>3215.8712834773378</v>
      </c>
      <c r="M8">
        <v>4299.9728082057864</v>
      </c>
      <c r="O8">
        <v>5.1020408163265314</v>
      </c>
      <c r="P8">
        <v>2890.0211259516182</v>
      </c>
      <c r="Q8">
        <v>4299.9728082057864</v>
      </c>
      <c r="T8">
        <v>5.1020408163265314</v>
      </c>
      <c r="U8">
        <v>2890.0211259516182</v>
      </c>
      <c r="V8">
        <v>4299.9728082057864</v>
      </c>
      <c r="Y8">
        <v>2.816326530612245E-2</v>
      </c>
      <c r="Z8">
        <v>2856.5884019255318</v>
      </c>
      <c r="AA8">
        <v>4241.0012799999913</v>
      </c>
      <c r="AB8">
        <v>51.943850669693617</v>
      </c>
      <c r="AD8">
        <v>2.816326530612245E-2</v>
      </c>
      <c r="AE8">
        <v>2856.5884019255318</v>
      </c>
      <c r="AF8">
        <v>4241.0012799999913</v>
      </c>
      <c r="AG8">
        <v>51.943850669693617</v>
      </c>
      <c r="AH8">
        <v>99.742233541894677</v>
      </c>
      <c r="AJ8">
        <v>2.816326530612245E-2</v>
      </c>
      <c r="AK8">
        <v>2794.8345006006439</v>
      </c>
      <c r="AL8">
        <v>4241.0012799999913</v>
      </c>
      <c r="AM8">
        <v>55.06867506941451</v>
      </c>
      <c r="AN8">
        <v>102.8429213790786</v>
      </c>
    </row>
    <row r="9" spans="2:40" x14ac:dyDescent="0.3">
      <c r="B9">
        <v>6.1224489795918373</v>
      </c>
      <c r="C9">
        <v>3541.8177355581679</v>
      </c>
      <c r="D9">
        <v>4308.7534233939596</v>
      </c>
      <c r="F9">
        <v>6.1224489795918373</v>
      </c>
      <c r="G9">
        <v>3173.2083892028868</v>
      </c>
      <c r="H9">
        <v>4308.7534233939596</v>
      </c>
      <c r="K9">
        <v>6.1224489795918373</v>
      </c>
      <c r="L9">
        <v>3220.6768351987448</v>
      </c>
      <c r="M9">
        <v>4308.7534233939596</v>
      </c>
      <c r="O9">
        <v>6.1224489795918373</v>
      </c>
      <c r="P9">
        <v>2894.7192999964768</v>
      </c>
      <c r="Q9">
        <v>4308.7534233939596</v>
      </c>
      <c r="T9">
        <v>6.1224489795918373</v>
      </c>
      <c r="U9">
        <v>2894.7192999964768</v>
      </c>
      <c r="V9">
        <v>4308.7534233939596</v>
      </c>
      <c r="Y9">
        <v>2.9795918367346939E-2</v>
      </c>
      <c r="Z9">
        <v>2855.2415358491462</v>
      </c>
      <c r="AA9">
        <v>4241.0012799999913</v>
      </c>
      <c r="AB9">
        <v>51.725087924014723</v>
      </c>
      <c r="AD9">
        <v>2.9795918367346939E-2</v>
      </c>
      <c r="AE9">
        <v>2855.2415358491462</v>
      </c>
      <c r="AF9">
        <v>4241.0012799999913</v>
      </c>
      <c r="AG9">
        <v>51.725087924014723</v>
      </c>
      <c r="AH9">
        <v>99.687776234321973</v>
      </c>
      <c r="AJ9">
        <v>2.9795918367346939E-2</v>
      </c>
      <c r="AK9">
        <v>2795.926970784762</v>
      </c>
      <c r="AL9">
        <v>4241.0012799999913</v>
      </c>
      <c r="AM9">
        <v>54.74596513002534</v>
      </c>
      <c r="AN9">
        <v>102.694617739573</v>
      </c>
    </row>
    <row r="10" spans="2:40" x14ac:dyDescent="0.3">
      <c r="B10">
        <v>7.1428571428571432</v>
      </c>
      <c r="C10">
        <v>3546.0395532844668</v>
      </c>
      <c r="D10">
        <v>4316.5222315887904</v>
      </c>
      <c r="F10">
        <v>7.1428571428571432</v>
      </c>
      <c r="G10">
        <v>3177.3058539140579</v>
      </c>
      <c r="H10">
        <v>4316.5222315887904</v>
      </c>
      <c r="K10">
        <v>7.1428571428571432</v>
      </c>
      <c r="L10">
        <v>3224.5144842419209</v>
      </c>
      <c r="M10">
        <v>4316.5222315887904</v>
      </c>
      <c r="O10">
        <v>7.1428571428571432</v>
      </c>
      <c r="P10">
        <v>2898.4366703485061</v>
      </c>
      <c r="Q10">
        <v>4316.5222315887904</v>
      </c>
      <c r="T10">
        <v>7.1428571428571432</v>
      </c>
      <c r="U10">
        <v>2898.4366703485061</v>
      </c>
      <c r="V10">
        <v>4316.5222315887904</v>
      </c>
      <c r="Y10">
        <v>3.1428571428571431E-2</v>
      </c>
      <c r="Z10">
        <v>2854.168448434305</v>
      </c>
      <c r="AA10">
        <v>4241.0012799999913</v>
      </c>
      <c r="AB10">
        <v>51.521570623263578</v>
      </c>
      <c r="AD10">
        <v>3.1428571428571431E-2</v>
      </c>
      <c r="AE10">
        <v>2854.168448434305</v>
      </c>
      <c r="AF10">
        <v>4241.0012799999913</v>
      </c>
      <c r="AG10">
        <v>51.521570623263578</v>
      </c>
      <c r="AH10">
        <v>99.637420849528198</v>
      </c>
      <c r="AJ10">
        <v>3.1428571428571431E-2</v>
      </c>
      <c r="AK10">
        <v>2796.9054557398381</v>
      </c>
      <c r="AL10">
        <v>4241.0012799999913</v>
      </c>
      <c r="AM10">
        <v>54.456529141000182</v>
      </c>
      <c r="AN10">
        <v>102.5610202252586</v>
      </c>
    </row>
    <row r="11" spans="2:40" x14ac:dyDescent="0.3">
      <c r="B11">
        <v>8.1632653061224492</v>
      </c>
      <c r="C11">
        <v>3550.735892928541</v>
      </c>
      <c r="D11">
        <v>4323.2767687630367</v>
      </c>
      <c r="F11">
        <v>8.1632653061224492</v>
      </c>
      <c r="G11">
        <v>3181.875566447341</v>
      </c>
      <c r="H11">
        <v>4323.2767687630367</v>
      </c>
      <c r="K11">
        <v>8.1632653061224492</v>
      </c>
      <c r="L11">
        <v>3228.804614713692</v>
      </c>
      <c r="M11">
        <v>4323.2767687630367</v>
      </c>
      <c r="O11">
        <v>8.1632653061224492</v>
      </c>
      <c r="P11">
        <v>2902.609336080644</v>
      </c>
      <c r="Q11">
        <v>4323.2767687630367</v>
      </c>
      <c r="T11">
        <v>8.1632653061224492</v>
      </c>
      <c r="U11">
        <v>2902.609336080644</v>
      </c>
      <c r="V11">
        <v>4323.2767687630367</v>
      </c>
      <c r="Y11">
        <v>3.3061224489795919E-2</v>
      </c>
      <c r="Z11">
        <v>2853.3493647954328</v>
      </c>
      <c r="AA11">
        <v>4241.0012799999913</v>
      </c>
      <c r="AB11">
        <v>51.338376500551348</v>
      </c>
      <c r="AD11">
        <v>3.3061224489795919E-2</v>
      </c>
      <c r="AE11">
        <v>2853.3493647954328</v>
      </c>
      <c r="AF11">
        <v>4241.0012799999913</v>
      </c>
      <c r="AG11">
        <v>51.338376500551348</v>
      </c>
      <c r="AH11">
        <v>99.59868451020661</v>
      </c>
      <c r="AJ11">
        <v>3.3061224489795919E-2</v>
      </c>
      <c r="AK11">
        <v>2797.786910842372</v>
      </c>
      <c r="AL11">
        <v>4241.0012799999913</v>
      </c>
      <c r="AM11">
        <v>54.195473684938918</v>
      </c>
      <c r="AN11">
        <v>102.4400446691218</v>
      </c>
    </row>
    <row r="12" spans="2:40" x14ac:dyDescent="0.3">
      <c r="B12">
        <v>9.183673469387756</v>
      </c>
      <c r="C12">
        <v>3554.4757680892171</v>
      </c>
      <c r="D12">
        <v>4329.0148925850908</v>
      </c>
      <c r="F12">
        <v>9.183673469387756</v>
      </c>
      <c r="G12">
        <v>3185.4535681638049</v>
      </c>
      <c r="H12">
        <v>4329.0148925850908</v>
      </c>
      <c r="K12">
        <v>9.183673469387756</v>
      </c>
      <c r="L12">
        <v>3232.2042531935522</v>
      </c>
      <c r="M12">
        <v>4329.0148925850908</v>
      </c>
      <c r="O12">
        <v>9.183673469387756</v>
      </c>
      <c r="P12">
        <v>2905.9058011868069</v>
      </c>
      <c r="Q12">
        <v>4329.0148925850908</v>
      </c>
      <c r="T12">
        <v>9.183673469387756</v>
      </c>
      <c r="U12">
        <v>2905.9058011868069</v>
      </c>
      <c r="V12">
        <v>4329.0148925850908</v>
      </c>
      <c r="Y12">
        <v>3.4693877551020408E-2</v>
      </c>
      <c r="Z12">
        <v>2852.5888286621548</v>
      </c>
      <c r="AA12">
        <v>4241.0012799999913</v>
      </c>
      <c r="AB12">
        <v>51.180134740709001</v>
      </c>
      <c r="AD12">
        <v>3.4693877551020408E-2</v>
      </c>
      <c r="AE12">
        <v>2852.5888286621548</v>
      </c>
      <c r="AF12">
        <v>4241.0012799999913</v>
      </c>
      <c r="AG12">
        <v>51.180134740709001</v>
      </c>
      <c r="AH12">
        <v>99.574103649287864</v>
      </c>
      <c r="AJ12">
        <v>3.4693877551020408E-2</v>
      </c>
      <c r="AK12">
        <v>2798.5850874078251</v>
      </c>
      <c r="AL12">
        <v>4241.0012799999913</v>
      </c>
      <c r="AM12">
        <v>53.95881995066302</v>
      </c>
      <c r="AN12">
        <v>102.32998297588929</v>
      </c>
    </row>
    <row r="13" spans="2:40" x14ac:dyDescent="0.3">
      <c r="B13">
        <v>10.204081632653059</v>
      </c>
      <c r="C13">
        <v>3559.001705676792</v>
      </c>
      <c r="D13">
        <v>4333.7347830983826</v>
      </c>
      <c r="F13">
        <v>10.204081632653059</v>
      </c>
      <c r="G13">
        <v>3189.8713216642459</v>
      </c>
      <c r="H13">
        <v>4333.7347830983826</v>
      </c>
      <c r="K13">
        <v>10.204081632653059</v>
      </c>
      <c r="L13">
        <v>3236.3327027463029</v>
      </c>
      <c r="M13">
        <v>4333.7347830983826</v>
      </c>
      <c r="O13">
        <v>10.204081632653059</v>
      </c>
      <c r="P13">
        <v>2909.972247950664</v>
      </c>
      <c r="Q13">
        <v>4333.7347830983826</v>
      </c>
      <c r="T13">
        <v>10.204081632653059</v>
      </c>
      <c r="U13">
        <v>2909.972247950664</v>
      </c>
      <c r="V13">
        <v>4333.7347830983826</v>
      </c>
      <c r="Y13">
        <v>3.6326530612244903E-2</v>
      </c>
      <c r="Z13">
        <v>2851.7164364338209</v>
      </c>
      <c r="AA13">
        <v>4241.0012799999913</v>
      </c>
      <c r="AB13">
        <v>51.046595711487271</v>
      </c>
      <c r="AD13">
        <v>3.6326530612244903E-2</v>
      </c>
      <c r="AE13">
        <v>2851.7164364338209</v>
      </c>
      <c r="AF13">
        <v>4241.0012799999913</v>
      </c>
      <c r="AG13">
        <v>51.046595711487271</v>
      </c>
      <c r="AH13">
        <v>99.561432365926564</v>
      </c>
      <c r="AJ13">
        <v>3.6326530612244903E-2</v>
      </c>
      <c r="AK13">
        <v>2799.311255408039</v>
      </c>
      <c r="AL13">
        <v>4241.0012799999913</v>
      </c>
      <c r="AM13">
        <v>53.743299608503158</v>
      </c>
      <c r="AN13">
        <v>102.22942195730499</v>
      </c>
    </row>
    <row r="14" spans="2:40" x14ac:dyDescent="0.3">
      <c r="B14">
        <v>11.22448979591837</v>
      </c>
      <c r="C14">
        <v>3561.258179086672</v>
      </c>
      <c r="D14">
        <v>4337.4349432986783</v>
      </c>
      <c r="F14">
        <v>11.22448979591837</v>
      </c>
      <c r="G14">
        <v>3192.0412750699702</v>
      </c>
      <c r="H14">
        <v>4337.4349432986783</v>
      </c>
      <c r="K14">
        <v>11.22448979591837</v>
      </c>
      <c r="L14">
        <v>3238.3875841459831</v>
      </c>
      <c r="M14">
        <v>4337.4349432986783</v>
      </c>
      <c r="O14">
        <v>11.22448979591837</v>
      </c>
      <c r="P14">
        <v>2911.9767886327559</v>
      </c>
      <c r="Q14">
        <v>4337.4349432986783</v>
      </c>
      <c r="T14">
        <v>11.22448979591837</v>
      </c>
      <c r="U14">
        <v>2911.9767886327559</v>
      </c>
      <c r="V14">
        <v>4337.4349432986783</v>
      </c>
      <c r="Y14">
        <v>3.7959183673469378E-2</v>
      </c>
      <c r="Z14">
        <v>2850.7581089512</v>
      </c>
      <c r="AA14">
        <v>4241.0012799999913</v>
      </c>
      <c r="AB14">
        <v>50.934193699423098</v>
      </c>
      <c r="AD14">
        <v>3.7959183673469378E-2</v>
      </c>
      <c r="AE14">
        <v>2850.7581089512</v>
      </c>
      <c r="AF14">
        <v>4241.0012799999913</v>
      </c>
      <c r="AG14">
        <v>50.934193699423098</v>
      </c>
      <c r="AH14">
        <v>99.558172364347499</v>
      </c>
      <c r="AJ14">
        <v>3.7959183673469378E-2</v>
      </c>
      <c r="AK14">
        <v>2799.9747390064099</v>
      </c>
      <c r="AL14">
        <v>4241.0012799999913</v>
      </c>
      <c r="AM14">
        <v>53.546203014100158</v>
      </c>
      <c r="AN14">
        <v>102.1371823186672</v>
      </c>
    </row>
    <row r="15" spans="2:40" x14ac:dyDescent="0.3">
      <c r="B15">
        <v>12.244897959183669</v>
      </c>
      <c r="C15">
        <v>3562.624209770765</v>
      </c>
      <c r="D15">
        <v>4340.1141996088827</v>
      </c>
      <c r="F15">
        <v>12.244897959183669</v>
      </c>
      <c r="G15">
        <v>3193.3139829158399</v>
      </c>
      <c r="H15">
        <v>4340.1141996088827</v>
      </c>
      <c r="K15">
        <v>12.244897959183669</v>
      </c>
      <c r="L15">
        <v>3239.6379892122468</v>
      </c>
      <c r="M15">
        <v>4340.1141996088827</v>
      </c>
      <c r="O15">
        <v>12.244897959183669</v>
      </c>
      <c r="P15">
        <v>2913.1528702240671</v>
      </c>
      <c r="Q15">
        <v>4340.1141996088827</v>
      </c>
      <c r="T15">
        <v>12.244897959183669</v>
      </c>
      <c r="U15">
        <v>2913.1528702240671</v>
      </c>
      <c r="V15">
        <v>4340.1141996088827</v>
      </c>
      <c r="Y15">
        <v>3.959183673469388E-2</v>
      </c>
      <c r="Z15">
        <v>2849.6701961237732</v>
      </c>
      <c r="AA15">
        <v>4241.0012799999913</v>
      </c>
      <c r="AB15">
        <v>50.83865436747277</v>
      </c>
      <c r="AD15">
        <v>3.959183673469388E-2</v>
      </c>
      <c r="AE15">
        <v>2849.6701961237732</v>
      </c>
      <c r="AF15">
        <v>4241.0012799999913</v>
      </c>
      <c r="AG15">
        <v>50.83865436747277</v>
      </c>
      <c r="AH15">
        <v>99.556983481199723</v>
      </c>
      <c r="AJ15">
        <v>3.959183673469388E-2</v>
      </c>
      <c r="AK15">
        <v>2800.583319130832</v>
      </c>
      <c r="AL15">
        <v>4241.0012799999913</v>
      </c>
      <c r="AM15">
        <v>53.365264732622279</v>
      </c>
      <c r="AN15">
        <v>102.0522721915188</v>
      </c>
    </row>
    <row r="16" spans="2:40" x14ac:dyDescent="0.3">
      <c r="B16">
        <v>13.26530612244898</v>
      </c>
      <c r="C16">
        <v>3562.754572607872</v>
      </c>
      <c r="D16">
        <v>4341.7717022511997</v>
      </c>
      <c r="F16">
        <v>13.26530612244898</v>
      </c>
      <c r="G16">
        <v>3193.3978777599091</v>
      </c>
      <c r="H16">
        <v>4341.7717022511997</v>
      </c>
      <c r="K16">
        <v>13.26530612244898</v>
      </c>
      <c r="L16">
        <v>3239.7506333820688</v>
      </c>
      <c r="M16">
        <v>4341.7717022511997</v>
      </c>
      <c r="O16">
        <v>13.26530612244898</v>
      </c>
      <c r="P16">
        <v>2913.2175820072448</v>
      </c>
      <c r="Q16">
        <v>4341.7717022511997</v>
      </c>
      <c r="T16">
        <v>13.26530612244898</v>
      </c>
      <c r="U16">
        <v>2913.2175820072448</v>
      </c>
      <c r="V16">
        <v>4341.7717022511997</v>
      </c>
      <c r="Y16">
        <v>4.1224489795918369E-2</v>
      </c>
      <c r="Z16">
        <v>2848.6113969448888</v>
      </c>
      <c r="AA16">
        <v>4241.0012799999913</v>
      </c>
      <c r="AB16">
        <v>50.752154387337882</v>
      </c>
      <c r="AD16">
        <v>4.1224489795918369E-2</v>
      </c>
      <c r="AE16">
        <v>2848.6113969448888</v>
      </c>
      <c r="AF16">
        <v>4241.0012799999913</v>
      </c>
      <c r="AG16">
        <v>50.752154387337882</v>
      </c>
      <c r="AH16">
        <v>99.557049723459045</v>
      </c>
      <c r="AJ16">
        <v>4.1224489795918369E-2</v>
      </c>
      <c r="AK16">
        <v>2801.1435400691098</v>
      </c>
      <c r="AL16">
        <v>4241.0012799999913</v>
      </c>
      <c r="AM16">
        <v>53.198576100672987</v>
      </c>
      <c r="AN16">
        <v>101.97385132111251</v>
      </c>
    </row>
    <row r="17" spans="2:40" x14ac:dyDescent="0.3">
      <c r="B17">
        <v>14.28571428571429</v>
      </c>
      <c r="C17">
        <v>3561.4889207288111</v>
      </c>
      <c r="D17">
        <v>4342.4069255167024</v>
      </c>
      <c r="F17">
        <v>14.28571428571429</v>
      </c>
      <c r="G17">
        <v>3192.1380419070738</v>
      </c>
      <c r="H17">
        <v>4342.4069255167024</v>
      </c>
      <c r="K17">
        <v>14.28571428571429</v>
      </c>
      <c r="L17">
        <v>3238.5890062221902</v>
      </c>
      <c r="M17">
        <v>4342.4069255167024</v>
      </c>
      <c r="O17">
        <v>14.28571428571429</v>
      </c>
      <c r="P17">
        <v>2912.074135442449</v>
      </c>
      <c r="Q17">
        <v>4342.4069255167024</v>
      </c>
      <c r="T17">
        <v>14.28571428571429</v>
      </c>
      <c r="U17">
        <v>2912.074135442449</v>
      </c>
      <c r="V17">
        <v>4342.4069255167024</v>
      </c>
      <c r="Y17">
        <v>4.2857142857142858E-2</v>
      </c>
      <c r="Z17">
        <v>2847.5836524635829</v>
      </c>
      <c r="AA17">
        <v>4241.0012799999913</v>
      </c>
      <c r="AB17">
        <v>50.673195584238101</v>
      </c>
      <c r="AD17">
        <v>4.2857142857142858E-2</v>
      </c>
      <c r="AE17">
        <v>2847.5836524635829</v>
      </c>
      <c r="AF17">
        <v>4241.0012799999913</v>
      </c>
      <c r="AG17">
        <v>50.673195584238101</v>
      </c>
      <c r="AH17">
        <v>99.55703505183449</v>
      </c>
      <c r="AJ17">
        <v>4.2857142857142858E-2</v>
      </c>
      <c r="AK17">
        <v>2801.660945762379</v>
      </c>
      <c r="AL17">
        <v>4241.0012799999913</v>
      </c>
      <c r="AM17">
        <v>53.04451765822926</v>
      </c>
      <c r="AN17">
        <v>101.90120316323549</v>
      </c>
    </row>
    <row r="18" spans="2:40" x14ac:dyDescent="0.3">
      <c r="B18">
        <v>15.30612244897959</v>
      </c>
      <c r="C18">
        <v>3558.384461907453</v>
      </c>
      <c r="D18">
        <v>4342.0196679321307</v>
      </c>
      <c r="F18">
        <v>15.30612244897959</v>
      </c>
      <c r="G18">
        <v>3189.071884875058</v>
      </c>
      <c r="H18">
        <v>4342.0196679321307</v>
      </c>
      <c r="K18">
        <v>15.30612244897959</v>
      </c>
      <c r="L18">
        <v>3235.7602153722669</v>
      </c>
      <c r="M18">
        <v>4342.0196679321307</v>
      </c>
      <c r="O18">
        <v>15.30612244897959</v>
      </c>
      <c r="P18">
        <v>2909.258469132867</v>
      </c>
      <c r="Q18">
        <v>4342.0196679321307</v>
      </c>
      <c r="T18">
        <v>15.30612244897959</v>
      </c>
      <c r="U18">
        <v>2909.258469132867</v>
      </c>
      <c r="V18">
        <v>4342.0196679321307</v>
      </c>
      <c r="Y18">
        <v>4.4489795918367353E-2</v>
      </c>
      <c r="Z18">
        <v>2846.6334239582261</v>
      </c>
      <c r="AA18">
        <v>4241.0012799999913</v>
      </c>
      <c r="AB18">
        <v>50.599951777836253</v>
      </c>
      <c r="AD18">
        <v>4.4489795918367353E-2</v>
      </c>
      <c r="AE18">
        <v>2846.6334239582261</v>
      </c>
      <c r="AF18">
        <v>4241.0012799999913</v>
      </c>
      <c r="AG18">
        <v>50.599951777836253</v>
      </c>
      <c r="AH18">
        <v>99.55697366499065</v>
      </c>
      <c r="AJ18">
        <v>4.4489795918367353E-2</v>
      </c>
      <c r="AK18">
        <v>2802.14026391169</v>
      </c>
      <c r="AL18">
        <v>4241.0012799999913</v>
      </c>
      <c r="AM18">
        <v>52.901706375179259</v>
      </c>
      <c r="AN18">
        <v>101.8337129247614</v>
      </c>
    </row>
    <row r="19" spans="2:40" x14ac:dyDescent="0.3">
      <c r="B19">
        <v>16.326530612244898</v>
      </c>
      <c r="C19">
        <v>3556.4276851367299</v>
      </c>
      <c r="D19">
        <v>4340.6100523236664</v>
      </c>
      <c r="F19">
        <v>16.326530612244898</v>
      </c>
      <c r="G19">
        <v>3187.1536688873662</v>
      </c>
      <c r="H19">
        <v>4340.6100523236664</v>
      </c>
      <c r="K19">
        <v>16.326530612244898</v>
      </c>
      <c r="L19">
        <v>3233.980189104384</v>
      </c>
      <c r="M19">
        <v>4340.6100523236664</v>
      </c>
      <c r="O19">
        <v>16.326530612244898</v>
      </c>
      <c r="P19">
        <v>2907.519684867792</v>
      </c>
      <c r="Q19">
        <v>4340.6100523236664</v>
      </c>
      <c r="T19">
        <v>16.326530612244898</v>
      </c>
      <c r="U19">
        <v>2907.519684867792</v>
      </c>
      <c r="V19">
        <v>4340.6100523236664</v>
      </c>
      <c r="Y19">
        <v>4.6122448979591828E-2</v>
      </c>
      <c r="Z19">
        <v>2845.7476861968871</v>
      </c>
      <c r="AA19">
        <v>4241.0012799999913</v>
      </c>
      <c r="AB19">
        <v>50.531890851689781</v>
      </c>
      <c r="AD19">
        <v>4.6122448979591828E-2</v>
      </c>
      <c r="AE19">
        <v>2845.7476861968871</v>
      </c>
      <c r="AF19">
        <v>4241.0012799999913</v>
      </c>
      <c r="AG19">
        <v>50.531890851689781</v>
      </c>
      <c r="AH19">
        <v>99.557200315274613</v>
      </c>
      <c r="AJ19">
        <v>4.6122448979591828E-2</v>
      </c>
      <c r="AK19">
        <v>2802.5855508673162</v>
      </c>
      <c r="AL19">
        <v>4241.0012799999913</v>
      </c>
      <c r="AM19">
        <v>52.768954026411883</v>
      </c>
      <c r="AN19">
        <v>101.7708501214447</v>
      </c>
    </row>
    <row r="20" spans="2:40" x14ac:dyDescent="0.3">
      <c r="B20">
        <v>17.3469387755102</v>
      </c>
      <c r="C20">
        <v>3553.4765492649422</v>
      </c>
      <c r="D20">
        <v>4338.1785257780894</v>
      </c>
      <c r="F20">
        <v>17.3469387755102</v>
      </c>
      <c r="G20">
        <v>3184.287353817017</v>
      </c>
      <c r="H20">
        <v>4338.1785257780894</v>
      </c>
      <c r="K20">
        <v>17.3469387755102</v>
      </c>
      <c r="L20">
        <v>3231.301408026332</v>
      </c>
      <c r="M20">
        <v>4338.1785257780894</v>
      </c>
      <c r="O20">
        <v>17.3469387755102</v>
      </c>
      <c r="P20">
        <v>2904.920851512989</v>
      </c>
      <c r="Q20">
        <v>4338.1785257780894</v>
      </c>
      <c r="T20">
        <v>17.3469387755102</v>
      </c>
      <c r="U20">
        <v>2904.920851512989</v>
      </c>
      <c r="V20">
        <v>4338.1785257780894</v>
      </c>
      <c r="Y20">
        <v>4.775510204081633E-2</v>
      </c>
      <c r="Z20">
        <v>2844.9168966308821</v>
      </c>
      <c r="AA20">
        <v>4241.0012799999913</v>
      </c>
      <c r="AB20">
        <v>50.468762332428327</v>
      </c>
      <c r="AD20">
        <v>4.775510204081633E-2</v>
      </c>
      <c r="AE20">
        <v>2844.9168966308821</v>
      </c>
      <c r="AF20">
        <v>4241.0012799999913</v>
      </c>
      <c r="AG20">
        <v>50.468762332428327</v>
      </c>
      <c r="AH20">
        <v>99.557257677681875</v>
      </c>
      <c r="AJ20">
        <v>4.775510204081633E-2</v>
      </c>
      <c r="AK20">
        <v>2803.0003067127632</v>
      </c>
      <c r="AL20">
        <v>4241.0012799999913</v>
      </c>
      <c r="AM20">
        <v>52.645234061353321</v>
      </c>
      <c r="AN20">
        <v>101.7121546047712</v>
      </c>
    </row>
    <row r="21" spans="2:40" x14ac:dyDescent="0.3">
      <c r="B21">
        <v>18.367346938775508</v>
      </c>
      <c r="C21">
        <v>3550.9432509855242</v>
      </c>
      <c r="D21">
        <v>4334.7258595009016</v>
      </c>
      <c r="F21">
        <v>18.367346938775508</v>
      </c>
      <c r="G21">
        <v>3181.882223870246</v>
      </c>
      <c r="H21">
        <v>4334.7258595009016</v>
      </c>
      <c r="K21">
        <v>18.367346938775508</v>
      </c>
      <c r="L21">
        <v>3228.999290801366</v>
      </c>
      <c r="M21">
        <v>4334.7258595009016</v>
      </c>
      <c r="O21">
        <v>18.367346938775508</v>
      </c>
      <c r="P21">
        <v>2902.7319002455561</v>
      </c>
      <c r="Q21">
        <v>4334.7258595009016</v>
      </c>
      <c r="T21">
        <v>18.367346938775508</v>
      </c>
      <c r="U21">
        <v>2902.7319002455561</v>
      </c>
      <c r="V21">
        <v>4334.7258595009016</v>
      </c>
      <c r="Y21">
        <v>4.9387755102040819E-2</v>
      </c>
      <c r="Z21">
        <v>2844.1496386536328</v>
      </c>
      <c r="AA21">
        <v>4241.0012799999913</v>
      </c>
      <c r="AB21">
        <v>50.409677316197147</v>
      </c>
      <c r="AD21">
        <v>4.9387755102040819E-2</v>
      </c>
      <c r="AE21">
        <v>2844.1496386536328</v>
      </c>
      <c r="AF21">
        <v>4241.0012799999913</v>
      </c>
      <c r="AG21">
        <v>50.409677316197147</v>
      </c>
      <c r="AH21">
        <v>99.556413068238143</v>
      </c>
      <c r="AJ21">
        <v>4.9387755102040819E-2</v>
      </c>
      <c r="AK21">
        <v>2803.387567459793</v>
      </c>
      <c r="AL21">
        <v>4241.0012799999913</v>
      </c>
      <c r="AM21">
        <v>52.52965501217929</v>
      </c>
      <c r="AN21">
        <v>101.65722527873319</v>
      </c>
    </row>
    <row r="22" spans="2:40" x14ac:dyDescent="0.3">
      <c r="B22">
        <v>19.387755102040821</v>
      </c>
      <c r="C22">
        <v>3546.6592676986479</v>
      </c>
      <c r="D22">
        <v>4330.2531485717163</v>
      </c>
      <c r="F22">
        <v>19.387755102040821</v>
      </c>
      <c r="G22">
        <v>3177.748170071764</v>
      </c>
      <c r="H22">
        <v>4330.2531485717163</v>
      </c>
      <c r="K22">
        <v>19.387755102040821</v>
      </c>
      <c r="L22">
        <v>3225.105279017077</v>
      </c>
      <c r="M22">
        <v>4330.2531485717163</v>
      </c>
      <c r="O22">
        <v>19.387755102040821</v>
      </c>
      <c r="P22">
        <v>2898.968948397956</v>
      </c>
      <c r="Q22">
        <v>4330.2531485717163</v>
      </c>
      <c r="T22">
        <v>19.387755102040821</v>
      </c>
      <c r="U22">
        <v>2898.968948397956</v>
      </c>
      <c r="V22">
        <v>4330.2531485717163</v>
      </c>
      <c r="Y22">
        <v>5.1020408163265307E-2</v>
      </c>
      <c r="Z22">
        <v>2843.44148604056</v>
      </c>
      <c r="AA22">
        <v>4241.0012799999913</v>
      </c>
      <c r="AB22">
        <v>50.353534923837962</v>
      </c>
      <c r="AD22">
        <v>5.1020408163265307E-2</v>
      </c>
      <c r="AE22">
        <v>2843.44148604056</v>
      </c>
      <c r="AF22">
        <v>4241.0012799999913</v>
      </c>
      <c r="AG22">
        <v>50.353534923837962</v>
      </c>
      <c r="AH22">
        <v>99.55700788133548</v>
      </c>
      <c r="AJ22">
        <v>5.1020408163265307E-2</v>
      </c>
      <c r="AK22">
        <v>2803.7499794951168</v>
      </c>
      <c r="AL22">
        <v>4241.0012799999913</v>
      </c>
      <c r="AM22">
        <v>52.421438983147851</v>
      </c>
      <c r="AN22">
        <v>101.6057109211699</v>
      </c>
    </row>
    <row r="23" spans="2:40" x14ac:dyDescent="0.3">
      <c r="B23">
        <v>20.408163265306118</v>
      </c>
      <c r="C23">
        <v>3541.456354779883</v>
      </c>
      <c r="D23">
        <v>4324.7618115970135</v>
      </c>
      <c r="F23">
        <v>20.408163265306118</v>
      </c>
      <c r="G23">
        <v>3172.7209680458991</v>
      </c>
      <c r="H23">
        <v>4324.7618115970135</v>
      </c>
      <c r="K23">
        <v>20.408163265306118</v>
      </c>
      <c r="L23">
        <v>3220.3754929588472</v>
      </c>
      <c r="M23">
        <v>4324.7618115970135</v>
      </c>
      <c r="O23">
        <v>20.408163265306118</v>
      </c>
      <c r="P23">
        <v>2894.388744833439</v>
      </c>
      <c r="Q23">
        <v>4324.7618115970135</v>
      </c>
      <c r="T23">
        <v>20.408163265306118</v>
      </c>
      <c r="U23">
        <v>2894.388744833439</v>
      </c>
      <c r="V23">
        <v>4324.7618115970135</v>
      </c>
      <c r="Y23">
        <v>5.2653061224489803E-2</v>
      </c>
      <c r="Z23">
        <v>2842.7571826510061</v>
      </c>
      <c r="AA23">
        <v>4241.0012799999913</v>
      </c>
      <c r="AB23">
        <v>50.302256716560578</v>
      </c>
      <c r="AD23">
        <v>5.2653061224489803E-2</v>
      </c>
      <c r="AE23">
        <v>2842.7571826510061</v>
      </c>
      <c r="AF23">
        <v>4241.0012799999913</v>
      </c>
      <c r="AG23">
        <v>50.302256716560578</v>
      </c>
      <c r="AH23">
        <v>99.556641821700339</v>
      </c>
      <c r="AJ23">
        <v>5.2653061224489803E-2</v>
      </c>
      <c r="AK23">
        <v>2804.0898601410981</v>
      </c>
      <c r="AL23">
        <v>4241.0012799999913</v>
      </c>
      <c r="AM23">
        <v>52.31990412335238</v>
      </c>
      <c r="AN23">
        <v>101.5573026655009</v>
      </c>
    </row>
    <row r="24" spans="2:40" x14ac:dyDescent="0.3">
      <c r="B24">
        <v>21.428571428571431</v>
      </c>
      <c r="C24">
        <v>3535.300426454909</v>
      </c>
      <c r="D24">
        <v>4318.253590260163</v>
      </c>
      <c r="F24">
        <v>21.428571428571431</v>
      </c>
      <c r="G24">
        <v>3166.752547307713</v>
      </c>
      <c r="H24">
        <v>4318.253590260163</v>
      </c>
      <c r="K24">
        <v>21.428571428571431</v>
      </c>
      <c r="L24">
        <v>3214.7826391659009</v>
      </c>
      <c r="M24">
        <v>4318.253590260163</v>
      </c>
      <c r="O24">
        <v>21.428571428571431</v>
      </c>
      <c r="P24">
        <v>2888.9625462614922</v>
      </c>
      <c r="Q24">
        <v>4318.253590260163</v>
      </c>
      <c r="T24">
        <v>21.428571428571431</v>
      </c>
      <c r="U24">
        <v>2888.9625462614922</v>
      </c>
      <c r="V24">
        <v>4318.253590260163</v>
      </c>
      <c r="Y24">
        <v>5.4285714285714277E-2</v>
      </c>
      <c r="Z24">
        <v>2842.1305905510371</v>
      </c>
      <c r="AA24">
        <v>4241.0012799999913</v>
      </c>
      <c r="AB24">
        <v>50.253142959206123</v>
      </c>
      <c r="AD24">
        <v>5.4285714285714277E-2</v>
      </c>
      <c r="AE24">
        <v>2842.1305905510371</v>
      </c>
      <c r="AF24">
        <v>4241.0012799999913</v>
      </c>
      <c r="AG24">
        <v>50.253142959206123</v>
      </c>
      <c r="AH24">
        <v>99.556685938993994</v>
      </c>
      <c r="AJ24">
        <v>5.4285714285714277E-2</v>
      </c>
      <c r="AK24">
        <v>2804.4092472611042</v>
      </c>
      <c r="AL24">
        <v>4241.0012799999913</v>
      </c>
      <c r="AM24">
        <v>52.224450248081162</v>
      </c>
      <c r="AN24">
        <v>101.5117278026881</v>
      </c>
    </row>
    <row r="25" spans="2:40" x14ac:dyDescent="0.3">
      <c r="B25">
        <v>22.448979591836739</v>
      </c>
      <c r="C25">
        <v>3527.9976329352589</v>
      </c>
      <c r="D25">
        <v>4310.7305487689837</v>
      </c>
      <c r="F25">
        <v>22.448979591836739</v>
      </c>
      <c r="G25">
        <v>3159.669898707436</v>
      </c>
      <c r="H25">
        <v>4310.7305487689837</v>
      </c>
      <c r="K25">
        <v>22.448979591836739</v>
      </c>
      <c r="L25">
        <v>3208.13862627033</v>
      </c>
      <c r="M25">
        <v>4310.7305487689837</v>
      </c>
      <c r="O25">
        <v>22.448979591836739</v>
      </c>
      <c r="P25">
        <v>2882.499229904422</v>
      </c>
      <c r="Q25">
        <v>4310.7305487689837</v>
      </c>
      <c r="T25">
        <v>22.448979591836739</v>
      </c>
      <c r="U25">
        <v>2882.499229904422</v>
      </c>
      <c r="V25">
        <v>4310.7305487689837</v>
      </c>
      <c r="Y25">
        <v>5.591836734693878E-2</v>
      </c>
      <c r="Z25">
        <v>2841.5328562202458</v>
      </c>
      <c r="AA25">
        <v>4241.0012799999913</v>
      </c>
      <c r="AB25">
        <v>50.207316013090619</v>
      </c>
      <c r="AD25">
        <v>5.591836734693878E-2</v>
      </c>
      <c r="AE25">
        <v>2841.5328562202458</v>
      </c>
      <c r="AF25">
        <v>4241.0012799999913</v>
      </c>
      <c r="AG25">
        <v>50.207316013090619</v>
      </c>
      <c r="AH25">
        <v>99.557137639448356</v>
      </c>
      <c r="AJ25">
        <v>5.591836734693878E-2</v>
      </c>
      <c r="AK25">
        <v>2804.7099401540181</v>
      </c>
      <c r="AL25">
        <v>4241.0012799999913</v>
      </c>
      <c r="AM25">
        <v>52.134546968103372</v>
      </c>
      <c r="AN25">
        <v>101.46874464063811</v>
      </c>
    </row>
    <row r="26" spans="2:40" x14ac:dyDescent="0.3">
      <c r="B26">
        <v>23.469387755102041</v>
      </c>
      <c r="C26">
        <v>3519.6991251094719</v>
      </c>
      <c r="D26">
        <v>4302.1950732010346</v>
      </c>
      <c r="F26">
        <v>23.469387755102041</v>
      </c>
      <c r="G26">
        <v>3151.6075859159728</v>
      </c>
      <c r="H26">
        <v>4302.1950732010346</v>
      </c>
      <c r="K26">
        <v>23.469387755102041</v>
      </c>
      <c r="L26">
        <v>3200.5848899270022</v>
      </c>
      <c r="M26">
        <v>4302.1950732010346</v>
      </c>
      <c r="O26">
        <v>23.469387755102041</v>
      </c>
      <c r="P26">
        <v>2875.1416416943662</v>
      </c>
      <c r="Q26">
        <v>4302.1950732010346</v>
      </c>
      <c r="T26">
        <v>23.469387755102041</v>
      </c>
      <c r="U26">
        <v>2875.1416416943662</v>
      </c>
      <c r="V26">
        <v>4302.1950732010346</v>
      </c>
      <c r="Y26">
        <v>5.7551020408163261E-2</v>
      </c>
      <c r="Z26">
        <v>2840.9648918352618</v>
      </c>
      <c r="AA26">
        <v>4241.0012799999913</v>
      </c>
      <c r="AB26">
        <v>50.16451242143053</v>
      </c>
      <c r="AD26">
        <v>5.7551020408163261E-2</v>
      </c>
      <c r="AE26">
        <v>2840.9648918352618</v>
      </c>
      <c r="AF26">
        <v>4241.0012799999913</v>
      </c>
      <c r="AG26">
        <v>50.16451242143053</v>
      </c>
      <c r="AH26">
        <v>99.557701253991652</v>
      </c>
      <c r="AJ26">
        <v>5.7551020408163261E-2</v>
      </c>
      <c r="AK26">
        <v>2804.993533471601</v>
      </c>
      <c r="AL26">
        <v>4241.0012799999913</v>
      </c>
      <c r="AM26">
        <v>52.049723830978927</v>
      </c>
      <c r="AN26">
        <v>101.4281382163836</v>
      </c>
    </row>
    <row r="27" spans="2:40" x14ac:dyDescent="0.3">
      <c r="B27">
        <v>24.489795918367349</v>
      </c>
      <c r="C27">
        <v>3510.352598430632</v>
      </c>
      <c r="D27">
        <v>4292.6498707469154</v>
      </c>
      <c r="F27">
        <v>24.489795918367349</v>
      </c>
      <c r="G27">
        <v>3142.486096314165</v>
      </c>
      <c r="H27">
        <v>4292.6498707469154</v>
      </c>
      <c r="K27">
        <v>24.489795918367349</v>
      </c>
      <c r="L27">
        <v>3192.079331786013</v>
      </c>
      <c r="M27">
        <v>4292.6498707469154</v>
      </c>
      <c r="O27">
        <v>24.489795918367349</v>
      </c>
      <c r="P27">
        <v>2866.8282343227138</v>
      </c>
      <c r="Q27">
        <v>4292.6498707469154</v>
      </c>
      <c r="T27">
        <v>24.489795918367349</v>
      </c>
      <c r="U27">
        <v>2866.8282343227138</v>
      </c>
      <c r="V27">
        <v>4292.6498707469154</v>
      </c>
      <c r="Y27">
        <v>5.9183673469387757E-2</v>
      </c>
      <c r="Z27">
        <v>2840.4218278523849</v>
      </c>
      <c r="AA27">
        <v>4241.0012799999913</v>
      </c>
      <c r="AB27">
        <v>50.12420848978676</v>
      </c>
      <c r="AD27">
        <v>5.9183673469387757E-2</v>
      </c>
      <c r="AE27">
        <v>2840.4218278523849</v>
      </c>
      <c r="AF27">
        <v>4241.0012799999913</v>
      </c>
      <c r="AG27">
        <v>50.12420848978676</v>
      </c>
      <c r="AH27">
        <v>99.557356118699445</v>
      </c>
      <c r="AJ27">
        <v>5.9183673469387757E-2</v>
      </c>
      <c r="AK27">
        <v>2805.261445509409</v>
      </c>
      <c r="AL27">
        <v>4241.0012799999913</v>
      </c>
      <c r="AM27">
        <v>51.969562087464148</v>
      </c>
      <c r="AN27">
        <v>101.3897167004383</v>
      </c>
    </row>
    <row r="28" spans="2:40" x14ac:dyDescent="0.3">
      <c r="B28">
        <v>25.510204081632651</v>
      </c>
      <c r="C28">
        <v>3499.9858945516639</v>
      </c>
      <c r="D28">
        <v>4282.0979688515081</v>
      </c>
      <c r="F28">
        <v>25.510204081632651</v>
      </c>
      <c r="G28">
        <v>3132.3632367986238</v>
      </c>
      <c r="H28">
        <v>4282.0979688515081</v>
      </c>
      <c r="K28">
        <v>25.510204081632651</v>
      </c>
      <c r="L28">
        <v>3182.6407339007392</v>
      </c>
      <c r="M28">
        <v>4282.0979688515081</v>
      </c>
      <c r="O28">
        <v>25.510204081632651</v>
      </c>
      <c r="P28">
        <v>2857.594636841915</v>
      </c>
      <c r="Q28">
        <v>4282.0979688515081</v>
      </c>
      <c r="T28">
        <v>25.510204081632651</v>
      </c>
      <c r="U28">
        <v>2857.594636841915</v>
      </c>
      <c r="V28">
        <v>4282.0979688515081</v>
      </c>
      <c r="Y28">
        <v>6.0816326530612252E-2</v>
      </c>
      <c r="Z28">
        <v>2839.9282161592118</v>
      </c>
      <c r="AA28">
        <v>4241.0012799999913</v>
      </c>
      <c r="AB28">
        <v>50.08518878699293</v>
      </c>
      <c r="AD28">
        <v>6.0816326530612252E-2</v>
      </c>
      <c r="AE28">
        <v>2839.9282161592118</v>
      </c>
      <c r="AF28">
        <v>4241.0012799999913</v>
      </c>
      <c r="AG28">
        <v>50.08518878699293</v>
      </c>
      <c r="AH28">
        <v>99.55692485813745</v>
      </c>
      <c r="AJ28">
        <v>6.0816326530612252E-2</v>
      </c>
      <c r="AK28">
        <v>2805.5149419306572</v>
      </c>
      <c r="AL28">
        <v>4241.0012799999913</v>
      </c>
      <c r="AM28">
        <v>51.893687778859231</v>
      </c>
      <c r="AN28">
        <v>101.3533083663812</v>
      </c>
    </row>
    <row r="29" spans="2:40" x14ac:dyDescent="0.3">
      <c r="B29">
        <v>26.530612244897959</v>
      </c>
      <c r="C29">
        <v>3488.4105980542781</v>
      </c>
      <c r="D29">
        <v>4270.5427142538792</v>
      </c>
      <c r="F29">
        <v>26.530612244897959</v>
      </c>
      <c r="G29">
        <v>3121.0190666638891</v>
      </c>
      <c r="H29">
        <v>4270.5427142538792</v>
      </c>
      <c r="K29">
        <v>26.530612244897959</v>
      </c>
      <c r="L29">
        <v>3172.1105472553681</v>
      </c>
      <c r="M29">
        <v>4270.5427142538792</v>
      </c>
      <c r="O29">
        <v>26.530612244897959</v>
      </c>
      <c r="P29">
        <v>2847.256155295262</v>
      </c>
      <c r="Q29">
        <v>4270.5427142538792</v>
      </c>
      <c r="T29">
        <v>26.530612244897959</v>
      </c>
      <c r="U29">
        <v>2847.256155295262</v>
      </c>
      <c r="V29">
        <v>4270.5427142538792</v>
      </c>
      <c r="Y29">
        <v>6.2448979591836727E-2</v>
      </c>
      <c r="Z29">
        <v>2839.460865901221</v>
      </c>
      <c r="AA29">
        <v>4241.0012799999913</v>
      </c>
      <c r="AB29">
        <v>50.04811269946407</v>
      </c>
      <c r="AD29">
        <v>6.2448979591836727E-2</v>
      </c>
      <c r="AE29">
        <v>2839.460865901221</v>
      </c>
      <c r="AF29">
        <v>4241.0012799999913</v>
      </c>
      <c r="AG29">
        <v>50.04811269946407</v>
      </c>
      <c r="AH29">
        <v>99.557426335766323</v>
      </c>
      <c r="AJ29">
        <v>6.2448979591836727E-2</v>
      </c>
      <c r="AK29">
        <v>2805.7551557605839</v>
      </c>
      <c r="AL29">
        <v>4241.0012799999913</v>
      </c>
      <c r="AM29">
        <v>51.82176590449491</v>
      </c>
      <c r="AN29">
        <v>101.3187590246513</v>
      </c>
    </row>
    <row r="30" spans="2:40" x14ac:dyDescent="0.3">
      <c r="B30">
        <v>27.551020408163261</v>
      </c>
      <c r="C30">
        <v>3475.9681706129891</v>
      </c>
      <c r="D30">
        <v>4257.9877719256947</v>
      </c>
      <c r="F30">
        <v>27.551020408163261</v>
      </c>
      <c r="G30">
        <v>3108.8387468246551</v>
      </c>
      <c r="H30">
        <v>4257.9877719256947</v>
      </c>
      <c r="K30">
        <v>27.551020408163261</v>
      </c>
      <c r="L30">
        <v>3160.7943557672929</v>
      </c>
      <c r="M30">
        <v>4257.9877719256947</v>
      </c>
      <c r="O30">
        <v>27.551020408163261</v>
      </c>
      <c r="P30">
        <v>2836.1447132931189</v>
      </c>
      <c r="Q30">
        <v>4257.9877719256947</v>
      </c>
      <c r="T30">
        <v>27.551020408163261</v>
      </c>
      <c r="U30">
        <v>2836.1447132931189</v>
      </c>
      <c r="V30">
        <v>4257.9877719256947</v>
      </c>
      <c r="Y30">
        <v>6.408163265306123E-2</v>
      </c>
      <c r="Z30">
        <v>2839.003012424922</v>
      </c>
      <c r="AA30">
        <v>4241.0012799999913</v>
      </c>
      <c r="AB30">
        <v>50.013856171109559</v>
      </c>
      <c r="AD30">
        <v>6.408163265306123E-2</v>
      </c>
      <c r="AE30">
        <v>2839.003012424922</v>
      </c>
      <c r="AF30">
        <v>4241.0012799999913</v>
      </c>
      <c r="AG30">
        <v>50.013856171109559</v>
      </c>
      <c r="AH30">
        <v>99.556842950577831</v>
      </c>
      <c r="AJ30">
        <v>6.408163265306123E-2</v>
      </c>
      <c r="AK30">
        <v>2805.9831043182862</v>
      </c>
      <c r="AL30">
        <v>4241.0012799999913</v>
      </c>
      <c r="AM30">
        <v>51.753495477456987</v>
      </c>
      <c r="AN30">
        <v>101.2859298396603</v>
      </c>
    </row>
    <row r="31" spans="2:40" x14ac:dyDescent="0.3">
      <c r="B31">
        <v>28.571428571428569</v>
      </c>
      <c r="C31">
        <v>3462.5417840014311</v>
      </c>
      <c r="D31">
        <v>4244.437123908865</v>
      </c>
      <c r="F31">
        <v>28.571428571428569</v>
      </c>
      <c r="G31">
        <v>3095.668737899301</v>
      </c>
      <c r="H31">
        <v>4244.437123908865</v>
      </c>
      <c r="K31">
        <v>28.571428571428569</v>
      </c>
      <c r="L31">
        <v>3148.5840876193838</v>
      </c>
      <c r="M31">
        <v>4244.437123908865</v>
      </c>
      <c r="O31">
        <v>28.571428571428569</v>
      </c>
      <c r="P31">
        <v>2824.1059235365592</v>
      </c>
      <c r="Q31">
        <v>4244.437123908865</v>
      </c>
      <c r="T31">
        <v>28.571428571428569</v>
      </c>
      <c r="U31">
        <v>2824.1059235365592</v>
      </c>
      <c r="V31">
        <v>4244.437123908865</v>
      </c>
      <c r="Y31">
        <v>6.5714285714285711E-2</v>
      </c>
      <c r="Z31">
        <v>2838.5864568731999</v>
      </c>
      <c r="AA31">
        <v>4241.0012799999913</v>
      </c>
      <c r="AB31">
        <v>49.980279776541231</v>
      </c>
      <c r="AD31">
        <v>6.5714285714285711E-2</v>
      </c>
      <c r="AE31">
        <v>2838.5864568731999</v>
      </c>
      <c r="AF31">
        <v>4241.0012799999913</v>
      </c>
      <c r="AG31">
        <v>49.980279776541231</v>
      </c>
      <c r="AH31">
        <v>99.557557297328117</v>
      </c>
      <c r="AJ31">
        <v>6.5714285714285711E-2</v>
      </c>
      <c r="AK31">
        <v>2806.1997036191078</v>
      </c>
      <c r="AL31">
        <v>4241.0012799999913</v>
      </c>
      <c r="AM31">
        <v>51.688605314643453</v>
      </c>
      <c r="AN31">
        <v>101.2546954650411</v>
      </c>
    </row>
    <row r="32" spans="2:40" x14ac:dyDescent="0.3">
      <c r="B32">
        <v>29.591836734693882</v>
      </c>
      <c r="C32">
        <v>3448.2484806191178</v>
      </c>
      <c r="D32">
        <v>4229.8950680525704</v>
      </c>
      <c r="F32">
        <v>29.591836734693882</v>
      </c>
      <c r="G32">
        <v>3081.6000432372011</v>
      </c>
      <c r="H32">
        <v>4229.8950680525704</v>
      </c>
      <c r="K32">
        <v>29.591836734693882</v>
      </c>
      <c r="L32">
        <v>3135.5838629008022</v>
      </c>
      <c r="M32">
        <v>4229.8950680525704</v>
      </c>
      <c r="O32">
        <v>29.591836734693882</v>
      </c>
      <c r="P32">
        <v>2811.2907358085249</v>
      </c>
      <c r="Q32">
        <v>4229.8950680525704</v>
      </c>
      <c r="T32">
        <v>29.591836734693882</v>
      </c>
      <c r="U32">
        <v>2811.2907358085249</v>
      </c>
      <c r="V32">
        <v>4229.8950680525704</v>
      </c>
      <c r="Y32">
        <v>6.7346938775510207E-2</v>
      </c>
      <c r="Z32">
        <v>2838.1654012671179</v>
      </c>
      <c r="AA32">
        <v>4241.0012799999913</v>
      </c>
      <c r="AB32">
        <v>49.949549902913724</v>
      </c>
      <c r="AD32">
        <v>6.7346938775510207E-2</v>
      </c>
      <c r="AE32">
        <v>2838.1654012671179</v>
      </c>
      <c r="AF32">
        <v>4241.0012799999913</v>
      </c>
      <c r="AG32">
        <v>49.949549902913724</v>
      </c>
      <c r="AH32">
        <v>99.557798819408461</v>
      </c>
      <c r="AJ32">
        <v>6.7346938775510207E-2</v>
      </c>
      <c r="AK32">
        <v>2806.4057806781698</v>
      </c>
      <c r="AL32">
        <v>4241.0012799999913</v>
      </c>
      <c r="AM32">
        <v>51.626850436988811</v>
      </c>
      <c r="AN32">
        <v>101.2249424442267</v>
      </c>
    </row>
    <row r="33" spans="2:40" x14ac:dyDescent="0.3">
      <c r="B33">
        <v>30.612244897959179</v>
      </c>
      <c r="C33">
        <v>3433.0254729238459</v>
      </c>
      <c r="D33">
        <v>4214.3662166500362</v>
      </c>
      <c r="F33">
        <v>30.612244897959179</v>
      </c>
      <c r="G33">
        <v>3066.6062181226798</v>
      </c>
      <c r="H33">
        <v>4214.3662166500362</v>
      </c>
      <c r="K33">
        <v>30.612244897959179</v>
      </c>
      <c r="L33">
        <v>3121.7376160712961</v>
      </c>
      <c r="M33">
        <v>4214.3662166500362</v>
      </c>
      <c r="O33">
        <v>30.612244897959179</v>
      </c>
      <c r="P33">
        <v>2797.5893395513149</v>
      </c>
      <c r="Q33">
        <v>4214.3662166500362</v>
      </c>
      <c r="T33">
        <v>30.612244897959179</v>
      </c>
      <c r="U33">
        <v>2797.5893395513149</v>
      </c>
      <c r="V33">
        <v>4214.3662166500362</v>
      </c>
      <c r="Y33">
        <v>6.8979591836734702E-2</v>
      </c>
      <c r="Z33">
        <v>2837.7751279556478</v>
      </c>
      <c r="AA33">
        <v>4241.0012799999913</v>
      </c>
      <c r="AB33">
        <v>49.91986977034761</v>
      </c>
      <c r="AD33">
        <v>6.8979591836734702E-2</v>
      </c>
      <c r="AE33">
        <v>2837.7751279556478</v>
      </c>
      <c r="AF33">
        <v>4241.0012799999913</v>
      </c>
      <c r="AG33">
        <v>49.91986977034761</v>
      </c>
      <c r="AH33">
        <v>99.556622028904755</v>
      </c>
      <c r="AJ33">
        <v>6.8979591836734702E-2</v>
      </c>
      <c r="AK33">
        <v>2806.6020840632132</v>
      </c>
      <c r="AL33">
        <v>4241.0012799999913</v>
      </c>
      <c r="AM33">
        <v>51.568008979116463</v>
      </c>
      <c r="AN33">
        <v>101.196567833329</v>
      </c>
    </row>
    <row r="34" spans="2:40" x14ac:dyDescent="0.3">
      <c r="B34">
        <v>31.632653061224492</v>
      </c>
      <c r="C34">
        <v>3416.7206540151728</v>
      </c>
      <c r="D34">
        <v>4197.8554949757772</v>
      </c>
      <c r="F34">
        <v>31.632653061224492</v>
      </c>
      <c r="G34">
        <v>3050.5205114651039</v>
      </c>
      <c r="H34">
        <v>4197.8554949757772</v>
      </c>
      <c r="K34">
        <v>31.632653061224492</v>
      </c>
      <c r="L34">
        <v>3106.9138008542832</v>
      </c>
      <c r="M34">
        <v>4197.8554949757772</v>
      </c>
      <c r="O34">
        <v>31.632653061224492</v>
      </c>
      <c r="P34">
        <v>2782.8987673378051</v>
      </c>
      <c r="Q34">
        <v>4197.8554949757772</v>
      </c>
      <c r="T34">
        <v>31.632653061224492</v>
      </c>
      <c r="U34">
        <v>2782.8987673378051</v>
      </c>
      <c r="V34">
        <v>4197.8554949757772</v>
      </c>
      <c r="Y34">
        <v>7.0612244897959184E-2</v>
      </c>
      <c r="Z34">
        <v>2837.4251648929639</v>
      </c>
      <c r="AA34">
        <v>4241.0012799999913</v>
      </c>
      <c r="AB34">
        <v>49.890177643727178</v>
      </c>
      <c r="AD34">
        <v>7.0612244897959184E-2</v>
      </c>
      <c r="AE34">
        <v>2837.4251648929639</v>
      </c>
      <c r="AF34">
        <v>4241.0012799999913</v>
      </c>
      <c r="AG34">
        <v>49.890177643727178</v>
      </c>
      <c r="AH34">
        <v>99.557217654994574</v>
      </c>
      <c r="AJ34">
        <v>7.0612244897959184E-2</v>
      </c>
      <c r="AK34">
        <v>2806.7892929806881</v>
      </c>
      <c r="AL34">
        <v>4241.0012799999913</v>
      </c>
      <c r="AM34">
        <v>51.511879526253821</v>
      </c>
      <c r="AN34">
        <v>101.1694780110919</v>
      </c>
    </row>
    <row r="35" spans="2:40" x14ac:dyDescent="0.3">
      <c r="B35">
        <v>32.653061224489797</v>
      </c>
      <c r="C35">
        <v>3399.4975440720432</v>
      </c>
      <c r="D35">
        <v>4180.3681397233604</v>
      </c>
      <c r="F35">
        <v>32.653061224489797</v>
      </c>
      <c r="G35">
        <v>3033.4861798627471</v>
      </c>
      <c r="H35">
        <v>4180.3681397233604</v>
      </c>
      <c r="K35">
        <v>32.653061224489797</v>
      </c>
      <c r="L35">
        <v>3091.2481707218149</v>
      </c>
      <c r="M35">
        <v>4180.3681397233604</v>
      </c>
      <c r="O35">
        <v>32.653061224489797</v>
      </c>
      <c r="P35">
        <v>2767.37630017539</v>
      </c>
      <c r="Q35">
        <v>4180.3681397233604</v>
      </c>
      <c r="T35">
        <v>32.653061224489797</v>
      </c>
      <c r="U35">
        <v>2767.37630017539</v>
      </c>
      <c r="V35">
        <v>4180.3681397233604</v>
      </c>
      <c r="Y35">
        <v>7.2244897959183679E-2</v>
      </c>
      <c r="Z35">
        <v>2837.062244478378</v>
      </c>
      <c r="AA35">
        <v>4241.0012799999913</v>
      </c>
      <c r="AB35">
        <v>49.863517052325768</v>
      </c>
      <c r="AD35">
        <v>7.2244897959183679E-2</v>
      </c>
      <c r="AE35">
        <v>2837.062244478378</v>
      </c>
      <c r="AF35">
        <v>4241.0012799999913</v>
      </c>
      <c r="AG35">
        <v>49.863517052325768</v>
      </c>
      <c r="AH35">
        <v>99.556650830657134</v>
      </c>
      <c r="AJ35">
        <v>7.2244897959183679E-2</v>
      </c>
      <c r="AK35">
        <v>2806.968025127584</v>
      </c>
      <c r="AL35">
        <v>4241.0012799999913</v>
      </c>
      <c r="AM35">
        <v>51.458278811043932</v>
      </c>
      <c r="AN35">
        <v>101.1435876469214</v>
      </c>
    </row>
    <row r="36" spans="2:40" x14ac:dyDescent="0.3">
      <c r="B36">
        <v>33.673469387755112</v>
      </c>
      <c r="C36">
        <v>3381.1633850391931</v>
      </c>
      <c r="D36">
        <v>4161.9096973445121</v>
      </c>
      <c r="F36">
        <v>33.673469387755112</v>
      </c>
      <c r="G36">
        <v>3015.325124235248</v>
      </c>
      <c r="H36">
        <v>4161.9096973445121</v>
      </c>
      <c r="K36">
        <v>33.673469387755112</v>
      </c>
      <c r="L36">
        <v>3074.5594867121749</v>
      </c>
      <c r="M36">
        <v>4161.9096973445121</v>
      </c>
      <c r="O36">
        <v>33.673469387755112</v>
      </c>
      <c r="P36">
        <v>2750.8085886432741</v>
      </c>
      <c r="Q36">
        <v>4161.9096973445121</v>
      </c>
      <c r="T36">
        <v>33.673469387755112</v>
      </c>
      <c r="U36">
        <v>2750.8085886432741</v>
      </c>
      <c r="V36">
        <v>4161.9096973445121</v>
      </c>
      <c r="Y36">
        <v>7.3877551020408161E-2</v>
      </c>
      <c r="Z36">
        <v>2836.7348758205071</v>
      </c>
      <c r="AA36">
        <v>4241.0012799999913</v>
      </c>
      <c r="AB36">
        <v>49.836909149732612</v>
      </c>
      <c r="AD36">
        <v>7.3877551020408161E-2</v>
      </c>
      <c r="AE36">
        <v>2836.7348758205071</v>
      </c>
      <c r="AF36">
        <v>4241.0012799999913</v>
      </c>
      <c r="AG36">
        <v>49.836909149732612</v>
      </c>
      <c r="AH36">
        <v>99.557432288136226</v>
      </c>
      <c r="AJ36">
        <v>7.3877551020408161E-2</v>
      </c>
      <c r="AK36">
        <v>2807.1388435002618</v>
      </c>
      <c r="AL36">
        <v>4241.0012799999913</v>
      </c>
      <c r="AM36">
        <v>51.407039714761453</v>
      </c>
      <c r="AN36">
        <v>101.11881880303051</v>
      </c>
    </row>
    <row r="37" spans="2:40" x14ac:dyDescent="0.3">
      <c r="B37">
        <v>34.693877551020407</v>
      </c>
      <c r="C37">
        <v>3361.93792345051</v>
      </c>
      <c r="D37">
        <v>4142.486022289927</v>
      </c>
      <c r="F37">
        <v>34.693877551020407</v>
      </c>
      <c r="G37">
        <v>2996.31623448859</v>
      </c>
      <c r="H37">
        <v>4142.486022289927</v>
      </c>
      <c r="K37">
        <v>34.693877551020407</v>
      </c>
      <c r="L37">
        <v>3057.081953683256</v>
      </c>
      <c r="M37">
        <v>4142.486022289927</v>
      </c>
      <c r="O37">
        <v>34.693877551020407</v>
      </c>
      <c r="P37">
        <v>2733.4642245043142</v>
      </c>
      <c r="Q37">
        <v>4142.486022289927</v>
      </c>
      <c r="T37">
        <v>34.693877551020407</v>
      </c>
      <c r="U37">
        <v>2733.4642245043142</v>
      </c>
      <c r="V37">
        <v>4142.486022289927</v>
      </c>
      <c r="Y37">
        <v>7.5510204081632656E-2</v>
      </c>
      <c r="Z37">
        <v>2836.3956376397</v>
      </c>
      <c r="AA37">
        <v>4241.0012799999913</v>
      </c>
      <c r="AB37">
        <v>49.812802898302429</v>
      </c>
      <c r="AD37">
        <v>7.5510204081632656E-2</v>
      </c>
      <c r="AE37">
        <v>2836.3956376397</v>
      </c>
      <c r="AF37">
        <v>4241.0012799999913</v>
      </c>
      <c r="AG37">
        <v>49.812802898302429</v>
      </c>
      <c r="AH37">
        <v>99.557298872331685</v>
      </c>
      <c r="AJ37">
        <v>7.5510204081632656E-2</v>
      </c>
      <c r="AK37">
        <v>2807.3022623183979</v>
      </c>
      <c r="AL37">
        <v>4241.0012799999913</v>
      </c>
      <c r="AM37">
        <v>51.358009527011639</v>
      </c>
      <c r="AN37">
        <v>101.0951001507926</v>
      </c>
    </row>
    <row r="38" spans="2:40" x14ac:dyDescent="0.3">
      <c r="B38">
        <v>35.714285714285722</v>
      </c>
      <c r="C38">
        <v>3341.7977153827651</v>
      </c>
      <c r="D38">
        <v>4122.1032751525208</v>
      </c>
      <c r="F38">
        <v>35.714285714285722</v>
      </c>
      <c r="G38">
        <v>2976.3904332092161</v>
      </c>
      <c r="H38">
        <v>4122.1032751525208</v>
      </c>
      <c r="K38">
        <v>35.714285714285722</v>
      </c>
      <c r="L38">
        <v>3038.7585672227151</v>
      </c>
      <c r="M38">
        <v>4122.1032751525208</v>
      </c>
      <c r="O38">
        <v>35.714285714285722</v>
      </c>
      <c r="P38">
        <v>2715.2502539612519</v>
      </c>
      <c r="Q38">
        <v>4122.1032751525208</v>
      </c>
      <c r="T38">
        <v>35.714285714285722</v>
      </c>
      <c r="U38">
        <v>2715.2502539612519</v>
      </c>
      <c r="V38">
        <v>4122.1032751525208</v>
      </c>
      <c r="Y38">
        <v>7.7142857142857152E-2</v>
      </c>
      <c r="Z38">
        <v>2836.0884219621521</v>
      </c>
      <c r="AA38">
        <v>4241.0012799999913</v>
      </c>
      <c r="AB38">
        <v>49.78880689347185</v>
      </c>
      <c r="AD38">
        <v>7.7142857142857152E-2</v>
      </c>
      <c r="AE38">
        <v>2836.0884219621521</v>
      </c>
      <c r="AF38">
        <v>4241.0012799999913</v>
      </c>
      <c r="AG38">
        <v>49.78880689347185</v>
      </c>
      <c r="AH38">
        <v>99.557057207768892</v>
      </c>
      <c r="AJ38">
        <v>7.7142857142857152E-2</v>
      </c>
      <c r="AK38">
        <v>2807.458752195424</v>
      </c>
      <c r="AL38">
        <v>4241.0012799999913</v>
      </c>
      <c r="AM38">
        <v>51.311048425730007</v>
      </c>
      <c r="AN38">
        <v>101.07236628470569</v>
      </c>
    </row>
    <row r="39" spans="2:40" x14ac:dyDescent="0.3">
      <c r="B39">
        <v>36.734693877551017</v>
      </c>
      <c r="C39">
        <v>3320.6529299006788</v>
      </c>
      <c r="D39">
        <v>4100.7679207133106</v>
      </c>
      <c r="F39">
        <v>36.734693877551017</v>
      </c>
      <c r="G39">
        <v>2955.4618538216118</v>
      </c>
      <c r="H39">
        <v>4100.7679207133106</v>
      </c>
      <c r="K39">
        <v>36.734693877551017</v>
      </c>
      <c r="L39">
        <v>3019.5259174652651</v>
      </c>
      <c r="M39">
        <v>4100.7679207133106</v>
      </c>
      <c r="O39">
        <v>36.734693877551017</v>
      </c>
      <c r="P39">
        <v>2696.1586254254098</v>
      </c>
      <c r="Q39">
        <v>4100.7679207133106</v>
      </c>
      <c r="T39">
        <v>36.734693877551017</v>
      </c>
      <c r="U39">
        <v>2696.1586254254098</v>
      </c>
      <c r="V39">
        <v>4100.7679207133106</v>
      </c>
      <c r="Y39">
        <v>7.8775510204081634E-2</v>
      </c>
      <c r="Z39">
        <v>2835.7954828489451</v>
      </c>
      <c r="AA39">
        <v>4241.0012799999913</v>
      </c>
      <c r="AB39">
        <v>49.765733260149268</v>
      </c>
      <c r="AD39">
        <v>7.8775510204081634E-2</v>
      </c>
      <c r="AE39">
        <v>2835.7954828489451</v>
      </c>
      <c r="AF39">
        <v>4241.0012799999913</v>
      </c>
      <c r="AG39">
        <v>49.765733260149268</v>
      </c>
      <c r="AH39">
        <v>99.55704021060204</v>
      </c>
      <c r="AJ39">
        <v>7.8775510204081634E-2</v>
      </c>
      <c r="AK39">
        <v>2807.6087446648389</v>
      </c>
      <c r="AL39">
        <v>4241.0012799999913</v>
      </c>
      <c r="AM39">
        <v>51.266028145629058</v>
      </c>
      <c r="AN39">
        <v>101.0505571200743</v>
      </c>
    </row>
    <row r="40" spans="2:40" x14ac:dyDescent="0.3">
      <c r="B40">
        <v>37.755102040816332</v>
      </c>
      <c r="C40">
        <v>3298.4817628670162</v>
      </c>
      <c r="D40">
        <v>4078.4867258911522</v>
      </c>
      <c r="F40">
        <v>37.755102040816332</v>
      </c>
      <c r="G40">
        <v>2933.4987639297442</v>
      </c>
      <c r="H40">
        <v>4078.4867258911522</v>
      </c>
      <c r="K40">
        <v>37.755102040816332</v>
      </c>
      <c r="L40">
        <v>2999.3572311755661</v>
      </c>
      <c r="M40">
        <v>4078.4867258911522</v>
      </c>
      <c r="O40">
        <v>37.755102040816332</v>
      </c>
      <c r="P40">
        <v>2676.1222717193959</v>
      </c>
      <c r="Q40">
        <v>4078.4867258911522</v>
      </c>
      <c r="T40">
        <v>37.755102040816332</v>
      </c>
      <c r="U40">
        <v>2676.1222717193959</v>
      </c>
      <c r="V40">
        <v>4078.4867258911522</v>
      </c>
      <c r="Y40">
        <v>8.0408163265306129E-2</v>
      </c>
      <c r="Z40">
        <v>2835.5139549260921</v>
      </c>
      <c r="AA40">
        <v>4241.0012799999913</v>
      </c>
      <c r="AB40">
        <v>49.743753031960402</v>
      </c>
      <c r="AD40">
        <v>8.0408163265306129E-2</v>
      </c>
      <c r="AE40">
        <v>2835.5139549260921</v>
      </c>
      <c r="AF40">
        <v>4241.0012799999913</v>
      </c>
      <c r="AG40">
        <v>49.743753031960402</v>
      </c>
      <c r="AH40">
        <v>99.556505040543314</v>
      </c>
      <c r="AJ40">
        <v>8.0408163265306129E-2</v>
      </c>
      <c r="AK40">
        <v>2807.7526361543401</v>
      </c>
      <c r="AL40">
        <v>4241.0012799999913</v>
      </c>
      <c r="AM40">
        <v>51.222830808379904</v>
      </c>
      <c r="AN40">
        <v>101.02961736272481</v>
      </c>
    </row>
    <row r="41" spans="2:40" x14ac:dyDescent="0.3">
      <c r="B41">
        <v>38.775510204081627</v>
      </c>
      <c r="C41">
        <v>3275.5588862827608</v>
      </c>
      <c r="D41">
        <v>4055.2667575963469</v>
      </c>
      <c r="F41">
        <v>38.775510204081627</v>
      </c>
      <c r="G41">
        <v>2910.7965461283302</v>
      </c>
      <c r="H41">
        <v>4055.2667575963469</v>
      </c>
      <c r="K41">
        <v>38.775510204081627</v>
      </c>
      <c r="L41">
        <v>2978.5136822908212</v>
      </c>
      <c r="M41">
        <v>4055.2667575963469</v>
      </c>
      <c r="O41">
        <v>38.775510204081627</v>
      </c>
      <c r="P41">
        <v>2655.4006192520369</v>
      </c>
      <c r="Q41">
        <v>4055.2667575963469</v>
      </c>
      <c r="T41">
        <v>38.775510204081627</v>
      </c>
      <c r="U41">
        <v>2655.4006192520369</v>
      </c>
      <c r="V41">
        <v>4055.2667575963469</v>
      </c>
      <c r="Y41">
        <v>8.2040816326530611E-2</v>
      </c>
      <c r="Z41">
        <v>2835.250873241615</v>
      </c>
      <c r="AA41">
        <v>4241.0012799999913</v>
      </c>
      <c r="AB41">
        <v>49.722192526777803</v>
      </c>
      <c r="AD41">
        <v>8.2040816326530611E-2</v>
      </c>
      <c r="AE41">
        <v>2835.250873241615</v>
      </c>
      <c r="AF41">
        <v>4241.0012799999913</v>
      </c>
      <c r="AG41">
        <v>49.722192526777803</v>
      </c>
      <c r="AH41">
        <v>99.556796815793177</v>
      </c>
      <c r="AJ41">
        <v>8.2040816326530611E-2</v>
      </c>
      <c r="AK41">
        <v>2807.890791484449</v>
      </c>
      <c r="AL41">
        <v>4241.0012799999913</v>
      </c>
      <c r="AM41">
        <v>51.181347892070569</v>
      </c>
      <c r="AN41">
        <v>101.0094960409011</v>
      </c>
    </row>
    <row r="42" spans="2:40" x14ac:dyDescent="0.3">
      <c r="B42">
        <v>39.795918367346943</v>
      </c>
      <c r="C42">
        <v>3251.6308266804458</v>
      </c>
      <c r="D42">
        <v>4031.115380489357</v>
      </c>
      <c r="F42">
        <v>39.795918367346943</v>
      </c>
      <c r="G42">
        <v>2887.1077892432108</v>
      </c>
      <c r="H42">
        <v>4031.115380489357</v>
      </c>
      <c r="K42">
        <v>39.795918367346943</v>
      </c>
      <c r="L42">
        <v>2956.759646559784</v>
      </c>
      <c r="M42">
        <v>4031.115380489357</v>
      </c>
      <c r="O42">
        <v>39.795918367346943</v>
      </c>
      <c r="P42">
        <v>2633.7655024209439</v>
      </c>
      <c r="Q42">
        <v>4031.115380489357</v>
      </c>
      <c r="T42">
        <v>39.795918367346943</v>
      </c>
      <c r="U42">
        <v>2633.7655024209439</v>
      </c>
      <c r="V42">
        <v>4031.115380489357</v>
      </c>
      <c r="Y42">
        <v>8.3673469387755106E-2</v>
      </c>
      <c r="Z42">
        <v>2834.9838241551738</v>
      </c>
      <c r="AA42">
        <v>4241.0012799999913</v>
      </c>
      <c r="AB42">
        <v>49.702276244130289</v>
      </c>
      <c r="AD42">
        <v>8.3673469387755106E-2</v>
      </c>
      <c r="AE42">
        <v>2834.9838241551738</v>
      </c>
      <c r="AF42">
        <v>4241.0012799999913</v>
      </c>
      <c r="AG42">
        <v>49.702276244130289</v>
      </c>
      <c r="AH42">
        <v>99.557192751031664</v>
      </c>
      <c r="AJ42">
        <v>8.3673469387755106E-2</v>
      </c>
      <c r="AK42">
        <v>2808.0235469571271</v>
      </c>
      <c r="AL42">
        <v>4241.0012799999913</v>
      </c>
      <c r="AM42">
        <v>51.14147932096671</v>
      </c>
      <c r="AN42">
        <v>100.9901460909976</v>
      </c>
    </row>
    <row r="43" spans="2:40" x14ac:dyDescent="0.3">
      <c r="B43">
        <v>40.816326530612237</v>
      </c>
      <c r="C43">
        <v>3226.758294974145</v>
      </c>
      <c r="D43">
        <v>4006.040254644854</v>
      </c>
      <c r="F43">
        <v>40.816326530612237</v>
      </c>
      <c r="G43">
        <v>2862.436838637409</v>
      </c>
      <c r="H43">
        <v>4006.040254644854</v>
      </c>
      <c r="K43">
        <v>40.816326530612237</v>
      </c>
      <c r="L43">
        <v>2934.134739423333</v>
      </c>
      <c r="M43">
        <v>4006.040254644854</v>
      </c>
      <c r="O43">
        <v>40.816326530612237</v>
      </c>
      <c r="P43">
        <v>2611.275567996991</v>
      </c>
      <c r="Q43">
        <v>4006.040254644854</v>
      </c>
      <c r="T43">
        <v>40.816326530612237</v>
      </c>
      <c r="U43">
        <v>2611.275567996991</v>
      </c>
      <c r="V43">
        <v>4006.040254644854</v>
      </c>
      <c r="Y43">
        <v>8.5306122448979602E-2</v>
      </c>
      <c r="Z43">
        <v>2834.7284437060962</v>
      </c>
      <c r="AA43">
        <v>4241.0012799999913</v>
      </c>
      <c r="AB43">
        <v>49.683191449565477</v>
      </c>
      <c r="AD43">
        <v>8.5306122448979602E-2</v>
      </c>
      <c r="AE43">
        <v>2834.7284437060962</v>
      </c>
      <c r="AF43">
        <v>4241.0012799999913</v>
      </c>
      <c r="AG43">
        <v>49.683191449565477</v>
      </c>
      <c r="AH43">
        <v>99.557918073060662</v>
      </c>
      <c r="AJ43">
        <v>8.5306122448979602E-2</v>
      </c>
      <c r="AK43">
        <v>2808.1512130889541</v>
      </c>
      <c r="AL43">
        <v>4241.0012799999913</v>
      </c>
      <c r="AM43">
        <v>51.103132659508077</v>
      </c>
      <c r="AN43">
        <v>100.9715239900404</v>
      </c>
    </row>
    <row r="44" spans="2:40" x14ac:dyDescent="0.3">
      <c r="B44">
        <v>41.836734693877553</v>
      </c>
      <c r="C44">
        <v>3200.9469188893199</v>
      </c>
      <c r="D44">
        <v>3980.049333122216</v>
      </c>
      <c r="F44">
        <v>41.836734693877553</v>
      </c>
      <c r="G44">
        <v>2836.8711088212981</v>
      </c>
      <c r="H44">
        <v>3980.049333122216</v>
      </c>
      <c r="K44">
        <v>41.836734693877553</v>
      </c>
      <c r="L44">
        <v>2910.662781217783</v>
      </c>
      <c r="M44">
        <v>3980.049333122216</v>
      </c>
      <c r="O44">
        <v>41.836734693877553</v>
      </c>
      <c r="P44">
        <v>2587.9341480622729</v>
      </c>
      <c r="Q44">
        <v>3980.049333122216</v>
      </c>
      <c r="T44">
        <v>41.836734693877553</v>
      </c>
      <c r="U44">
        <v>2587.9341480622729</v>
      </c>
      <c r="V44">
        <v>3980.049333122216</v>
      </c>
      <c r="Y44">
        <v>8.6938775510204083E-2</v>
      </c>
      <c r="Z44">
        <v>2834.4738528296898</v>
      </c>
      <c r="AA44">
        <v>4241.0012799999913</v>
      </c>
      <c r="AB44">
        <v>49.665206975718753</v>
      </c>
      <c r="AD44">
        <v>8.6938775510204083E-2</v>
      </c>
      <c r="AE44">
        <v>2834.4738528296898</v>
      </c>
      <c r="AF44">
        <v>4241.0012799999913</v>
      </c>
      <c r="AG44">
        <v>49.665206975718753</v>
      </c>
      <c r="AH44">
        <v>99.557947929560029</v>
      </c>
      <c r="AJ44">
        <v>8.6938775510204083E-2</v>
      </c>
      <c r="AK44">
        <v>2808.2740770360278</v>
      </c>
      <c r="AL44">
        <v>4241.0012799999913</v>
      </c>
      <c r="AM44">
        <v>51.066222396871702</v>
      </c>
      <c r="AN44">
        <v>100.953589428877</v>
      </c>
    </row>
    <row r="45" spans="2:40" x14ac:dyDescent="0.3">
      <c r="B45">
        <v>42.857142857142861</v>
      </c>
      <c r="C45">
        <v>3174.0261230930191</v>
      </c>
      <c r="D45">
        <v>3953.150859443123</v>
      </c>
      <c r="F45">
        <v>42.857142857142861</v>
      </c>
      <c r="G45">
        <v>2810.19455961518</v>
      </c>
      <c r="H45">
        <v>3953.150859443123</v>
      </c>
      <c r="K45">
        <v>42.857142857142861</v>
      </c>
      <c r="L45">
        <v>2886.1754857013821</v>
      </c>
      <c r="M45">
        <v>3953.150859443123</v>
      </c>
      <c r="O45">
        <v>42.857142857142861</v>
      </c>
      <c r="P45">
        <v>2563.5877013840932</v>
      </c>
      <c r="Q45">
        <v>3953.150859443123</v>
      </c>
      <c r="T45">
        <v>42.857142857142861</v>
      </c>
      <c r="U45">
        <v>2563.5877013840932</v>
      </c>
      <c r="V45">
        <v>3953.150859443123</v>
      </c>
      <c r="Y45">
        <v>8.8571428571428579E-2</v>
      </c>
      <c r="Z45">
        <v>2834.239968652802</v>
      </c>
      <c r="AA45">
        <v>4241.0012799999913</v>
      </c>
      <c r="AB45">
        <v>49.647230890931247</v>
      </c>
      <c r="AD45">
        <v>8.8571428571428579E-2</v>
      </c>
      <c r="AE45">
        <v>2834.239968652802</v>
      </c>
      <c r="AF45">
        <v>4241.0012799999913</v>
      </c>
      <c r="AG45">
        <v>49.647230890931247</v>
      </c>
      <c r="AH45">
        <v>99.55716887105666</v>
      </c>
      <c r="AJ45">
        <v>8.8571428571428579E-2</v>
      </c>
      <c r="AK45">
        <v>2808.3924047502028</v>
      </c>
      <c r="AL45">
        <v>4241.0012799999913</v>
      </c>
      <c r="AM45">
        <v>51.030669310451309</v>
      </c>
      <c r="AN45">
        <v>100.9363050209088</v>
      </c>
    </row>
    <row r="46" spans="2:40" x14ac:dyDescent="0.3">
      <c r="B46">
        <v>43.877551020408163</v>
      </c>
      <c r="C46">
        <v>3146.6072374521218</v>
      </c>
      <c r="D46">
        <v>3925.3533649768342</v>
      </c>
      <c r="F46">
        <v>43.877551020408163</v>
      </c>
      <c r="G46">
        <v>2783.0117859041061</v>
      </c>
      <c r="H46">
        <v>3925.3533649768342</v>
      </c>
      <c r="K46">
        <v>43.877551020408163</v>
      </c>
      <c r="L46">
        <v>2861.2399274412719</v>
      </c>
      <c r="M46">
        <v>3925.3533649768342</v>
      </c>
      <c r="O46">
        <v>43.877551020408163</v>
      </c>
      <c r="P46">
        <v>2538.7893908867218</v>
      </c>
      <c r="Q46">
        <v>3925.3533649768342</v>
      </c>
      <c r="T46">
        <v>43.877551020408163</v>
      </c>
      <c r="U46">
        <v>2538.7893908867218</v>
      </c>
      <c r="V46">
        <v>3925.3533649768342</v>
      </c>
      <c r="Y46">
        <v>9.0204081632653074E-2</v>
      </c>
      <c r="Z46">
        <v>2834.031912528606</v>
      </c>
      <c r="AA46">
        <v>4241.0012799999913</v>
      </c>
      <c r="AB46">
        <v>49.629075081541082</v>
      </c>
      <c r="AD46">
        <v>9.0204081632653074E-2</v>
      </c>
      <c r="AE46">
        <v>2834.031912528606</v>
      </c>
      <c r="AF46">
        <v>4241.0012799999913</v>
      </c>
      <c r="AG46">
        <v>49.629075081541082</v>
      </c>
      <c r="AH46">
        <v>99.557243224173547</v>
      </c>
      <c r="AJ46">
        <v>9.0204081632653074E-2</v>
      </c>
      <c r="AK46">
        <v>2808.5064429007921</v>
      </c>
      <c r="AL46">
        <v>4241.0012799999913</v>
      </c>
      <c r="AM46">
        <v>50.996399898277502</v>
      </c>
      <c r="AN46">
        <v>100.9196360419355</v>
      </c>
    </row>
    <row r="47" spans="2:40" x14ac:dyDescent="0.3">
      <c r="B47">
        <v>44.897959183673471</v>
      </c>
      <c r="C47">
        <v>3118.0888522990958</v>
      </c>
      <c r="D47">
        <v>3896.6656662344749</v>
      </c>
      <c r="F47">
        <v>44.897959183673471</v>
      </c>
      <c r="G47">
        <v>2754.741233665799</v>
      </c>
      <c r="H47">
        <v>3896.6656662344749</v>
      </c>
      <c r="K47">
        <v>44.897959183673471</v>
      </c>
      <c r="L47">
        <v>2835.313106174237</v>
      </c>
      <c r="M47">
        <v>3896.6656662344749</v>
      </c>
      <c r="O47">
        <v>44.897959183673471</v>
      </c>
      <c r="P47">
        <v>2512.9969124653271</v>
      </c>
      <c r="Q47">
        <v>3896.6656662344749</v>
      </c>
      <c r="T47">
        <v>44.897959183673471</v>
      </c>
      <c r="U47">
        <v>2512.9969124653271</v>
      </c>
      <c r="V47">
        <v>3896.6656662344749</v>
      </c>
      <c r="Y47">
        <v>9.1836734693877556E-2</v>
      </c>
      <c r="Z47">
        <v>2833.812565071722</v>
      </c>
      <c r="AA47">
        <v>4241.0012799999913</v>
      </c>
      <c r="AB47">
        <v>49.612402622991951</v>
      </c>
      <c r="AD47">
        <v>9.1836734693877556E-2</v>
      </c>
      <c r="AE47">
        <v>2833.812565071722</v>
      </c>
      <c r="AF47">
        <v>4241.0012799999913</v>
      </c>
      <c r="AG47">
        <v>49.612402622991951</v>
      </c>
      <c r="AH47">
        <v>99.55831349910973</v>
      </c>
      <c r="AJ47">
        <v>9.1836734693877556E-2</v>
      </c>
      <c r="AK47">
        <v>2808.616420591105</v>
      </c>
      <c r="AL47">
        <v>4241.0012799999913</v>
      </c>
      <c r="AM47">
        <v>50.963345871824288</v>
      </c>
      <c r="AN47">
        <v>100.90355019730541</v>
      </c>
    </row>
    <row r="48" spans="2:40" x14ac:dyDescent="0.3">
      <c r="B48">
        <v>45.91836734693878</v>
      </c>
      <c r="C48">
        <v>3088.8286290339011</v>
      </c>
      <c r="D48">
        <v>3867.096862072533</v>
      </c>
      <c r="F48">
        <v>45.91836734693878</v>
      </c>
      <c r="G48">
        <v>2725.749605651491</v>
      </c>
      <c r="H48">
        <v>3867.096862072533</v>
      </c>
      <c r="K48">
        <v>45.91836734693878</v>
      </c>
      <c r="L48">
        <v>2808.705229356879</v>
      </c>
      <c r="M48">
        <v>3867.096862072533</v>
      </c>
      <c r="O48">
        <v>45.91836734693878</v>
      </c>
      <c r="P48">
        <v>2486.5286776770108</v>
      </c>
      <c r="Q48">
        <v>3867.096862072533</v>
      </c>
      <c r="T48">
        <v>45.91836734693878</v>
      </c>
      <c r="U48">
        <v>2486.5286776770108</v>
      </c>
      <c r="V48">
        <v>3867.096862072533</v>
      </c>
      <c r="Y48">
        <v>9.3469387755102051E-2</v>
      </c>
      <c r="Z48">
        <v>2833.5847835194641</v>
      </c>
      <c r="AA48">
        <v>4241.0012799999913</v>
      </c>
      <c r="AB48">
        <v>49.597307237587373</v>
      </c>
      <c r="AD48">
        <v>9.3469387755102051E-2</v>
      </c>
      <c r="AE48">
        <v>2833.5847835194641</v>
      </c>
      <c r="AF48">
        <v>4241.0012799999913</v>
      </c>
      <c r="AG48">
        <v>49.597307237587373</v>
      </c>
      <c r="AH48">
        <v>99.557537755104875</v>
      </c>
      <c r="AJ48">
        <v>9.3469387755102051E-2</v>
      </c>
      <c r="AK48">
        <v>2808.722550894674</v>
      </c>
      <c r="AL48">
        <v>4241.0012799999913</v>
      </c>
      <c r="AM48">
        <v>50.93144370183655</v>
      </c>
      <c r="AN48">
        <v>100.8880174130808</v>
      </c>
    </row>
    <row r="49" spans="2:40" x14ac:dyDescent="0.3">
      <c r="B49">
        <v>46.938775510204081</v>
      </c>
      <c r="C49">
        <v>3058.616409003454</v>
      </c>
      <c r="D49">
        <v>3836.6563308070508</v>
      </c>
      <c r="F49">
        <v>46.938775510204081</v>
      </c>
      <c r="G49">
        <v>2695.7915891181251</v>
      </c>
      <c r="H49">
        <v>3836.6563308070508</v>
      </c>
      <c r="K49">
        <v>46.938775510204081</v>
      </c>
      <c r="L49">
        <v>2781.2193475213262</v>
      </c>
      <c r="M49">
        <v>3836.6563308070508</v>
      </c>
      <c r="O49">
        <v>46.938775510204081</v>
      </c>
      <c r="P49">
        <v>2459.178858488166</v>
      </c>
      <c r="Q49">
        <v>3836.6563308070508</v>
      </c>
      <c r="T49">
        <v>46.938775510204081</v>
      </c>
      <c r="U49">
        <v>2459.178858488166</v>
      </c>
      <c r="V49">
        <v>3836.6563308070508</v>
      </c>
      <c r="Y49">
        <v>9.5102040816326533E-2</v>
      </c>
      <c r="Z49">
        <v>2833.3966200266368</v>
      </c>
      <c r="AA49">
        <v>4241.0012799999913</v>
      </c>
      <c r="AB49">
        <v>49.580911242152183</v>
      </c>
      <c r="AD49">
        <v>9.5102040816326533E-2</v>
      </c>
      <c r="AE49">
        <v>2833.3966200266368</v>
      </c>
      <c r="AF49">
        <v>4241.0012799999913</v>
      </c>
      <c r="AG49">
        <v>49.580911242152183</v>
      </c>
      <c r="AH49">
        <v>99.556761920678071</v>
      </c>
      <c r="AJ49">
        <v>9.5102040816326533E-2</v>
      </c>
      <c r="AK49">
        <v>2808.8250322332128</v>
      </c>
      <c r="AL49">
        <v>4241.0012799999913</v>
      </c>
      <c r="AM49">
        <v>50.900634210820343</v>
      </c>
      <c r="AN49">
        <v>100.8730096483828</v>
      </c>
    </row>
    <row r="50" spans="2:40" x14ac:dyDescent="0.3">
      <c r="B50">
        <v>47.95918367346939</v>
      </c>
      <c r="C50">
        <v>3027.6332416587911</v>
      </c>
      <c r="D50">
        <v>3805.3537272391809</v>
      </c>
      <c r="F50">
        <v>47.95918367346939</v>
      </c>
      <c r="G50">
        <v>2665.0680707492452</v>
      </c>
      <c r="H50">
        <v>3805.3537272391809</v>
      </c>
      <c r="K50">
        <v>47.95918367346939</v>
      </c>
      <c r="L50">
        <v>2753.0308022513391</v>
      </c>
      <c r="M50">
        <v>3805.3537272391809</v>
      </c>
      <c r="O50">
        <v>47.95918367346939</v>
      </c>
      <c r="P50">
        <v>2431.151034702265</v>
      </c>
      <c r="Q50">
        <v>3805.3537272391809</v>
      </c>
      <c r="T50">
        <v>47.95918367346939</v>
      </c>
      <c r="U50">
        <v>2431.151034702265</v>
      </c>
      <c r="V50">
        <v>3805.3537272391809</v>
      </c>
      <c r="Y50">
        <v>9.6734693877551028E-2</v>
      </c>
      <c r="Z50">
        <v>2833.2148765455918</v>
      </c>
      <c r="AA50">
        <v>4241.0012799999913</v>
      </c>
      <c r="AB50">
        <v>49.56507346085256</v>
      </c>
      <c r="AD50">
        <v>9.6734693877551028E-2</v>
      </c>
      <c r="AE50">
        <v>2833.2148765455918</v>
      </c>
      <c r="AF50">
        <v>4241.0012799999913</v>
      </c>
      <c r="AG50">
        <v>49.56507346085256</v>
      </c>
      <c r="AH50">
        <v>99.557286148571222</v>
      </c>
      <c r="AJ50">
        <v>9.6734693877551028E-2</v>
      </c>
      <c r="AK50">
        <v>2808.924049614624</v>
      </c>
      <c r="AL50">
        <v>4241.0012799999913</v>
      </c>
      <c r="AM50">
        <v>50.870862206701851</v>
      </c>
      <c r="AN50">
        <v>100.8585007264458</v>
      </c>
    </row>
    <row r="51" spans="2:40" x14ac:dyDescent="0.3">
      <c r="B51">
        <v>48.979591836734699</v>
      </c>
      <c r="C51">
        <v>2995.9101040562491</v>
      </c>
      <c r="D51">
        <v>3773.1989795929348</v>
      </c>
      <c r="F51">
        <v>48.979591836734699</v>
      </c>
      <c r="G51">
        <v>2633.6263812454781</v>
      </c>
      <c r="H51">
        <v>3773.1989795929348</v>
      </c>
      <c r="K51">
        <v>48.979591836734699</v>
      </c>
      <c r="L51">
        <v>2724.1844293260751</v>
      </c>
      <c r="M51">
        <v>3773.1989795929348</v>
      </c>
      <c r="O51">
        <v>48.979591836734699</v>
      </c>
      <c r="P51">
        <v>2402.4476971703202</v>
      </c>
      <c r="Q51">
        <v>3773.1989795929348</v>
      </c>
      <c r="T51">
        <v>48.979591836734699</v>
      </c>
      <c r="U51">
        <v>2402.4476971703202</v>
      </c>
      <c r="V51">
        <v>3773.1989795929348</v>
      </c>
      <c r="Y51">
        <v>9.836734693877551E-2</v>
      </c>
      <c r="Z51">
        <v>2833.0173876227641</v>
      </c>
      <c r="AA51">
        <v>4241.0012799999913</v>
      </c>
      <c r="AB51">
        <v>49.551004586674523</v>
      </c>
      <c r="AD51">
        <v>9.836734693877551E-2</v>
      </c>
      <c r="AE51">
        <v>2833.0173876227641</v>
      </c>
      <c r="AF51">
        <v>4241.0012799999913</v>
      </c>
      <c r="AG51">
        <v>49.551004586674523</v>
      </c>
      <c r="AH51">
        <v>99.557564816552542</v>
      </c>
      <c r="AJ51">
        <v>9.836734693877551E-2</v>
      </c>
      <c r="AK51">
        <v>2809.0197757477608</v>
      </c>
      <c r="AL51">
        <v>4241.0012799999913</v>
      </c>
      <c r="AM51">
        <v>50.842076152879727</v>
      </c>
      <c r="AN51">
        <v>100.84446618224641</v>
      </c>
    </row>
    <row r="52" spans="2:40" x14ac:dyDescent="0.3">
      <c r="B52">
        <v>50</v>
      </c>
      <c r="C52">
        <v>2963.3469168881352</v>
      </c>
      <c r="D52">
        <v>3740.2022863661291</v>
      </c>
      <c r="F52">
        <v>50</v>
      </c>
      <c r="G52">
        <v>2601.3601408128611</v>
      </c>
      <c r="H52">
        <v>3740.2022863661291</v>
      </c>
      <c r="K52">
        <v>50</v>
      </c>
      <c r="L52">
        <v>2694.5618371645692</v>
      </c>
      <c r="M52">
        <v>3740.2022863661291</v>
      </c>
      <c r="O52">
        <v>50</v>
      </c>
      <c r="P52">
        <v>2372.9909304745202</v>
      </c>
      <c r="Q52">
        <v>3740.2022863661291</v>
      </c>
      <c r="T52">
        <v>50</v>
      </c>
      <c r="U52">
        <v>2372.9909304745202</v>
      </c>
      <c r="V52">
        <v>3740.2022863661291</v>
      </c>
      <c r="Y52">
        <v>0.1</v>
      </c>
      <c r="Z52">
        <v>2832.829277469179</v>
      </c>
      <c r="AA52">
        <v>4241.0012799999913</v>
      </c>
      <c r="AB52">
        <v>49.537166406186181</v>
      </c>
      <c r="AD52">
        <v>0.1</v>
      </c>
      <c r="AE52">
        <v>2832.829277469179</v>
      </c>
      <c r="AF52">
        <v>4241.0012799999913</v>
      </c>
      <c r="AG52">
        <v>49.537166406186181</v>
      </c>
      <c r="AJ52">
        <v>0.1</v>
      </c>
      <c r="AK52">
        <v>2809.1123720477281</v>
      </c>
      <c r="AL52">
        <v>4241.0012799999913</v>
      </c>
      <c r="AM52">
        <v>50.814227870520689</v>
      </c>
    </row>
    <row r="54" spans="2:40" x14ac:dyDescent="0.3">
      <c r="B54" t="s">
        <v>80</v>
      </c>
      <c r="F54" t="s">
        <v>81</v>
      </c>
      <c r="K54" t="s">
        <v>80</v>
      </c>
      <c r="O54" t="s">
        <v>81</v>
      </c>
      <c r="Y54" t="s">
        <v>81</v>
      </c>
      <c r="AK54" t="s">
        <v>82</v>
      </c>
    </row>
    <row r="56" spans="2:40" x14ac:dyDescent="0.3">
      <c r="B56" t="s">
        <v>83</v>
      </c>
      <c r="F56" t="s">
        <v>83</v>
      </c>
      <c r="K56" t="s">
        <v>69</v>
      </c>
      <c r="O56" t="s">
        <v>69</v>
      </c>
      <c r="Y56" t="s">
        <v>84</v>
      </c>
      <c r="AK56" t="s">
        <v>69</v>
      </c>
    </row>
    <row r="58" spans="2:40" x14ac:dyDescent="0.3">
      <c r="O58" t="s">
        <v>58</v>
      </c>
      <c r="T58" t="s">
        <v>85</v>
      </c>
      <c r="Y58" t="s">
        <v>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K106"/>
  <sheetViews>
    <sheetView zoomScale="45" workbookViewId="0">
      <selection activeCell="AA110" sqref="AA110"/>
    </sheetView>
  </sheetViews>
  <sheetFormatPr defaultRowHeight="14.4" x14ac:dyDescent="0.3"/>
  <cols>
    <col min="11" max="11" width="12.44140625" customWidth="1"/>
    <col min="12" max="13" width="11.77734375" customWidth="1"/>
  </cols>
  <sheetData>
    <row r="1" spans="2:37" x14ac:dyDescent="0.3">
      <c r="B1" t="s">
        <v>86</v>
      </c>
      <c r="G1" t="s">
        <v>87</v>
      </c>
      <c r="K1" t="s">
        <v>88</v>
      </c>
      <c r="O1" t="s">
        <v>89</v>
      </c>
    </row>
    <row r="3" spans="2:37" x14ac:dyDescent="0.3">
      <c r="B3">
        <v>277.48692877320349</v>
      </c>
      <c r="D3">
        <v>337.38975999999991</v>
      </c>
      <c r="E3">
        <v>337.3897599999998</v>
      </c>
      <c r="G3">
        <v>275.19992904323982</v>
      </c>
      <c r="H3">
        <v>376.28590145678078</v>
      </c>
      <c r="I3">
        <v>337.3897599999998</v>
      </c>
      <c r="K3">
        <v>278.04861599715161</v>
      </c>
      <c r="L3">
        <v>337.38975999999991</v>
      </c>
      <c r="M3">
        <v>337.3897599999998</v>
      </c>
      <c r="O3">
        <v>0.1</v>
      </c>
      <c r="P3">
        <v>4341.4390792972308</v>
      </c>
      <c r="Q3">
        <v>3131.6912393629691</v>
      </c>
      <c r="S3">
        <v>0.1</v>
      </c>
      <c r="T3">
        <v>4341.4390792972308</v>
      </c>
      <c r="U3">
        <v>3132.8389603343512</v>
      </c>
      <c r="W3">
        <v>0.1</v>
      </c>
      <c r="X3">
        <v>4341.4390792972308</v>
      </c>
      <c r="Y3">
        <v>3122.5327919438591</v>
      </c>
      <c r="AA3">
        <v>0.1</v>
      </c>
      <c r="AB3">
        <v>4341.4390792972308</v>
      </c>
      <c r="AC3">
        <v>3111.1856989503931</v>
      </c>
      <c r="AE3">
        <v>0.1</v>
      </c>
      <c r="AF3">
        <v>4341.4390792972308</v>
      </c>
      <c r="AG3">
        <v>3127.1040812536921</v>
      </c>
      <c r="AI3">
        <v>0.1</v>
      </c>
      <c r="AJ3">
        <v>4341.4390792972308</v>
      </c>
      <c r="AK3">
        <v>3127.1040812536921</v>
      </c>
    </row>
    <row r="4" spans="2:37" x14ac:dyDescent="0.3">
      <c r="B4">
        <v>274.92292540631439</v>
      </c>
      <c r="D4">
        <v>334.40527999999972</v>
      </c>
      <c r="E4">
        <v>334.40527999999972</v>
      </c>
      <c r="G4">
        <v>264.7217152940442</v>
      </c>
      <c r="H4">
        <v>358.79792602278559</v>
      </c>
      <c r="I4">
        <v>334.40527999999972</v>
      </c>
      <c r="K4">
        <v>275.39270788189759</v>
      </c>
      <c r="L4">
        <v>334.40527999999972</v>
      </c>
      <c r="M4">
        <v>334.40527999999972</v>
      </c>
      <c r="O4">
        <v>0.30101010101010101</v>
      </c>
      <c r="P4">
        <v>4341.4390792972308</v>
      </c>
      <c r="Q4">
        <v>3127.0786324822579</v>
      </c>
      <c r="S4">
        <v>0.30101010101010101</v>
      </c>
      <c r="T4">
        <v>4341.4390792972308</v>
      </c>
      <c r="U4">
        <v>3130.5313492705141</v>
      </c>
      <c r="W4">
        <v>0.30101010101010101</v>
      </c>
      <c r="X4">
        <v>4341.4390792972308</v>
      </c>
      <c r="Y4">
        <v>3099.6936605950018</v>
      </c>
      <c r="AA4">
        <v>0.30101010101010101</v>
      </c>
      <c r="AB4">
        <v>4341.4390792972308</v>
      </c>
      <c r="AC4">
        <v>3066.004520394979</v>
      </c>
      <c r="AE4">
        <v>0.30101010101010101</v>
      </c>
      <c r="AF4">
        <v>4341.4390792972308</v>
      </c>
      <c r="AG4">
        <v>3113.3403289154298</v>
      </c>
      <c r="AI4">
        <v>0.30101010101010101</v>
      </c>
      <c r="AJ4">
        <v>4341.4390792972308</v>
      </c>
      <c r="AK4">
        <v>3113.3403289154298</v>
      </c>
    </row>
    <row r="5" spans="2:37" x14ac:dyDescent="0.3">
      <c r="B5">
        <v>315.56351002206702</v>
      </c>
      <c r="D5">
        <v>384.21959999999967</v>
      </c>
      <c r="E5">
        <v>384.21959999999967</v>
      </c>
      <c r="G5">
        <v>290.04523308229182</v>
      </c>
      <c r="H5">
        <v>392.12781217951772</v>
      </c>
      <c r="I5">
        <v>384.21959999999967</v>
      </c>
      <c r="K5">
        <v>316.0108691680984</v>
      </c>
      <c r="L5">
        <v>384.21959999999967</v>
      </c>
      <c r="M5">
        <v>384.21959999999967</v>
      </c>
      <c r="O5">
        <v>0.50202020202020203</v>
      </c>
      <c r="P5">
        <v>4341.4390792972308</v>
      </c>
      <c r="Q5">
        <v>3122.4771470752389</v>
      </c>
      <c r="S5">
        <v>0.50202020202020203</v>
      </c>
      <c r="T5">
        <v>4341.4390792972308</v>
      </c>
      <c r="U5">
        <v>3128.2249318010022</v>
      </c>
      <c r="W5">
        <v>0.50202020202020203</v>
      </c>
      <c r="X5">
        <v>4341.4390792972308</v>
      </c>
      <c r="Y5">
        <v>3077.1106547442519</v>
      </c>
      <c r="AA5">
        <v>0.50202020202020203</v>
      </c>
      <c r="AB5">
        <v>4341.4390792972308</v>
      </c>
      <c r="AC5">
        <v>3021.5390826530052</v>
      </c>
      <c r="AE5">
        <v>0.50202020202020203</v>
      </c>
      <c r="AF5">
        <v>4341.4390792972308</v>
      </c>
      <c r="AG5">
        <v>3099.6638333538708</v>
      </c>
      <c r="AI5">
        <v>0.50202020202020203</v>
      </c>
      <c r="AJ5">
        <v>4341.4390792972308</v>
      </c>
      <c r="AK5">
        <v>3099.6638333538708</v>
      </c>
    </row>
    <row r="6" spans="2:37" x14ac:dyDescent="0.3">
      <c r="B6">
        <v>309.19830258596818</v>
      </c>
      <c r="D6">
        <v>374.73072000000002</v>
      </c>
      <c r="E6">
        <v>374.73072000000002</v>
      </c>
      <c r="G6">
        <v>269.68304893611821</v>
      </c>
      <c r="H6">
        <v>366.53825403501651</v>
      </c>
      <c r="I6">
        <v>374.73072000000002</v>
      </c>
      <c r="K6">
        <v>309.56275291689423</v>
      </c>
      <c r="L6">
        <v>374.73072000000002</v>
      </c>
      <c r="M6">
        <v>374.73072000000002</v>
      </c>
      <c r="O6">
        <v>0.70303030303030301</v>
      </c>
      <c r="P6">
        <v>4341.4390792972308</v>
      </c>
      <c r="Q6">
        <v>3117.8902869497851</v>
      </c>
      <c r="S6">
        <v>0.70303030303030301</v>
      </c>
      <c r="T6">
        <v>4341.4390792972308</v>
      </c>
      <c r="U6">
        <v>3125.9205880277382</v>
      </c>
      <c r="W6">
        <v>0.70303030303030301</v>
      </c>
      <c r="X6">
        <v>4341.4390792972308</v>
      </c>
      <c r="Y6">
        <v>3054.741508911728</v>
      </c>
      <c r="AA6">
        <v>0.70303030303030301</v>
      </c>
      <c r="AB6">
        <v>4341.4390792972308</v>
      </c>
      <c r="AC6">
        <v>2977.4955119719011</v>
      </c>
      <c r="AE6">
        <v>0.70303030303030301</v>
      </c>
      <c r="AF6">
        <v>4341.4390792972308</v>
      </c>
      <c r="AG6">
        <v>3086.0792118957088</v>
      </c>
      <c r="AI6">
        <v>0.70303030303030301</v>
      </c>
      <c r="AJ6">
        <v>4341.4390792972308</v>
      </c>
      <c r="AK6">
        <v>3086.0792118957088</v>
      </c>
    </row>
    <row r="7" spans="2:37" x14ac:dyDescent="0.3">
      <c r="B7">
        <v>320.21381900980248</v>
      </c>
      <c r="D7">
        <v>387.95479999999952</v>
      </c>
      <c r="E7">
        <v>387.95479999999952</v>
      </c>
      <c r="G7">
        <v>268.43441483415421</v>
      </c>
      <c r="H7">
        <v>367.26998063518562</v>
      </c>
      <c r="I7">
        <v>387.95479999999952</v>
      </c>
      <c r="K7">
        <v>320.59260493639027</v>
      </c>
      <c r="L7">
        <v>387.95479999999952</v>
      </c>
      <c r="M7">
        <v>387.95479999999952</v>
      </c>
      <c r="O7">
        <v>0.90404040404040398</v>
      </c>
      <c r="P7">
        <v>4341.4390792972308</v>
      </c>
      <c r="Q7">
        <v>3113.3151637334399</v>
      </c>
      <c r="S7">
        <v>0.90404040404040398</v>
      </c>
      <c r="T7">
        <v>4341.4390792972308</v>
      </c>
      <c r="U7">
        <v>3123.6199280107649</v>
      </c>
      <c r="W7">
        <v>0.90404040404040398</v>
      </c>
      <c r="X7">
        <v>4341.4390792972308</v>
      </c>
      <c r="Y7">
        <v>3032.5109089884982</v>
      </c>
      <c r="AA7">
        <v>0.90404040404040398</v>
      </c>
      <c r="AB7">
        <v>4341.4390792972308</v>
      </c>
      <c r="AC7">
        <v>2933.7119195332348</v>
      </c>
      <c r="AE7">
        <v>0.90404040404040398</v>
      </c>
      <c r="AF7">
        <v>4341.4390792972308</v>
      </c>
      <c r="AG7">
        <v>3072.595273822843</v>
      </c>
      <c r="AI7">
        <v>0.90404040404040398</v>
      </c>
      <c r="AJ7">
        <v>4341.4390792972308</v>
      </c>
      <c r="AK7">
        <v>3072.595273822843</v>
      </c>
    </row>
    <row r="8" spans="2:37" x14ac:dyDescent="0.3">
      <c r="B8">
        <v>293.63230643183061</v>
      </c>
      <c r="D8">
        <v>357.55983999999972</v>
      </c>
      <c r="E8">
        <v>357.55983999999972</v>
      </c>
      <c r="G8">
        <v>241.0595774296763</v>
      </c>
      <c r="H8">
        <v>334.49096215556978</v>
      </c>
      <c r="I8">
        <v>357.55983999999972</v>
      </c>
      <c r="K8">
        <v>294.04926558424779</v>
      </c>
      <c r="L8">
        <v>357.55983999999972</v>
      </c>
      <c r="M8">
        <v>357.55983999999972</v>
      </c>
      <c r="O8">
        <v>1.1050505050505051</v>
      </c>
      <c r="P8">
        <v>4341.4390792972308</v>
      </c>
      <c r="Q8">
        <v>3108.74714406165</v>
      </c>
      <c r="S8">
        <v>1.1050505050505051</v>
      </c>
      <c r="T8">
        <v>4341.4390792972308</v>
      </c>
      <c r="U8">
        <v>3121.3230928721682</v>
      </c>
      <c r="W8">
        <v>1.1050505050505051</v>
      </c>
      <c r="X8">
        <v>4341.4390792972308</v>
      </c>
      <c r="Y8">
        <v>3010.404314990757</v>
      </c>
      <c r="AA8">
        <v>1.1050505050505051</v>
      </c>
      <c r="AB8">
        <v>4341.4390792972308</v>
      </c>
      <c r="AC8">
        <v>2890.058713091365</v>
      </c>
      <c r="AE8">
        <v>1.1050505050505051</v>
      </c>
      <c r="AF8">
        <v>4341.4390792972308</v>
      </c>
      <c r="AG8">
        <v>3059.1740636902191</v>
      </c>
      <c r="AI8">
        <v>1.1050505050505051</v>
      </c>
      <c r="AJ8">
        <v>4341.4390792972308</v>
      </c>
      <c r="AK8">
        <v>3059.1740636902191</v>
      </c>
    </row>
    <row r="9" spans="2:37" x14ac:dyDescent="0.3">
      <c r="B9">
        <v>274.13458729952441</v>
      </c>
      <c r="D9">
        <v>336.47711999999967</v>
      </c>
      <c r="E9">
        <v>336.47711999999967</v>
      </c>
      <c r="G9">
        <v>224.68125565974719</v>
      </c>
      <c r="H9">
        <v>318.69220627544468</v>
      </c>
      <c r="I9">
        <v>336.47711999999967</v>
      </c>
      <c r="K9">
        <v>274.65730633220147</v>
      </c>
      <c r="L9">
        <v>336.47711999999967</v>
      </c>
      <c r="M9">
        <v>336.47711999999967</v>
      </c>
      <c r="O9">
        <v>1.3060606060606059</v>
      </c>
      <c r="P9">
        <v>4341.4390792972308</v>
      </c>
      <c r="Q9">
        <v>3104.1877392421638</v>
      </c>
      <c r="S9">
        <v>1.3060606060606059</v>
      </c>
      <c r="T9">
        <v>4341.4390792972308</v>
      </c>
      <c r="U9">
        <v>3119.0299001180251</v>
      </c>
      <c r="W9">
        <v>1.3060606060606059</v>
      </c>
      <c r="X9">
        <v>4341.4390792972308</v>
      </c>
      <c r="Y9">
        <v>2988.3876357703789</v>
      </c>
      <c r="AA9">
        <v>1.3060606060606059</v>
      </c>
      <c r="AB9">
        <v>4341.4390792972308</v>
      </c>
      <c r="AC9">
        <v>2846.5310645805071</v>
      </c>
      <c r="AE9">
        <v>1.3060606060606059</v>
      </c>
      <c r="AF9">
        <v>4341.4390792972308</v>
      </c>
      <c r="AG9">
        <v>3045.804320833397</v>
      </c>
      <c r="AI9">
        <v>1.3060606060606059</v>
      </c>
      <c r="AJ9">
        <v>4341.4390792972308</v>
      </c>
      <c r="AK9">
        <v>3045.804320833397</v>
      </c>
    </row>
    <row r="10" spans="2:37" x14ac:dyDescent="0.3">
      <c r="B10">
        <v>247.89164424972719</v>
      </c>
      <c r="D10">
        <v>306.32503999999972</v>
      </c>
      <c r="E10">
        <v>306.32503999999972</v>
      </c>
      <c r="G10">
        <v>205.84614445206711</v>
      </c>
      <c r="H10">
        <v>297.28680344534553</v>
      </c>
      <c r="I10">
        <v>306.32503999999972</v>
      </c>
      <c r="K10">
        <v>248.44762376110799</v>
      </c>
      <c r="L10">
        <v>306.32503999999972</v>
      </c>
      <c r="M10">
        <v>306.32503999999972</v>
      </c>
      <c r="O10">
        <v>1.507070707070707</v>
      </c>
      <c r="P10">
        <v>4341.4390792972308</v>
      </c>
      <c r="Q10">
        <v>3099.638876237675</v>
      </c>
      <c r="S10">
        <v>1.507070707070707</v>
      </c>
      <c r="T10">
        <v>4341.4390792972308</v>
      </c>
      <c r="U10">
        <v>3116.739618692869</v>
      </c>
      <c r="W10">
        <v>1.507070707070707</v>
      </c>
      <c r="X10">
        <v>4341.4390792972308</v>
      </c>
      <c r="Y10">
        <v>2966.437957614985</v>
      </c>
      <c r="AA10">
        <v>1.507070707070707</v>
      </c>
      <c r="AB10">
        <v>4341.4390792972308</v>
      </c>
      <c r="AC10">
        <v>2803.198097272711</v>
      </c>
      <c r="AE10">
        <v>1.507070707070707</v>
      </c>
      <c r="AF10">
        <v>4341.4390792972308</v>
      </c>
      <c r="AG10">
        <v>3032.482387545178</v>
      </c>
      <c r="AI10">
        <v>1.507070707070707</v>
      </c>
      <c r="AJ10">
        <v>4341.4390792972308</v>
      </c>
      <c r="AK10">
        <v>3032.482387545178</v>
      </c>
    </row>
    <row r="11" spans="2:37" x14ac:dyDescent="0.3">
      <c r="B11">
        <v>282.01520270415728</v>
      </c>
      <c r="D11">
        <v>345.44895999999977</v>
      </c>
      <c r="E11">
        <v>345.44895999999977</v>
      </c>
      <c r="G11">
        <v>249.3536192153818</v>
      </c>
      <c r="H11">
        <v>345.46651613507862</v>
      </c>
      <c r="I11">
        <v>345.44895999999977</v>
      </c>
      <c r="K11">
        <v>282.53548716730148</v>
      </c>
      <c r="L11">
        <v>345.44895999999977</v>
      </c>
      <c r="M11">
        <v>345.44895999999977</v>
      </c>
      <c r="O11">
        <v>1.7080808080808081</v>
      </c>
      <c r="P11">
        <v>4341.4390792972308</v>
      </c>
      <c r="Q11">
        <v>3095.0967934111559</v>
      </c>
      <c r="S11">
        <v>1.7080808080808081</v>
      </c>
      <c r="T11">
        <v>4341.4390792972308</v>
      </c>
      <c r="U11">
        <v>3114.451764855396</v>
      </c>
      <c r="W11">
        <v>1.7080808080808081</v>
      </c>
      <c r="X11">
        <v>4341.4390792972308</v>
      </c>
      <c r="Y11">
        <v>2944.5505582409578</v>
      </c>
      <c r="AA11">
        <v>1.7080808080808081</v>
      </c>
      <c r="AB11">
        <v>4341.4390792972308</v>
      </c>
      <c r="AC11">
        <v>2760.013714429228</v>
      </c>
      <c r="AE11">
        <v>1.7080808080808081</v>
      </c>
      <c r="AF11">
        <v>4341.4390792972308</v>
      </c>
      <c r="AG11">
        <v>3019.2058656423951</v>
      </c>
      <c r="AI11">
        <v>1.7080808080808081</v>
      </c>
      <c r="AJ11">
        <v>4341.4390792972308</v>
      </c>
      <c r="AK11">
        <v>3019.2058656423951</v>
      </c>
    </row>
    <row r="12" spans="2:37" x14ac:dyDescent="0.3">
      <c r="B12">
        <v>306.6715244950862</v>
      </c>
      <c r="D12">
        <v>372.68279999999999</v>
      </c>
      <c r="E12">
        <v>372.68279999999999</v>
      </c>
      <c r="G12">
        <v>289.81348653107949</v>
      </c>
      <c r="H12">
        <v>391.42585558277938</v>
      </c>
      <c r="I12">
        <v>372.68279999999999</v>
      </c>
      <c r="K12">
        <v>307.13723774890582</v>
      </c>
      <c r="L12">
        <v>372.68279999999999</v>
      </c>
      <c r="M12">
        <v>372.68279999999999</v>
      </c>
      <c r="O12">
        <v>1.9090909090909089</v>
      </c>
      <c r="P12">
        <v>4341.4390792972308</v>
      </c>
      <c r="Q12">
        <v>3090.568451758179</v>
      </c>
      <c r="S12">
        <v>1.9090909090909089</v>
      </c>
      <c r="T12">
        <v>4341.4390792972308</v>
      </c>
      <c r="U12">
        <v>3112.1667441796808</v>
      </c>
      <c r="W12">
        <v>1.9090909090909089</v>
      </c>
      <c r="X12">
        <v>4341.4390792972308</v>
      </c>
      <c r="Y12">
        <v>2922.6980251666778</v>
      </c>
      <c r="AA12">
        <v>1.9090909090909089</v>
      </c>
      <c r="AB12">
        <v>4341.4390792972308</v>
      </c>
      <c r="AC12">
        <v>2717.0033097984629</v>
      </c>
      <c r="AE12">
        <v>1.9090909090909089</v>
      </c>
      <c r="AF12">
        <v>4341.4390792972308</v>
      </c>
      <c r="AG12">
        <v>3005.9655644785521</v>
      </c>
      <c r="AI12">
        <v>1.9090909090909089</v>
      </c>
      <c r="AJ12">
        <v>4341.4390792972308</v>
      </c>
      <c r="AK12">
        <v>3005.9655644785521</v>
      </c>
    </row>
    <row r="13" spans="2:37" x14ac:dyDescent="0.3">
      <c r="B13">
        <v>296.49211946607608</v>
      </c>
      <c r="D13">
        <v>356.81647999999979</v>
      </c>
      <c r="E13">
        <v>356.81647999999979</v>
      </c>
      <c r="G13">
        <v>296.57509525547022</v>
      </c>
      <c r="H13">
        <v>397.42840848410628</v>
      </c>
      <c r="I13">
        <v>356.81647999999979</v>
      </c>
      <c r="K13">
        <v>296.97207194524668</v>
      </c>
      <c r="L13">
        <v>356.81647999999979</v>
      </c>
      <c r="M13">
        <v>356.81647999999979</v>
      </c>
      <c r="O13">
        <v>2.11010101010101</v>
      </c>
      <c r="P13">
        <v>4341.4390792972308</v>
      </c>
      <c r="Q13">
        <v>3086.0545309198692</v>
      </c>
      <c r="S13">
        <v>2.11010101010101</v>
      </c>
      <c r="T13">
        <v>4341.4390792972308</v>
      </c>
      <c r="U13">
        <v>3109.882602736393</v>
      </c>
      <c r="W13">
        <v>2.11010101010101</v>
      </c>
      <c r="X13">
        <v>4341.4390792972308</v>
      </c>
      <c r="Y13">
        <v>2900.8728607829039</v>
      </c>
      <c r="AA13">
        <v>2.11010101010101</v>
      </c>
      <c r="AB13">
        <v>4341.4390792972308</v>
      </c>
      <c r="AC13">
        <v>2674.1803457043602</v>
      </c>
      <c r="AE13">
        <v>2.11010101010101</v>
      </c>
      <c r="AF13">
        <v>4341.4390792972308</v>
      </c>
      <c r="AG13">
        <v>2992.7577286821111</v>
      </c>
      <c r="AI13">
        <v>2.11010101010101</v>
      </c>
      <c r="AJ13">
        <v>4341.4390792972308</v>
      </c>
      <c r="AK13">
        <v>2992.7577286821111</v>
      </c>
    </row>
    <row r="14" spans="2:37" x14ac:dyDescent="0.3">
      <c r="B14">
        <v>287.28464386566338</v>
      </c>
      <c r="D14">
        <v>346.99087999999938</v>
      </c>
      <c r="E14">
        <v>346.99087999999938</v>
      </c>
      <c r="G14">
        <v>296.12695378666268</v>
      </c>
      <c r="H14">
        <v>395.62845288961017</v>
      </c>
      <c r="I14">
        <v>346.99087999999938</v>
      </c>
      <c r="O14">
        <v>2.3111111111111109</v>
      </c>
      <c r="P14">
        <v>4341.4390792972308</v>
      </c>
      <c r="Q14">
        <v>3081.5506653597922</v>
      </c>
      <c r="S14">
        <v>2.3111111111111109</v>
      </c>
      <c r="T14">
        <v>4341.4390792972308</v>
      </c>
      <c r="U14">
        <v>3107.6000672635</v>
      </c>
      <c r="W14">
        <v>2.3111111111111109</v>
      </c>
      <c r="X14">
        <v>4341.4390792972308</v>
      </c>
      <c r="Y14">
        <v>2879.0763453875888</v>
      </c>
      <c r="AA14">
        <v>2.3111111111111109</v>
      </c>
      <c r="AB14">
        <v>4341.4390792972308</v>
      </c>
      <c r="AC14">
        <v>2631.63587244374</v>
      </c>
      <c r="AE14">
        <v>2.3111111111111109</v>
      </c>
      <c r="AF14">
        <v>4341.4390792972308</v>
      </c>
      <c r="AG14">
        <v>2979.5705776377031</v>
      </c>
      <c r="AI14">
        <v>2.3111111111111109</v>
      </c>
      <c r="AJ14">
        <v>4341.4390792972308</v>
      </c>
      <c r="AK14">
        <v>2979.5705776377031</v>
      </c>
    </row>
    <row r="15" spans="2:37" x14ac:dyDescent="0.3">
      <c r="B15">
        <f>SUM(B3:B14)</f>
        <v>3485.5075143094205</v>
      </c>
      <c r="G15">
        <f>SUM(G3:G14)</f>
        <v>3171.5404735199336</v>
      </c>
      <c r="O15">
        <v>2.5121212121212122</v>
      </c>
      <c r="P15">
        <v>4341.4390792972308</v>
      </c>
      <c r="Q15">
        <v>3077.0568396782678</v>
      </c>
      <c r="S15">
        <v>2.5121212121212122</v>
      </c>
      <c r="T15">
        <v>4341.4390792972308</v>
      </c>
      <c r="U15">
        <v>3105.3200454675371</v>
      </c>
      <c r="W15">
        <v>2.5121212121212122</v>
      </c>
      <c r="X15">
        <v>4341.4390792972308</v>
      </c>
      <c r="Y15">
        <v>2857.3137698406572</v>
      </c>
      <c r="AA15">
        <v>2.5121212121212122</v>
      </c>
      <c r="AB15">
        <v>4341.4390792972308</v>
      </c>
      <c r="AC15">
        <v>2589.3625493830932</v>
      </c>
      <c r="AE15">
        <v>2.5121212121212122</v>
      </c>
      <c r="AF15">
        <v>4341.4390792972308</v>
      </c>
      <c r="AG15">
        <v>2966.4104277036859</v>
      </c>
      <c r="AI15">
        <v>2.5121212121212122</v>
      </c>
      <c r="AJ15">
        <v>4341.4390792972308</v>
      </c>
      <c r="AK15">
        <v>2966.4104277036859</v>
      </c>
    </row>
    <row r="16" spans="2:37" x14ac:dyDescent="0.3">
      <c r="O16">
        <v>2.7131313131313131</v>
      </c>
      <c r="P16">
        <v>4341.4390792972308</v>
      </c>
      <c r="Q16">
        <v>3072.5708143012571</v>
      </c>
      <c r="S16">
        <v>2.7131313131313131</v>
      </c>
      <c r="T16">
        <v>4341.4390792972308</v>
      </c>
      <c r="U16">
        <v>3103.0437904146402</v>
      </c>
      <c r="W16">
        <v>2.7131313131313131</v>
      </c>
      <c r="X16">
        <v>4341.4390792972308</v>
      </c>
      <c r="Y16">
        <v>2835.5878282315089</v>
      </c>
      <c r="AA16">
        <v>2.7131313131313131</v>
      </c>
      <c r="AB16">
        <v>4341.4390792972308</v>
      </c>
      <c r="AC16">
        <v>2547.2801595818059</v>
      </c>
      <c r="AE16">
        <v>2.7131313131313131</v>
      </c>
      <c r="AF16">
        <v>4341.4390792972308</v>
      </c>
      <c r="AG16">
        <v>2953.2729831004258</v>
      </c>
      <c r="AI16">
        <v>2.7131313131313131</v>
      </c>
      <c r="AJ16">
        <v>4341.4390792972308</v>
      </c>
      <c r="AK16">
        <v>2953.2729831004258</v>
      </c>
    </row>
    <row r="17" spans="15:37" x14ac:dyDescent="0.3">
      <c r="O17">
        <v>2.9141414141414139</v>
      </c>
      <c r="P17">
        <v>4341.4390792972308</v>
      </c>
      <c r="Q17">
        <v>3068.0913376255612</v>
      </c>
      <c r="S17">
        <v>2.9141414141414139</v>
      </c>
      <c r="T17">
        <v>4341.4390792972308</v>
      </c>
      <c r="U17">
        <v>3100.7695780987842</v>
      </c>
      <c r="W17">
        <v>2.9141414141414139</v>
      </c>
      <c r="X17">
        <v>4341.4390792972308</v>
      </c>
      <c r="Y17">
        <v>2813.9253084758111</v>
      </c>
      <c r="AA17">
        <v>2.9141414141414139</v>
      </c>
      <c r="AB17">
        <v>4341.4390792972308</v>
      </c>
      <c r="AC17">
        <v>2505.4568593210911</v>
      </c>
      <c r="AE17">
        <v>2.9141414141414139</v>
      </c>
      <c r="AF17">
        <v>4341.4390792972308</v>
      </c>
      <c r="AG17">
        <v>2940.1510563702041</v>
      </c>
      <c r="AI17">
        <v>2.9141414141414139</v>
      </c>
      <c r="AJ17">
        <v>4341.4390792972308</v>
      </c>
      <c r="AK17">
        <v>2940.1510563702041</v>
      </c>
    </row>
    <row r="18" spans="15:37" x14ac:dyDescent="0.3">
      <c r="O18">
        <v>3.1151515151515148</v>
      </c>
      <c r="P18">
        <v>4341.4390792972308</v>
      </c>
      <c r="Q18">
        <v>3063.6174035161489</v>
      </c>
      <c r="S18">
        <v>3.1151515151515148</v>
      </c>
      <c r="T18">
        <v>4341.4390792972308</v>
      </c>
      <c r="U18">
        <v>3098.496711099046</v>
      </c>
      <c r="W18">
        <v>3.1151515151515148</v>
      </c>
      <c r="X18">
        <v>4341.4390792972308</v>
      </c>
      <c r="Y18">
        <v>2792.3052143076661</v>
      </c>
      <c r="AA18">
        <v>3.1151515151515148</v>
      </c>
      <c r="AB18">
        <v>4341.4390792972308</v>
      </c>
      <c r="AC18">
        <v>2463.9544005592138</v>
      </c>
      <c r="AE18">
        <v>3.1151515151515148</v>
      </c>
      <c r="AF18">
        <v>4341.4390792972308</v>
      </c>
      <c r="AG18">
        <v>2927.0395774593981</v>
      </c>
      <c r="AI18">
        <v>3.1151515151515148</v>
      </c>
      <c r="AJ18">
        <v>4341.4390792972308</v>
      </c>
      <c r="AK18">
        <v>2927.0395774593981</v>
      </c>
    </row>
    <row r="19" spans="15:37" x14ac:dyDescent="0.3">
      <c r="O19">
        <v>3.3161616161616161</v>
      </c>
      <c r="P19">
        <v>4341.4390792972308</v>
      </c>
      <c r="Q19">
        <v>3059.14978403139</v>
      </c>
      <c r="S19">
        <v>3.3161616161616161</v>
      </c>
      <c r="T19">
        <v>4341.4390792972308</v>
      </c>
      <c r="U19">
        <v>3096.2256633486249</v>
      </c>
      <c r="W19">
        <v>3.3161616161616161</v>
      </c>
      <c r="X19">
        <v>4341.4390792972308</v>
      </c>
      <c r="Y19">
        <v>2770.7126715472882</v>
      </c>
      <c r="AA19">
        <v>3.3161616161616161</v>
      </c>
      <c r="AB19">
        <v>4341.4390792972308</v>
      </c>
      <c r="AC19">
        <v>2422.8021007168959</v>
      </c>
      <c r="AE19">
        <v>3.3161616161616161</v>
      </c>
      <c r="AF19">
        <v>4341.4390792972308</v>
      </c>
      <c r="AG19">
        <v>2913.9378229085919</v>
      </c>
      <c r="AI19">
        <v>3.3161616161616161</v>
      </c>
      <c r="AJ19">
        <v>4341.4390792972308</v>
      </c>
      <c r="AK19">
        <v>2913.9378229085919</v>
      </c>
    </row>
    <row r="20" spans="15:37" x14ac:dyDescent="0.3">
      <c r="O20">
        <v>3.5171717171717169</v>
      </c>
      <c r="P20">
        <v>4341.4390792972308</v>
      </c>
      <c r="Q20">
        <v>3054.6883924207282</v>
      </c>
      <c r="S20">
        <v>3.5171717171717169</v>
      </c>
      <c r="T20">
        <v>4341.4390792972308</v>
      </c>
      <c r="U20">
        <v>3093.9574269090999</v>
      </c>
      <c r="W20">
        <v>3.5171717171717169</v>
      </c>
      <c r="X20">
        <v>4341.4390792972308</v>
      </c>
      <c r="Y20">
        <v>2749.1593090732558</v>
      </c>
      <c r="AA20">
        <v>3.5171717171717169</v>
      </c>
      <c r="AB20">
        <v>4341.4390792972308</v>
      </c>
      <c r="AC20">
        <v>2382.035643448768</v>
      </c>
      <c r="AE20">
        <v>3.5171717171717169</v>
      </c>
      <c r="AF20">
        <v>4341.4390792972308</v>
      </c>
      <c r="AG20">
        <v>2900.8461740087109</v>
      </c>
      <c r="AI20">
        <v>3.5171717171717169</v>
      </c>
      <c r="AJ20">
        <v>4341.4390792972308</v>
      </c>
      <c r="AK20">
        <v>2900.8461740087109</v>
      </c>
    </row>
    <row r="21" spans="15:37" x14ac:dyDescent="0.3">
      <c r="O21">
        <v>3.7181818181818178</v>
      </c>
      <c r="P21">
        <v>4341.4390792972308</v>
      </c>
      <c r="Q21">
        <v>3050.2314350460929</v>
      </c>
      <c r="S21">
        <v>3.7181818181818178</v>
      </c>
      <c r="T21">
        <v>4341.4390792972308</v>
      </c>
      <c r="U21">
        <v>3091.6933604094979</v>
      </c>
      <c r="W21">
        <v>3.7181818181818178</v>
      </c>
      <c r="X21">
        <v>4341.4390792972308</v>
      </c>
      <c r="Y21">
        <v>2727.6581518182002</v>
      </c>
      <c r="AA21">
        <v>3.7181818181818178</v>
      </c>
      <c r="AB21">
        <v>4341.4390792972308</v>
      </c>
      <c r="AC21">
        <v>2341.7222744617211</v>
      </c>
      <c r="AE21">
        <v>3.7181818181818178</v>
      </c>
      <c r="AF21">
        <v>4341.4390792972308</v>
      </c>
      <c r="AG21">
        <v>2887.7638105884389</v>
      </c>
      <c r="AI21">
        <v>3.7181818181818178</v>
      </c>
      <c r="AJ21">
        <v>4341.4390792972308</v>
      </c>
      <c r="AK21">
        <v>2887.7638105884389</v>
      </c>
    </row>
    <row r="22" spans="15:37" x14ac:dyDescent="0.3">
      <c r="O22">
        <v>3.9191919191919191</v>
      </c>
      <c r="P22">
        <v>4341.4390792972308</v>
      </c>
      <c r="Q22">
        <v>3045.7802207912669</v>
      </c>
      <c r="S22">
        <v>3.9191919191919191</v>
      </c>
      <c r="T22">
        <v>4341.4390792972308</v>
      </c>
      <c r="U22">
        <v>3089.4327717529291</v>
      </c>
      <c r="W22">
        <v>3.9191919191919191</v>
      </c>
      <c r="X22">
        <v>4341.4390792972308</v>
      </c>
      <c r="Y22">
        <v>2706.1984266549698</v>
      </c>
      <c r="AA22">
        <v>3.9191919191919191</v>
      </c>
      <c r="AB22">
        <v>4341.4390792972308</v>
      </c>
      <c r="AC22">
        <v>2301.8189811784591</v>
      </c>
      <c r="AE22">
        <v>3.9191919191919191</v>
      </c>
      <c r="AF22">
        <v>4341.4390792972308</v>
      </c>
      <c r="AG22">
        <v>2874.6944935890192</v>
      </c>
      <c r="AI22">
        <v>3.9191919191919191</v>
      </c>
      <c r="AJ22">
        <v>4341.4390792972308</v>
      </c>
      <c r="AK22">
        <v>2874.6944935890192</v>
      </c>
    </row>
    <row r="23" spans="15:37" x14ac:dyDescent="0.3">
      <c r="O23">
        <v>4.1202020202020204</v>
      </c>
      <c r="P23">
        <v>4341.4390792972308</v>
      </c>
      <c r="Q23">
        <v>3041.3343772256471</v>
      </c>
      <c r="S23">
        <v>4.1202020202020204</v>
      </c>
      <c r="T23">
        <v>4341.4390792972308</v>
      </c>
      <c r="U23">
        <v>3087.17611716689</v>
      </c>
      <c r="W23">
        <v>4.1202020202020204</v>
      </c>
      <c r="X23">
        <v>4341.4390792972308</v>
      </c>
      <c r="Y23">
        <v>2684.7856894588099</v>
      </c>
      <c r="AA23">
        <v>4.1202020202020204</v>
      </c>
      <c r="AB23">
        <v>4341.4390792972308</v>
      </c>
      <c r="AC23">
        <v>2262.2780718123008</v>
      </c>
      <c r="AE23">
        <v>4.1202020202020204</v>
      </c>
      <c r="AF23">
        <v>4341.4390792972308</v>
      </c>
      <c r="AG23">
        <v>2861.637524435092</v>
      </c>
      <c r="AI23">
        <v>4.1202020202020204</v>
      </c>
      <c r="AJ23">
        <v>4341.4390792972308</v>
      </c>
      <c r="AK23">
        <v>2861.637524435092</v>
      </c>
    </row>
    <row r="24" spans="15:37" x14ac:dyDescent="0.3">
      <c r="O24">
        <v>4.3212121212121204</v>
      </c>
      <c r="P24">
        <v>4341.4390792972308</v>
      </c>
      <c r="Q24">
        <v>3036.894348074426</v>
      </c>
      <c r="S24">
        <v>4.3212121212121204</v>
      </c>
      <c r="T24">
        <v>4341.4390792972308</v>
      </c>
      <c r="U24">
        <v>3084.9216066032109</v>
      </c>
      <c r="W24">
        <v>4.3212121212121204</v>
      </c>
      <c r="X24">
        <v>4341.4390792972308</v>
      </c>
      <c r="Y24">
        <v>2663.4347510474531</v>
      </c>
      <c r="AA24">
        <v>4.3212121212121204</v>
      </c>
      <c r="AB24">
        <v>4341.4390792972308</v>
      </c>
      <c r="AC24">
        <v>2223.1244822164381</v>
      </c>
      <c r="AE24">
        <v>4.3212121212121204</v>
      </c>
      <c r="AF24">
        <v>4341.4390792972308</v>
      </c>
      <c r="AG24">
        <v>2848.591173462783</v>
      </c>
      <c r="AI24">
        <v>4.3212121212121204</v>
      </c>
      <c r="AJ24">
        <v>4341.4390792972308</v>
      </c>
      <c r="AK24">
        <v>2848.591173462783</v>
      </c>
    </row>
    <row r="25" spans="15:37" x14ac:dyDescent="0.3">
      <c r="O25">
        <v>4.5222222222222213</v>
      </c>
      <c r="P25">
        <v>4341.4390792972308</v>
      </c>
      <c r="Q25">
        <v>3032.458444391737</v>
      </c>
      <c r="S25">
        <v>4.5222222222222213</v>
      </c>
      <c r="T25">
        <v>4341.4390792972308</v>
      </c>
      <c r="U25">
        <v>3082.6699160000021</v>
      </c>
      <c r="W25">
        <v>4.5222222222222213</v>
      </c>
      <c r="X25">
        <v>4341.4390792972308</v>
      </c>
      <c r="Y25">
        <v>2642.166300321252</v>
      </c>
      <c r="AA25">
        <v>4.5222222222222213</v>
      </c>
      <c r="AB25">
        <v>4341.4390792972308</v>
      </c>
      <c r="AC25">
        <v>2184.4054249735668</v>
      </c>
      <c r="AE25">
        <v>4.5222222222222213</v>
      </c>
      <c r="AF25">
        <v>4341.4390792972308</v>
      </c>
      <c r="AG25">
        <v>2835.561996609611</v>
      </c>
      <c r="AI25">
        <v>4.5222222222222213</v>
      </c>
      <c r="AJ25">
        <v>4341.4390792972308</v>
      </c>
      <c r="AK25">
        <v>2835.561996609611</v>
      </c>
    </row>
    <row r="26" spans="15:37" x14ac:dyDescent="0.3">
      <c r="O26">
        <v>4.723232323232323</v>
      </c>
      <c r="P26">
        <v>4341.4390792972308</v>
      </c>
      <c r="Q26">
        <v>3028.0286458823871</v>
      </c>
      <c r="S26">
        <v>4.723232323232323</v>
      </c>
      <c r="T26">
        <v>4341.4390792972308</v>
      </c>
      <c r="U26">
        <v>3080.4201494918839</v>
      </c>
      <c r="W26">
        <v>4.723232323232323</v>
      </c>
      <c r="X26">
        <v>4341.4390792972308</v>
      </c>
      <c r="Y26">
        <v>2620.9693180433769</v>
      </c>
      <c r="AA26">
        <v>4.723232323232323</v>
      </c>
      <c r="AB26">
        <v>4341.4390792972308</v>
      </c>
      <c r="AC26">
        <v>2146.1489431599371</v>
      </c>
      <c r="AE26">
        <v>4.723232323232323</v>
      </c>
      <c r="AF26">
        <v>4341.4390792972308</v>
      </c>
      <c r="AG26">
        <v>2822.5601519954439</v>
      </c>
      <c r="AI26">
        <v>4.723232323232323</v>
      </c>
      <c r="AJ26">
        <v>4341.4390792972308</v>
      </c>
      <c r="AK26">
        <v>2822.5601519954439</v>
      </c>
    </row>
    <row r="27" spans="15:37" x14ac:dyDescent="0.3">
      <c r="O27">
        <v>4.9242424242424239</v>
      </c>
      <c r="P27">
        <v>4341.4390792972308</v>
      </c>
      <c r="Q27">
        <v>3023.602904193217</v>
      </c>
      <c r="S27">
        <v>4.9242424242424239</v>
      </c>
      <c r="T27">
        <v>4341.4390792972308</v>
      </c>
      <c r="U27">
        <v>3078.173473004108</v>
      </c>
      <c r="W27">
        <v>4.9242424242424239</v>
      </c>
      <c r="X27">
        <v>4341.4390792972308</v>
      </c>
      <c r="Y27">
        <v>2599.8330935305571</v>
      </c>
      <c r="AA27">
        <v>4.9242424242424239</v>
      </c>
      <c r="AB27">
        <v>4341.4390792972308</v>
      </c>
      <c r="AC27">
        <v>2108.314301324619</v>
      </c>
      <c r="AE27">
        <v>4.9242424242424239</v>
      </c>
      <c r="AF27">
        <v>4341.4390792972308</v>
      </c>
      <c r="AG27">
        <v>2809.573699709028</v>
      </c>
      <c r="AI27">
        <v>4.9242424242424239</v>
      </c>
      <c r="AJ27">
        <v>4341.4390792972308</v>
      </c>
      <c r="AK27">
        <v>2809.573699709028</v>
      </c>
    </row>
    <row r="28" spans="15:37" x14ac:dyDescent="0.3">
      <c r="O28">
        <v>5.1252525252525247</v>
      </c>
      <c r="P28">
        <v>4341.4390792972308</v>
      </c>
      <c r="Q28">
        <v>3019.18208544345</v>
      </c>
      <c r="S28">
        <v>5.1252525252525247</v>
      </c>
      <c r="T28">
        <v>4341.4390792972308</v>
      </c>
      <c r="U28">
        <v>3075.9288208475191</v>
      </c>
      <c r="W28">
        <v>5.1252525252525247</v>
      </c>
      <c r="X28">
        <v>4341.4390792972308</v>
      </c>
      <c r="Y28">
        <v>2578.7458391077362</v>
      </c>
      <c r="AA28">
        <v>5.1252525252525247</v>
      </c>
      <c r="AB28">
        <v>4341.4390792972308</v>
      </c>
      <c r="AC28">
        <v>2071.000005089566</v>
      </c>
      <c r="AE28">
        <v>5.1252525252525247</v>
      </c>
      <c r="AF28">
        <v>4341.4390792972308</v>
      </c>
      <c r="AG28">
        <v>2796.6025041607459</v>
      </c>
      <c r="AI28">
        <v>5.1252525252525247</v>
      </c>
      <c r="AJ28">
        <v>4341.4390792972308</v>
      </c>
      <c r="AK28">
        <v>2796.6025041607459</v>
      </c>
    </row>
    <row r="29" spans="15:37" x14ac:dyDescent="0.3">
      <c r="O29">
        <v>5.3262626262626256</v>
      </c>
      <c r="P29">
        <v>4341.4390792972308</v>
      </c>
      <c r="Q29">
        <v>3014.7659338015178</v>
      </c>
      <c r="S29">
        <v>5.3262626262626256</v>
      </c>
      <c r="T29">
        <v>4341.4390792972308</v>
      </c>
      <c r="U29">
        <v>3073.685912819054</v>
      </c>
      <c r="W29">
        <v>5.3262626262626256</v>
      </c>
      <c r="X29">
        <v>4341.4390792972308</v>
      </c>
      <c r="Y29">
        <v>2557.7034333028851</v>
      </c>
      <c r="AA29">
        <v>5.3262626262626256</v>
      </c>
      <c r="AB29">
        <v>4341.4390792972308</v>
      </c>
      <c r="AC29">
        <v>2034.073750937938</v>
      </c>
      <c r="AE29">
        <v>5.3262626262626256</v>
      </c>
      <c r="AF29">
        <v>4341.4390792972308</v>
      </c>
      <c r="AG29">
        <v>2783.639464677542</v>
      </c>
      <c r="AI29">
        <v>5.3262626262626256</v>
      </c>
      <c r="AJ29">
        <v>4341.4390792972308</v>
      </c>
      <c r="AK29">
        <v>2783.639464677542</v>
      </c>
    </row>
    <row r="30" spans="15:37" x14ac:dyDescent="0.3">
      <c r="O30">
        <v>5.5272727272727256</v>
      </c>
      <c r="P30">
        <v>4341.4390792972308</v>
      </c>
      <c r="Q30">
        <v>3010.3524549709532</v>
      </c>
      <c r="S30">
        <v>5.5272727272727256</v>
      </c>
      <c r="T30">
        <v>4341.4390792972308</v>
      </c>
      <c r="U30">
        <v>3071.4445466770289</v>
      </c>
      <c r="W30">
        <v>5.5272727272727256</v>
      </c>
      <c r="X30">
        <v>4341.4390792972308</v>
      </c>
      <c r="Y30">
        <v>2536.7270589190389</v>
      </c>
      <c r="AA30">
        <v>5.5272727272727256</v>
      </c>
      <c r="AB30">
        <v>4341.4390792972308</v>
      </c>
      <c r="AC30">
        <v>1997.566213346053</v>
      </c>
      <c r="AE30">
        <v>5.5272727272727256</v>
      </c>
      <c r="AF30">
        <v>4341.4390792972308</v>
      </c>
      <c r="AG30">
        <v>2770.6876888458778</v>
      </c>
      <c r="AI30">
        <v>5.5272727272727256</v>
      </c>
      <c r="AJ30">
        <v>4341.4390792972308</v>
      </c>
      <c r="AK30">
        <v>2770.6876888458778</v>
      </c>
    </row>
    <row r="31" spans="15:37" x14ac:dyDescent="0.3">
      <c r="O31">
        <v>5.7282828282828273</v>
      </c>
      <c r="P31">
        <v>4341.4390792972308</v>
      </c>
      <c r="Q31">
        <v>3005.941929532416</v>
      </c>
      <c r="S31">
        <v>5.7282828282828273</v>
      </c>
      <c r="T31">
        <v>4341.4390792972308</v>
      </c>
      <c r="U31">
        <v>3069.204693548676</v>
      </c>
      <c r="W31">
        <v>5.7282828282828273</v>
      </c>
      <c r="X31">
        <v>4341.4390792972308</v>
      </c>
      <c r="Y31">
        <v>2515.814836379951</v>
      </c>
      <c r="AA31">
        <v>5.7282828282828273</v>
      </c>
      <c r="AB31">
        <v>4341.4390792972308</v>
      </c>
      <c r="AC31">
        <v>1961.4796102405451</v>
      </c>
      <c r="AE31">
        <v>5.7282828282828273</v>
      </c>
      <c r="AF31">
        <v>4341.4390792972308</v>
      </c>
      <c r="AG31">
        <v>2757.7510812456671</v>
      </c>
      <c r="AI31">
        <v>5.7282828282828273</v>
      </c>
      <c r="AJ31">
        <v>4341.4390792972308</v>
      </c>
      <c r="AK31">
        <v>2757.7510812456671</v>
      </c>
    </row>
    <row r="32" spans="15:37" x14ac:dyDescent="0.3">
      <c r="O32">
        <v>5.9292929292929291</v>
      </c>
      <c r="P32">
        <v>4341.4390792972308</v>
      </c>
      <c r="Q32">
        <v>3001.5356722701381</v>
      </c>
      <c r="S32">
        <v>5.9292929292929291</v>
      </c>
      <c r="T32">
        <v>4341.4390792972308</v>
      </c>
      <c r="U32">
        <v>3066.966890204521</v>
      </c>
      <c r="W32">
        <v>5.9292929292929291</v>
      </c>
      <c r="X32">
        <v>4341.4390792972308</v>
      </c>
      <c r="Y32">
        <v>2494.9761646319189</v>
      </c>
      <c r="AA32">
        <v>5.9292929292929291</v>
      </c>
      <c r="AB32">
        <v>4341.4390792972308</v>
      </c>
      <c r="AC32">
        <v>1925.762789301569</v>
      </c>
      <c r="AE32">
        <v>5.9292929292929291</v>
      </c>
      <c r="AF32">
        <v>4341.4390792972308</v>
      </c>
      <c r="AG32">
        <v>2744.828379658029</v>
      </c>
      <c r="AI32">
        <v>5.9292929292929291</v>
      </c>
      <c r="AJ32">
        <v>4341.4390792972308</v>
      </c>
      <c r="AK32">
        <v>2744.828379658029</v>
      </c>
    </row>
    <row r="33" spans="15:37" x14ac:dyDescent="0.3">
      <c r="O33">
        <v>6.1303030303030299</v>
      </c>
      <c r="P33">
        <v>4341.4390792972308</v>
      </c>
      <c r="Q33">
        <v>2997.1341313626772</v>
      </c>
      <c r="S33">
        <v>6.1303030303030299</v>
      </c>
      <c r="T33">
        <v>4341.4390792972308</v>
      </c>
      <c r="U33">
        <v>3064.7299617242311</v>
      </c>
      <c r="W33">
        <v>6.1303030303030299</v>
      </c>
      <c r="X33">
        <v>4341.4390792972308</v>
      </c>
      <c r="Y33">
        <v>2474.2285438224881</v>
      </c>
      <c r="AA33">
        <v>6.1303030303030299</v>
      </c>
      <c r="AB33">
        <v>4341.4390792972308</v>
      </c>
      <c r="AC33">
        <v>1890.550719897547</v>
      </c>
      <c r="AE33">
        <v>6.1303030303030299</v>
      </c>
      <c r="AF33">
        <v>4341.4390792972308</v>
      </c>
      <c r="AG33">
        <v>2731.930494251671</v>
      </c>
      <c r="AI33">
        <v>6.1303030303030299</v>
      </c>
      <c r="AJ33">
        <v>4341.4390792972308</v>
      </c>
      <c r="AK33">
        <v>2731.930494251671</v>
      </c>
    </row>
    <row r="34" spans="15:37" x14ac:dyDescent="0.3">
      <c r="O34">
        <v>6.3313131313131308</v>
      </c>
      <c r="P34">
        <v>4341.4390792972308</v>
      </c>
      <c r="Q34">
        <v>2992.734231695109</v>
      </c>
      <c r="S34">
        <v>6.3313131313131308</v>
      </c>
      <c r="T34">
        <v>4341.4390792972308</v>
      </c>
      <c r="U34">
        <v>3062.4943412400949</v>
      </c>
      <c r="W34">
        <v>6.3313131313131308</v>
      </c>
      <c r="X34">
        <v>4341.4390792972308</v>
      </c>
      <c r="Y34">
        <v>2453.55584923078</v>
      </c>
      <c r="AA34">
        <v>6.3313131313131308</v>
      </c>
      <c r="AB34">
        <v>4341.4390792972308</v>
      </c>
      <c r="AC34">
        <v>1855.706110594783</v>
      </c>
      <c r="AE34">
        <v>6.3313131313131308</v>
      </c>
      <c r="AF34">
        <v>4341.4390792972308</v>
      </c>
      <c r="AG34">
        <v>2719.0432944998288</v>
      </c>
      <c r="AI34">
        <v>6.3313131313131308</v>
      </c>
      <c r="AJ34">
        <v>4341.4390792972308</v>
      </c>
      <c r="AK34">
        <v>2719.0432944998288</v>
      </c>
    </row>
    <row r="35" spans="15:37" x14ac:dyDescent="0.3">
      <c r="O35">
        <v>6.5323232323232316</v>
      </c>
      <c r="P35">
        <v>4341.4390792972308</v>
      </c>
      <c r="Q35">
        <v>2988.3363437064982</v>
      </c>
      <c r="S35">
        <v>6.5323232323232316</v>
      </c>
      <c r="T35">
        <v>4341.4390792972308</v>
      </c>
      <c r="U35">
        <v>3060.260746155574</v>
      </c>
      <c r="W35">
        <v>6.5323232323232316</v>
      </c>
      <c r="X35">
        <v>4341.4390792972308</v>
      </c>
      <c r="Y35">
        <v>2432.9809525489582</v>
      </c>
      <c r="AA35">
        <v>6.5323232323232316</v>
      </c>
      <c r="AB35">
        <v>4341.4390792972308</v>
      </c>
      <c r="AC35">
        <v>1821.2094358798829</v>
      </c>
      <c r="AE35">
        <v>6.5323232323232316</v>
      </c>
      <c r="AF35">
        <v>4341.4390792972308</v>
      </c>
      <c r="AG35">
        <v>2706.174320893158</v>
      </c>
      <c r="AI35">
        <v>6.5323232323232316</v>
      </c>
      <c r="AJ35">
        <v>4341.4390792972308</v>
      </c>
      <c r="AK35">
        <v>2706.174320893158</v>
      </c>
    </row>
    <row r="36" spans="15:37" x14ac:dyDescent="0.3">
      <c r="O36">
        <v>6.7333333333333334</v>
      </c>
      <c r="P36">
        <v>4341.4390792972308</v>
      </c>
      <c r="Q36">
        <v>2983.9405877091399</v>
      </c>
      <c r="S36">
        <v>6.7333333333333334</v>
      </c>
      <c r="T36">
        <v>4341.4390792972308</v>
      </c>
      <c r="U36">
        <v>3058.0283101944569</v>
      </c>
      <c r="W36">
        <v>6.7333333333333334</v>
      </c>
      <c r="X36">
        <v>4341.4390792972308</v>
      </c>
      <c r="Y36">
        <v>2412.5051301850158</v>
      </c>
      <c r="AA36">
        <v>6.7333333333333334</v>
      </c>
      <c r="AB36">
        <v>4341.4390792972308</v>
      </c>
      <c r="AC36">
        <v>1787.0525927837029</v>
      </c>
      <c r="AE36">
        <v>6.7333333333333334</v>
      </c>
      <c r="AF36">
        <v>4341.4390792972308</v>
      </c>
      <c r="AG36">
        <v>2693.3205228868528</v>
      </c>
      <c r="AI36">
        <v>6.7333333333333334</v>
      </c>
      <c r="AJ36">
        <v>4341.4390792972308</v>
      </c>
      <c r="AK36">
        <v>2693.3205228868528</v>
      </c>
    </row>
    <row r="37" spans="15:37" x14ac:dyDescent="0.3">
      <c r="O37">
        <v>6.9343434343434334</v>
      </c>
      <c r="P37">
        <v>4341.4390792972308</v>
      </c>
      <c r="Q37">
        <v>2979.5472031190961</v>
      </c>
      <c r="S37">
        <v>6.9343434343434334</v>
      </c>
      <c r="T37">
        <v>4341.4390792972308</v>
      </c>
      <c r="U37">
        <v>3055.797776418231</v>
      </c>
      <c r="W37">
        <v>6.9343434343434334</v>
      </c>
      <c r="X37">
        <v>4341.4390792972308</v>
      </c>
      <c r="Y37">
        <v>2392.119929382096</v>
      </c>
      <c r="AA37">
        <v>6.9343434343434334</v>
      </c>
      <c r="AB37">
        <v>4341.4390792972308</v>
      </c>
      <c r="AC37">
        <v>1753.1849964796991</v>
      </c>
      <c r="AE37">
        <v>6.9343434343434334</v>
      </c>
      <c r="AF37">
        <v>4341.4390792972308</v>
      </c>
      <c r="AG37">
        <v>2680.4857888417191</v>
      </c>
      <c r="AI37">
        <v>6.9343434343434334</v>
      </c>
      <c r="AJ37">
        <v>4341.4390792972308</v>
      </c>
      <c r="AK37">
        <v>2680.4857888417191</v>
      </c>
    </row>
    <row r="38" spans="15:37" x14ac:dyDescent="0.3">
      <c r="O38">
        <v>7.1353535353535342</v>
      </c>
      <c r="P38">
        <v>4341.4390792972308</v>
      </c>
      <c r="Q38">
        <v>2975.1577597998662</v>
      </c>
      <c r="S38">
        <v>7.1353535353535342</v>
      </c>
      <c r="T38">
        <v>4341.4390792972308</v>
      </c>
      <c r="U38">
        <v>3053.568312543433</v>
      </c>
      <c r="W38">
        <v>7.1353535353535342</v>
      </c>
      <c r="X38">
        <v>4341.4390792972308</v>
      </c>
      <c r="Y38">
        <v>2371.8550370414291</v>
      </c>
      <c r="AA38">
        <v>7.1353535353535342</v>
      </c>
      <c r="AB38">
        <v>4341.4390792972308</v>
      </c>
      <c r="AC38">
        <v>1719.594209981994</v>
      </c>
      <c r="AE38">
        <v>7.1353535353535342</v>
      </c>
      <c r="AF38">
        <v>4341.4390792972308</v>
      </c>
      <c r="AG38">
        <v>2667.6737611781782</v>
      </c>
      <c r="AI38">
        <v>7.1353535353535342</v>
      </c>
      <c r="AJ38">
        <v>4341.4390792972308</v>
      </c>
      <c r="AK38">
        <v>2667.6737611781782</v>
      </c>
    </row>
    <row r="39" spans="15:37" x14ac:dyDescent="0.3">
      <c r="O39">
        <v>7.336363636363636</v>
      </c>
      <c r="P39">
        <v>4341.4390792972308</v>
      </c>
      <c r="Q39">
        <v>2970.771301622693</v>
      </c>
      <c r="S39">
        <v>7.336363636363636</v>
      </c>
      <c r="T39">
        <v>4341.4390792972308</v>
      </c>
      <c r="U39">
        <v>3051.3398197376</v>
      </c>
      <c r="W39">
        <v>7.336363636363636</v>
      </c>
      <c r="X39">
        <v>4341.4390792972308</v>
      </c>
      <c r="Y39">
        <v>2351.697004382454</v>
      </c>
      <c r="AA39">
        <v>7.336363636363636</v>
      </c>
      <c r="AB39">
        <v>4341.4390792972308</v>
      </c>
      <c r="AC39">
        <v>1686.1992059718241</v>
      </c>
      <c r="AE39">
        <v>7.336363636363636</v>
      </c>
      <c r="AF39">
        <v>4341.4390792972308</v>
      </c>
      <c r="AG39">
        <v>2654.8956444112569</v>
      </c>
      <c r="AI39">
        <v>7.336363636363636</v>
      </c>
      <c r="AJ39">
        <v>4341.4390792972308</v>
      </c>
      <c r="AK39">
        <v>2654.8956444112569</v>
      </c>
    </row>
    <row r="40" spans="15:37" x14ac:dyDescent="0.3">
      <c r="O40">
        <v>7.5373737373737368</v>
      </c>
      <c r="P40">
        <v>4341.4390792972308</v>
      </c>
      <c r="Q40">
        <v>2966.387178693094</v>
      </c>
      <c r="S40">
        <v>7.5373737373737368</v>
      </c>
      <c r="T40">
        <v>4341.4390792972308</v>
      </c>
      <c r="U40">
        <v>3049.1125739627819</v>
      </c>
      <c r="W40">
        <v>7.5373737373737368</v>
      </c>
      <c r="X40">
        <v>4341.4390792972308</v>
      </c>
      <c r="Y40">
        <v>2331.6438493578362</v>
      </c>
      <c r="AA40">
        <v>7.5373737373737368</v>
      </c>
      <c r="AB40">
        <v>4341.4390792972308</v>
      </c>
      <c r="AC40">
        <v>1652.976630347157</v>
      </c>
      <c r="AE40">
        <v>7.5373737373737368</v>
      </c>
      <c r="AF40">
        <v>4341.4390792972308</v>
      </c>
      <c r="AG40">
        <v>2642.1431263734839</v>
      </c>
      <c r="AI40">
        <v>7.5373737373737368</v>
      </c>
      <c r="AJ40">
        <v>4341.4390792972308</v>
      </c>
      <c r="AK40">
        <v>2642.1431263734839</v>
      </c>
    </row>
    <row r="41" spans="15:37" x14ac:dyDescent="0.3">
      <c r="O41">
        <v>7.7383838383838377</v>
      </c>
      <c r="P41">
        <v>4341.4390792972308</v>
      </c>
      <c r="Q41">
        <v>2962.0062515810209</v>
      </c>
      <c r="S41">
        <v>7.7383838383838377</v>
      </c>
      <c r="T41">
        <v>4341.4390792972308</v>
      </c>
      <c r="U41">
        <v>3046.88689294304</v>
      </c>
      <c r="W41">
        <v>7.7383838383838377</v>
      </c>
      <c r="X41">
        <v>4341.4390792972308</v>
      </c>
      <c r="Y41">
        <v>2311.6972624357109</v>
      </c>
      <c r="AA41">
        <v>7.7383838383838377</v>
      </c>
      <c r="AB41">
        <v>4341.4390792972308</v>
      </c>
      <c r="AC41">
        <v>1620.024377974971</v>
      </c>
      <c r="AE41">
        <v>7.7383838383838377</v>
      </c>
      <c r="AF41">
        <v>4341.4390792972308</v>
      </c>
      <c r="AG41">
        <v>2629.4156864460979</v>
      </c>
      <c r="AI41">
        <v>7.7383838383838377</v>
      </c>
      <c r="AJ41">
        <v>4341.4390792972308</v>
      </c>
      <c r="AK41">
        <v>2629.4156864460979</v>
      </c>
    </row>
    <row r="42" spans="15:37" x14ac:dyDescent="0.3">
      <c r="O42">
        <v>7.9393939393939386</v>
      </c>
      <c r="P42">
        <v>4341.4390792972308</v>
      </c>
      <c r="Q42">
        <v>2957.6269391852911</v>
      </c>
      <c r="S42">
        <v>7.9393939393939386</v>
      </c>
      <c r="T42">
        <v>4341.4390792972308</v>
      </c>
      <c r="U42">
        <v>3044.662976682825</v>
      </c>
      <c r="W42">
        <v>7.9393939393939386</v>
      </c>
      <c r="X42">
        <v>4341.4390792972308</v>
      </c>
      <c r="Y42">
        <v>2291.8324969274431</v>
      </c>
      <c r="AA42">
        <v>7.9393939393939386</v>
      </c>
      <c r="AB42">
        <v>4341.4390792972308</v>
      </c>
      <c r="AC42">
        <v>1587.3196420947741</v>
      </c>
      <c r="AE42">
        <v>7.9393939393939386</v>
      </c>
      <c r="AF42">
        <v>4341.4390792972308</v>
      </c>
      <c r="AG42">
        <v>2616.7130055387802</v>
      </c>
      <c r="AI42">
        <v>7.9393939393939386</v>
      </c>
      <c r="AJ42">
        <v>4341.4390792972308</v>
      </c>
      <c r="AK42">
        <v>2616.7130055387802</v>
      </c>
    </row>
    <row r="43" spans="15:37" x14ac:dyDescent="0.3">
      <c r="O43">
        <v>8.1404040404040394</v>
      </c>
      <c r="P43">
        <v>4341.4390792972308</v>
      </c>
      <c r="Q43">
        <v>2953.2498546627762</v>
      </c>
      <c r="S43">
        <v>8.1404040404040394</v>
      </c>
      <c r="T43">
        <v>4341.4390792972308</v>
      </c>
      <c r="U43">
        <v>3042.439815579788</v>
      </c>
      <c r="W43">
        <v>8.1404040404040394</v>
      </c>
      <c r="X43">
        <v>4341.4390792972308</v>
      </c>
      <c r="Y43">
        <v>2272.0569620217061</v>
      </c>
      <c r="AA43">
        <v>8.1404040404040394</v>
      </c>
      <c r="AB43">
        <v>4341.4390792972308</v>
      </c>
      <c r="AC43">
        <v>1554.8804104762171</v>
      </c>
      <c r="AE43">
        <v>8.1404040404040394</v>
      </c>
      <c r="AF43">
        <v>4341.4390792972308</v>
      </c>
      <c r="AG43">
        <v>2604.0307719286998</v>
      </c>
      <c r="AI43">
        <v>8.1404040404040394</v>
      </c>
      <c r="AJ43">
        <v>4341.4390792972308</v>
      </c>
      <c r="AK43">
        <v>2604.0307719286998</v>
      </c>
    </row>
    <row r="44" spans="15:37" x14ac:dyDescent="0.3">
      <c r="O44">
        <v>8.3414141414141412</v>
      </c>
      <c r="P44">
        <v>4341.4390792972308</v>
      </c>
      <c r="Q44">
        <v>2948.8743973082651</v>
      </c>
      <c r="S44">
        <v>8.3414141414141412</v>
      </c>
      <c r="T44">
        <v>4341.4390792972308</v>
      </c>
      <c r="U44">
        <v>3040.2186577030752</v>
      </c>
      <c r="W44">
        <v>8.3414141414141412</v>
      </c>
      <c r="X44">
        <v>4341.4390792972308</v>
      </c>
      <c r="Y44">
        <v>2252.3920161432502</v>
      </c>
      <c r="AA44">
        <v>8.3414141414141412</v>
      </c>
      <c r="AB44">
        <v>4341.4390792972308</v>
      </c>
      <c r="AC44">
        <v>1522.7116832340209</v>
      </c>
      <c r="AE44">
        <v>8.3414141414141412</v>
      </c>
      <c r="AF44">
        <v>4341.4390792972308</v>
      </c>
      <c r="AG44">
        <v>2591.3728097716162</v>
      </c>
      <c r="AI44">
        <v>8.3414141414141412</v>
      </c>
      <c r="AJ44">
        <v>4341.4390792972308</v>
      </c>
      <c r="AK44">
        <v>2591.3728097716162</v>
      </c>
    </row>
    <row r="45" spans="15:37" x14ac:dyDescent="0.3">
      <c r="O45">
        <v>8.5424242424242411</v>
      </c>
      <c r="P45">
        <v>4341.4390792972308</v>
      </c>
      <c r="Q45">
        <v>2944.5002704521412</v>
      </c>
      <c r="S45">
        <v>8.5424242424242411</v>
      </c>
      <c r="T45">
        <v>4341.4390792972308</v>
      </c>
      <c r="U45">
        <v>3037.9986420039609</v>
      </c>
      <c r="W45">
        <v>8.5424242424242411</v>
      </c>
      <c r="X45">
        <v>4341.4390792972308</v>
      </c>
      <c r="Y45">
        <v>2232.8123859295479</v>
      </c>
      <c r="AA45">
        <v>8.5424242424242411</v>
      </c>
      <c r="AB45">
        <v>4341.4390792972308</v>
      </c>
      <c r="AC45">
        <v>1490.821773956455</v>
      </c>
      <c r="AE45">
        <v>8.5424242424242411</v>
      </c>
      <c r="AF45">
        <v>4341.4390792972308</v>
      </c>
      <c r="AG45">
        <v>2578.7234825699779</v>
      </c>
      <c r="AI45">
        <v>8.5424242424242411</v>
      </c>
      <c r="AJ45">
        <v>4341.4390792972308</v>
      </c>
      <c r="AK45">
        <v>2578.7234825699779</v>
      </c>
    </row>
    <row r="46" spans="15:37" x14ac:dyDescent="0.3">
      <c r="O46">
        <v>8.7434343434343429</v>
      </c>
      <c r="P46">
        <v>4341.4390792972308</v>
      </c>
      <c r="Q46">
        <v>2940.128024059672</v>
      </c>
      <c r="S46">
        <v>8.7434343434343429</v>
      </c>
      <c r="T46">
        <v>4341.4390792972308</v>
      </c>
      <c r="U46">
        <v>3035.7796423094019</v>
      </c>
      <c r="W46">
        <v>8.7434343434343429</v>
      </c>
      <c r="X46">
        <v>4341.4390792972308</v>
      </c>
      <c r="Y46">
        <v>2213.3448081278661</v>
      </c>
      <c r="AA46">
        <v>8.7434343434343429</v>
      </c>
      <c r="AB46">
        <v>4341.4390792972308</v>
      </c>
      <c r="AC46">
        <v>1459.1511817362609</v>
      </c>
      <c r="AE46">
        <v>8.7434343434343429</v>
      </c>
      <c r="AF46">
        <v>4341.4390792972308</v>
      </c>
      <c r="AG46">
        <v>2566.0919501661829</v>
      </c>
      <c r="AI46">
        <v>8.7434343434343429</v>
      </c>
      <c r="AJ46">
        <v>4341.4390792972308</v>
      </c>
      <c r="AK46">
        <v>2566.0919501661829</v>
      </c>
    </row>
    <row r="47" spans="15:37" x14ac:dyDescent="0.3">
      <c r="O47">
        <v>8.9444444444444429</v>
      </c>
      <c r="P47">
        <v>4341.4390792972308</v>
      </c>
      <c r="Q47">
        <v>2935.7562914558239</v>
      </c>
      <c r="S47">
        <v>8.9444444444444429</v>
      </c>
      <c r="T47">
        <v>4341.4390792972308</v>
      </c>
      <c r="U47">
        <v>3033.5616625206999</v>
      </c>
      <c r="W47">
        <v>8.9444444444444429</v>
      </c>
      <c r="X47">
        <v>4341.4390792972308</v>
      </c>
      <c r="Y47">
        <v>2193.9899115693961</v>
      </c>
      <c r="AA47">
        <v>8.9444444444444429</v>
      </c>
      <c r="AB47">
        <v>4341.4390792972308</v>
      </c>
      <c r="AC47">
        <v>1427.700531930155</v>
      </c>
      <c r="AE47">
        <v>8.9444444444444429</v>
      </c>
      <c r="AF47">
        <v>4341.4390792972308</v>
      </c>
      <c r="AG47">
        <v>2553.4803024741632</v>
      </c>
      <c r="AI47">
        <v>8.9444444444444429</v>
      </c>
      <c r="AJ47">
        <v>4341.4390792972308</v>
      </c>
      <c r="AK47">
        <v>2553.4803024741632</v>
      </c>
    </row>
    <row r="48" spans="15:37" x14ac:dyDescent="0.3">
      <c r="O48">
        <v>9.1454545454545446</v>
      </c>
      <c r="P48">
        <v>4341.4390792972308</v>
      </c>
      <c r="Q48">
        <v>2931.386169388657</v>
      </c>
      <c r="S48">
        <v>9.1454545454545446</v>
      </c>
      <c r="T48">
        <v>4341.4390792972308</v>
      </c>
      <c r="U48">
        <v>3031.3452599857751</v>
      </c>
      <c r="W48">
        <v>9.1454545454545446</v>
      </c>
      <c r="X48">
        <v>4341.4390792972308</v>
      </c>
      <c r="Y48">
        <v>2174.7285695163109</v>
      </c>
      <c r="AA48">
        <v>9.1454545454545446</v>
      </c>
      <c r="AB48">
        <v>4341.4390792972308</v>
      </c>
      <c r="AC48">
        <v>1396.4478469228991</v>
      </c>
      <c r="AE48">
        <v>9.1454545454545446</v>
      </c>
      <c r="AF48">
        <v>4341.4390792972308</v>
      </c>
      <c r="AG48">
        <v>2540.894643569497</v>
      </c>
      <c r="AI48">
        <v>9.1454545454545446</v>
      </c>
      <c r="AJ48">
        <v>4341.4390792972308</v>
      </c>
      <c r="AK48">
        <v>2540.894643569497</v>
      </c>
    </row>
    <row r="49" spans="15:37" x14ac:dyDescent="0.3">
      <c r="O49">
        <v>9.3464646464646464</v>
      </c>
      <c r="P49">
        <v>4341.4390792972308</v>
      </c>
      <c r="Q49">
        <v>2927.016634603694</v>
      </c>
      <c r="S49">
        <v>9.3464646464646464</v>
      </c>
      <c r="T49">
        <v>4341.4390792972308</v>
      </c>
      <c r="U49">
        <v>3029.1304643422332</v>
      </c>
      <c r="W49">
        <v>9.3464646464646464</v>
      </c>
      <c r="X49">
        <v>4341.4390792972308</v>
      </c>
      <c r="Y49">
        <v>2155.6094473315552</v>
      </c>
      <c r="AA49">
        <v>9.3464646464646464</v>
      </c>
      <c r="AB49">
        <v>4341.4390792972308</v>
      </c>
      <c r="AC49">
        <v>1365.4243433219319</v>
      </c>
      <c r="AE49">
        <v>9.3464646464646464</v>
      </c>
      <c r="AF49">
        <v>4341.4390792972308</v>
      </c>
      <c r="AG49">
        <v>2528.3315431579899</v>
      </c>
      <c r="AI49">
        <v>9.3464646464646464</v>
      </c>
      <c r="AJ49">
        <v>4341.4390792972308</v>
      </c>
      <c r="AK49">
        <v>2528.3315431579899</v>
      </c>
    </row>
    <row r="50" spans="15:37" x14ac:dyDescent="0.3">
      <c r="O50">
        <v>9.5474747474747463</v>
      </c>
      <c r="P50">
        <v>4341.4390792972308</v>
      </c>
      <c r="Q50">
        <v>2922.6481612672928</v>
      </c>
      <c r="S50">
        <v>9.5474747474747463</v>
      </c>
      <c r="T50">
        <v>4341.4390792972308</v>
      </c>
      <c r="U50">
        <v>3026.9166480869681</v>
      </c>
      <c r="W50">
        <v>9.5474747474747463</v>
      </c>
      <c r="X50">
        <v>4341.4390792972308</v>
      </c>
      <c r="Y50">
        <v>2136.5915306627762</v>
      </c>
      <c r="AA50">
        <v>9.5474747474747463</v>
      </c>
      <c r="AB50">
        <v>4341.4390792972308</v>
      </c>
      <c r="AC50">
        <v>1334.646294408572</v>
      </c>
      <c r="AE50">
        <v>9.5474747474747463</v>
      </c>
      <c r="AF50">
        <v>4341.4390792972308</v>
      </c>
      <c r="AG50">
        <v>2515.7932165331349</v>
      </c>
      <c r="AI50">
        <v>9.5474747474747463</v>
      </c>
      <c r="AJ50">
        <v>4341.4390792972308</v>
      </c>
      <c r="AK50">
        <v>2515.7932165331349</v>
      </c>
    </row>
    <row r="51" spans="15:37" x14ac:dyDescent="0.3">
      <c r="O51">
        <v>9.7484848484848481</v>
      </c>
      <c r="P51">
        <v>4341.4390792972308</v>
      </c>
      <c r="Q51">
        <v>2918.281046525603</v>
      </c>
      <c r="S51">
        <v>9.7484848484848481</v>
      </c>
      <c r="T51">
        <v>4341.4390792972308</v>
      </c>
      <c r="U51">
        <v>3024.7038157784741</v>
      </c>
      <c r="W51">
        <v>9.7484848484848481</v>
      </c>
      <c r="X51">
        <v>4341.4390792972308</v>
      </c>
      <c r="Y51">
        <v>2117.6720011968828</v>
      </c>
      <c r="AA51">
        <v>9.7484848484848481</v>
      </c>
      <c r="AB51">
        <v>4341.4390792972308</v>
      </c>
      <c r="AC51">
        <v>1304.093855015909</v>
      </c>
      <c r="AE51">
        <v>9.7484848484848481</v>
      </c>
      <c r="AF51">
        <v>4341.4390792972308</v>
      </c>
      <c r="AG51">
        <v>2503.2784034074639</v>
      </c>
      <c r="AI51">
        <v>9.7484848484848481</v>
      </c>
      <c r="AJ51">
        <v>4341.4390792972308</v>
      </c>
      <c r="AK51">
        <v>2503.2784034074639</v>
      </c>
    </row>
    <row r="52" spans="15:37" x14ac:dyDescent="0.3">
      <c r="O52">
        <v>9.9494949494949481</v>
      </c>
      <c r="P52">
        <v>4341.4390792972308</v>
      </c>
      <c r="Q52">
        <v>2913.9149741641841</v>
      </c>
      <c r="S52">
        <v>9.9494949494949481</v>
      </c>
      <c r="T52">
        <v>4341.4390792972308</v>
      </c>
      <c r="U52">
        <v>3022.4923021851432</v>
      </c>
      <c r="W52">
        <v>9.9494949494949481</v>
      </c>
      <c r="X52">
        <v>4341.4390792972308</v>
      </c>
      <c r="Y52">
        <v>2098.872523640659</v>
      </c>
      <c r="AA52">
        <v>9.9494949494949481</v>
      </c>
      <c r="AB52">
        <v>4341.4390792972308</v>
      </c>
      <c r="AC52">
        <v>1273.7537827943361</v>
      </c>
      <c r="AE52">
        <v>9.9494949494949481</v>
      </c>
      <c r="AF52">
        <v>4341.4390792972308</v>
      </c>
      <c r="AG52">
        <v>2490.7984228183609</v>
      </c>
      <c r="AI52">
        <v>9.9494949494949481</v>
      </c>
      <c r="AJ52">
        <v>4341.4390792972308</v>
      </c>
      <c r="AK52">
        <v>2490.7984228183609</v>
      </c>
    </row>
    <row r="53" spans="15:37" x14ac:dyDescent="0.3">
      <c r="O53">
        <v>10.15050505050505</v>
      </c>
      <c r="P53">
        <v>4341.4390792972308</v>
      </c>
      <c r="Q53">
        <v>2909.549954131498</v>
      </c>
      <c r="S53">
        <v>10.15050505050505</v>
      </c>
      <c r="T53">
        <v>4341.4390792972308</v>
      </c>
      <c r="U53">
        <v>3020.2819772807902</v>
      </c>
      <c r="W53">
        <v>10.15050505050505</v>
      </c>
      <c r="X53">
        <v>4341.4390792972308</v>
      </c>
      <c r="Y53">
        <v>2080.2214817628228</v>
      </c>
      <c r="AA53">
        <v>10.15050505050505</v>
      </c>
      <c r="AB53">
        <v>4341.4390792972308</v>
      </c>
      <c r="AC53">
        <v>1243.6441745004231</v>
      </c>
      <c r="AE53">
        <v>10.15050505050505</v>
      </c>
      <c r="AF53">
        <v>4341.4390792972308</v>
      </c>
      <c r="AG53">
        <v>2478.3496595646839</v>
      </c>
      <c r="AI53">
        <v>10.15050505050505</v>
      </c>
      <c r="AJ53">
        <v>4341.4390792972308</v>
      </c>
      <c r="AK53">
        <v>2478.3496595646839</v>
      </c>
    </row>
    <row r="54" spans="15:37" x14ac:dyDescent="0.3">
      <c r="O54">
        <v>10.35151515151515</v>
      </c>
      <c r="P54">
        <v>4341.4390792972308</v>
      </c>
      <c r="Q54">
        <v>2905.1864266610069</v>
      </c>
      <c r="S54">
        <v>10.35151515151515</v>
      </c>
      <c r="T54">
        <v>4341.4390792972308</v>
      </c>
      <c r="U54">
        <v>3018.0724393192882</v>
      </c>
      <c r="W54">
        <v>10.35151515151515</v>
      </c>
      <c r="X54">
        <v>4341.4390792972308</v>
      </c>
      <c r="Y54">
        <v>2061.6777089736452</v>
      </c>
      <c r="AA54">
        <v>10.35151515151515</v>
      </c>
      <c r="AB54">
        <v>4341.4390792972308</v>
      </c>
      <c r="AC54">
        <v>1213.7696516122801</v>
      </c>
      <c r="AE54">
        <v>10.35151515151515</v>
      </c>
      <c r="AF54">
        <v>4341.4390792972308</v>
      </c>
      <c r="AG54">
        <v>2465.9300171154382</v>
      </c>
      <c r="AI54">
        <v>10.35151515151515</v>
      </c>
      <c r="AJ54">
        <v>4341.4390792972308</v>
      </c>
      <c r="AK54">
        <v>2465.9300171154382</v>
      </c>
    </row>
    <row r="55" spans="15:37" x14ac:dyDescent="0.3">
      <c r="O55">
        <v>10.55252525252525</v>
      </c>
      <c r="P55">
        <v>4341.4390792972308</v>
      </c>
      <c r="Q55">
        <v>2900.8234111102852</v>
      </c>
      <c r="S55">
        <v>10.55252525252525</v>
      </c>
      <c r="T55">
        <v>4341.4390792972308</v>
      </c>
      <c r="U55">
        <v>3015.864594373857</v>
      </c>
      <c r="W55">
        <v>10.55252525252525</v>
      </c>
      <c r="X55">
        <v>4341.4390792972308</v>
      </c>
      <c r="Y55">
        <v>2043.2090968337909</v>
      </c>
      <c r="AA55">
        <v>10.55252525252525</v>
      </c>
      <c r="AB55">
        <v>4341.4390792972308</v>
      </c>
      <c r="AC55">
        <v>1184.2187974357339</v>
      </c>
      <c r="AE55">
        <v>10.55252525252525</v>
      </c>
      <c r="AF55">
        <v>4341.4390792972308</v>
      </c>
      <c r="AG55">
        <v>2453.53486930502</v>
      </c>
      <c r="AI55">
        <v>10.55252525252525</v>
      </c>
      <c r="AJ55">
        <v>4341.4390792972308</v>
      </c>
      <c r="AK55">
        <v>2453.53486930502</v>
      </c>
    </row>
    <row r="56" spans="15:37" x14ac:dyDescent="0.3">
      <c r="O56">
        <v>10.75353535353535</v>
      </c>
      <c r="P56">
        <v>4341.4390792972308</v>
      </c>
      <c r="Q56">
        <v>2896.4613501382469</v>
      </c>
      <c r="S56">
        <v>10.75353535353535</v>
      </c>
      <c r="T56">
        <v>4341.4390792972308</v>
      </c>
      <c r="U56">
        <v>3013.6574869373562</v>
      </c>
      <c r="W56">
        <v>10.75353535353535</v>
      </c>
      <c r="X56">
        <v>4341.4390792972308</v>
      </c>
      <c r="Y56">
        <v>2024.842613652178</v>
      </c>
      <c r="AA56">
        <v>10.75353535353535</v>
      </c>
      <c r="AB56">
        <v>4341.4390792972308</v>
      </c>
      <c r="AC56">
        <v>1154.9608839029499</v>
      </c>
      <c r="AE56">
        <v>10.75353535353535</v>
      </c>
      <c r="AF56">
        <v>4341.4390792972308</v>
      </c>
      <c r="AG56">
        <v>2441.178193619266</v>
      </c>
      <c r="AI56">
        <v>10.75353535353535</v>
      </c>
      <c r="AJ56">
        <v>4341.4390792972308</v>
      </c>
      <c r="AK56">
        <v>2441.178193619266</v>
      </c>
    </row>
    <row r="57" spans="15:37" x14ac:dyDescent="0.3">
      <c r="O57">
        <v>10.95454545454545</v>
      </c>
      <c r="P57">
        <v>4341.4390792972308</v>
      </c>
      <c r="Q57">
        <v>2892.1006886107052</v>
      </c>
      <c r="S57">
        <v>10.95454545454545</v>
      </c>
      <c r="T57">
        <v>4341.4390792972308</v>
      </c>
      <c r="U57">
        <v>3011.4508038852618</v>
      </c>
      <c r="W57">
        <v>10.95454545454545</v>
      </c>
      <c r="X57">
        <v>4341.4390792972308</v>
      </c>
      <c r="Y57">
        <v>2006.590656848331</v>
      </c>
      <c r="AA57">
        <v>10.95454545454545</v>
      </c>
      <c r="AB57">
        <v>4341.4390792972308</v>
      </c>
      <c r="AC57">
        <v>1126.0138416270299</v>
      </c>
      <c r="AE57">
        <v>10.95454545454545</v>
      </c>
      <c r="AF57">
        <v>4341.4390792972308</v>
      </c>
      <c r="AG57">
        <v>2428.8578900513921</v>
      </c>
      <c r="AI57">
        <v>10.95454545454545</v>
      </c>
      <c r="AJ57">
        <v>4341.4390792972308</v>
      </c>
      <c r="AK57">
        <v>2428.8578900513921</v>
      </c>
    </row>
    <row r="58" spans="15:37" x14ac:dyDescent="0.3">
      <c r="O58">
        <v>11.15555555555556</v>
      </c>
      <c r="P58">
        <v>4341.4390792972308</v>
      </c>
      <c r="Q58">
        <v>2887.7411463122862</v>
      </c>
      <c r="S58">
        <v>11.15555555555556</v>
      </c>
      <c r="T58">
        <v>4341.4390792972308</v>
      </c>
      <c r="U58">
        <v>3009.2442862802532</v>
      </c>
      <c r="W58">
        <v>11.15555555555556</v>
      </c>
      <c r="X58">
        <v>4341.4390792972308</v>
      </c>
      <c r="Y58">
        <v>1988.448366034936</v>
      </c>
      <c r="AA58">
        <v>11.15555555555556</v>
      </c>
      <c r="AB58">
        <v>4341.4390792972308</v>
      </c>
      <c r="AC58">
        <v>1097.4453374598961</v>
      </c>
      <c r="AE58">
        <v>11.15555555555556</v>
      </c>
      <c r="AF58">
        <v>4341.4390792972308</v>
      </c>
      <c r="AG58">
        <v>2416.5730249905641</v>
      </c>
      <c r="AI58">
        <v>11.15555555555556</v>
      </c>
      <c r="AJ58">
        <v>4341.4390792972308</v>
      </c>
      <c r="AK58">
        <v>2416.5730249905641</v>
      </c>
    </row>
    <row r="59" spans="15:37" x14ac:dyDescent="0.3">
      <c r="O59">
        <v>11.35656565656565</v>
      </c>
      <c r="P59">
        <v>4341.4390792972308</v>
      </c>
      <c r="Q59">
        <v>2883.3839793659699</v>
      </c>
      <c r="S59">
        <v>11.35656565656565</v>
      </c>
      <c r="T59">
        <v>4341.4390792972308</v>
      </c>
      <c r="U59">
        <v>3007.039125617915</v>
      </c>
      <c r="W59">
        <v>11.35656565656565</v>
      </c>
      <c r="X59">
        <v>4341.4390792972308</v>
      </c>
      <c r="Y59">
        <v>1970.405671361277</v>
      </c>
      <c r="AA59">
        <v>11.35656565656565</v>
      </c>
      <c r="AB59">
        <v>4341.4390792972308</v>
      </c>
      <c r="AC59">
        <v>1069.1926328705199</v>
      </c>
      <c r="AE59">
        <v>11.35656565656565</v>
      </c>
      <c r="AF59">
        <v>4341.4390792972308</v>
      </c>
      <c r="AG59">
        <v>2404.317983852</v>
      </c>
      <c r="AI59">
        <v>11.35656565656565</v>
      </c>
      <c r="AJ59">
        <v>4341.4390792972308</v>
      </c>
      <c r="AK59">
        <v>2404.317983852</v>
      </c>
    </row>
    <row r="60" spans="15:37" x14ac:dyDescent="0.3">
      <c r="O60">
        <v>11.55757575757576</v>
      </c>
      <c r="P60">
        <v>4341.4390792972308</v>
      </c>
      <c r="Q60">
        <v>2879.0273230717662</v>
      </c>
      <c r="S60">
        <v>11.55757575757576</v>
      </c>
      <c r="T60">
        <v>4341.4390792972308</v>
      </c>
      <c r="U60">
        <v>3004.8350358091711</v>
      </c>
      <c r="W60">
        <v>11.55757575757576</v>
      </c>
      <c r="X60">
        <v>4341.4390792972308</v>
      </c>
      <c r="Y60">
        <v>1952.4423971905351</v>
      </c>
      <c r="AA60">
        <v>11.55757575757576</v>
      </c>
      <c r="AB60">
        <v>4341.4390792972308</v>
      </c>
      <c r="AC60">
        <v>1041.2469994882319</v>
      </c>
      <c r="AE60">
        <v>11.55757575757576</v>
      </c>
      <c r="AF60">
        <v>4341.4390792972308</v>
      </c>
      <c r="AG60">
        <v>2392.099449783836</v>
      </c>
      <c r="AI60">
        <v>11.55757575757576</v>
      </c>
      <c r="AJ60">
        <v>4341.4390792972308</v>
      </c>
      <c r="AK60">
        <v>2392.099449783836</v>
      </c>
    </row>
    <row r="61" spans="15:37" x14ac:dyDescent="0.3">
      <c r="O61">
        <v>11.75858585858586</v>
      </c>
      <c r="P61">
        <v>4341.4390792972308</v>
      </c>
      <c r="Q61">
        <v>2874.6719119061931</v>
      </c>
      <c r="S61">
        <v>11.75858585858586</v>
      </c>
      <c r="T61">
        <v>4341.4390792972308</v>
      </c>
      <c r="U61">
        <v>3002.6321208699528</v>
      </c>
      <c r="W61">
        <v>11.75858585858586</v>
      </c>
      <c r="X61">
        <v>4341.4390792972308</v>
      </c>
      <c r="Y61">
        <v>1934.5831312192361</v>
      </c>
      <c r="AA61">
        <v>11.75858585858586</v>
      </c>
      <c r="AB61">
        <v>4341.4390792972308</v>
      </c>
      <c r="AC61">
        <v>1013.754318614708</v>
      </c>
      <c r="AE61">
        <v>11.75858585858586</v>
      </c>
      <c r="AF61">
        <v>4341.4390792972308</v>
      </c>
      <c r="AG61">
        <v>2379.922642820929</v>
      </c>
      <c r="AI61">
        <v>11.75858585858586</v>
      </c>
      <c r="AJ61">
        <v>4341.4390792972308</v>
      </c>
      <c r="AK61">
        <v>2379.922642820929</v>
      </c>
    </row>
    <row r="62" spans="15:37" x14ac:dyDescent="0.3">
      <c r="O62">
        <v>11.95959595959596</v>
      </c>
      <c r="P62">
        <v>4341.4390792972308</v>
      </c>
      <c r="Q62">
        <v>2870.3176363448551</v>
      </c>
      <c r="S62">
        <v>11.95959595959596</v>
      </c>
      <c r="T62">
        <v>4341.4390792972308</v>
      </c>
      <c r="U62">
        <v>3000.4300758254071</v>
      </c>
      <c r="W62">
        <v>11.95959595959596</v>
      </c>
      <c r="X62">
        <v>4341.4390792972308</v>
      </c>
      <c r="Y62">
        <v>1916.844389971998</v>
      </c>
      <c r="AA62">
        <v>11.95959595959596</v>
      </c>
      <c r="AB62">
        <v>4341.4390792972308</v>
      </c>
      <c r="AC62">
        <v>986.60791146853092</v>
      </c>
      <c r="AE62">
        <v>11.95959595959596</v>
      </c>
      <c r="AF62">
        <v>4341.4390792972308</v>
      </c>
      <c r="AG62">
        <v>2367.7950204480098</v>
      </c>
      <c r="AI62">
        <v>11.95959595959596</v>
      </c>
      <c r="AJ62">
        <v>4341.4390792972308</v>
      </c>
      <c r="AK62">
        <v>2367.7950204480098</v>
      </c>
    </row>
    <row r="63" spans="15:37" x14ac:dyDescent="0.3">
      <c r="O63">
        <v>12.16060606060606</v>
      </c>
      <c r="P63">
        <v>4341.4390792972308</v>
      </c>
      <c r="Q63">
        <v>2865.9660372911412</v>
      </c>
      <c r="S63">
        <v>12.16060606060606</v>
      </c>
      <c r="T63">
        <v>4341.4390792972308</v>
      </c>
      <c r="U63">
        <v>2998.2294806498189</v>
      </c>
      <c r="W63">
        <v>12.16060606060606</v>
      </c>
      <c r="X63">
        <v>4341.4390792972308</v>
      </c>
      <c r="Y63">
        <v>1899.24509600997</v>
      </c>
      <c r="AA63">
        <v>12.16060606060606</v>
      </c>
      <c r="AB63">
        <v>4341.4390792972308</v>
      </c>
      <c r="AC63">
        <v>959.8743484013396</v>
      </c>
      <c r="AE63">
        <v>12.16060606060606</v>
      </c>
      <c r="AF63">
        <v>4341.4390792972308</v>
      </c>
      <c r="AG63">
        <v>2355.700880943989</v>
      </c>
      <c r="AI63">
        <v>12.16060606060606</v>
      </c>
      <c r="AJ63">
        <v>4341.4390792972308</v>
      </c>
      <c r="AK63">
        <v>2355.700880943989</v>
      </c>
    </row>
    <row r="64" spans="15:37" x14ac:dyDescent="0.3">
      <c r="O64">
        <v>12.36161616161616</v>
      </c>
      <c r="P64">
        <v>4341.4390792972308</v>
      </c>
      <c r="Q64">
        <v>2861.615029529692</v>
      </c>
      <c r="S64">
        <v>12.36161616161616</v>
      </c>
      <c r="T64">
        <v>4341.4390792972308</v>
      </c>
      <c r="U64">
        <v>2996.0294165033838</v>
      </c>
      <c r="W64">
        <v>12.36161616161616</v>
      </c>
      <c r="X64">
        <v>4341.4390792972308</v>
      </c>
      <c r="Y64">
        <v>1881.7374162039009</v>
      </c>
      <c r="AA64">
        <v>12.36161616161616</v>
      </c>
      <c r="AB64">
        <v>4341.4390792972308</v>
      </c>
      <c r="AC64">
        <v>933.43257468127103</v>
      </c>
      <c r="AE64">
        <v>12.36161616161616</v>
      </c>
      <c r="AF64">
        <v>4341.4390792972308</v>
      </c>
      <c r="AG64">
        <v>2343.641178536524</v>
      </c>
      <c r="AI64">
        <v>12.36161616161616</v>
      </c>
      <c r="AJ64">
        <v>4341.4390792972308</v>
      </c>
      <c r="AK64">
        <v>2343.641178536524</v>
      </c>
    </row>
    <row r="65" spans="15:37" x14ac:dyDescent="0.3">
      <c r="O65">
        <v>12.56262626262626</v>
      </c>
      <c r="P65">
        <v>4341.4390792972308</v>
      </c>
      <c r="Q65">
        <v>2857.2651810247912</v>
      </c>
      <c r="S65">
        <v>12.56262626262626</v>
      </c>
      <c r="T65">
        <v>4341.4390792972308</v>
      </c>
      <c r="U65">
        <v>2993.8294832911929</v>
      </c>
      <c r="W65">
        <v>12.56262626262626</v>
      </c>
      <c r="X65">
        <v>4341.4390792972308</v>
      </c>
      <c r="Y65">
        <v>1864.3132211032239</v>
      </c>
      <c r="AA65">
        <v>12.56262626262626</v>
      </c>
      <c r="AB65">
        <v>4341.4390792972308</v>
      </c>
      <c r="AC65">
        <v>907.48589348594442</v>
      </c>
      <c r="AE65">
        <v>12.56262626262626</v>
      </c>
      <c r="AF65">
        <v>4341.4390792972308</v>
      </c>
      <c r="AG65">
        <v>2331.6237524867602</v>
      </c>
      <c r="AI65">
        <v>12.56262626262626</v>
      </c>
      <c r="AJ65">
        <v>4341.4390792972308</v>
      </c>
      <c r="AK65">
        <v>2331.6237524867602</v>
      </c>
    </row>
    <row r="66" spans="15:37" x14ac:dyDescent="0.3">
      <c r="O66">
        <v>12.76363636363636</v>
      </c>
      <c r="P66">
        <v>4341.4390792972308</v>
      </c>
      <c r="Q66">
        <v>2852.916616603949</v>
      </c>
      <c r="S66">
        <v>12.76363636363636</v>
      </c>
      <c r="T66">
        <v>4341.4390792972308</v>
      </c>
      <c r="U66">
        <v>2991.630006046073</v>
      </c>
      <c r="W66">
        <v>12.76363636363636</v>
      </c>
      <c r="X66">
        <v>4341.4390792972308</v>
      </c>
      <c r="Y66">
        <v>1846.975863272979</v>
      </c>
      <c r="AA66">
        <v>12.76363636363636</v>
      </c>
      <c r="AB66">
        <v>4341.4390792972308</v>
      </c>
      <c r="AC66">
        <v>881.94718023632936</v>
      </c>
      <c r="AE66">
        <v>12.76363636363636</v>
      </c>
      <c r="AF66">
        <v>4341.4390792972308</v>
      </c>
      <c r="AG66">
        <v>2319.6458418522411</v>
      </c>
      <c r="AI66">
        <v>12.76363636363636</v>
      </c>
      <c r="AJ66">
        <v>4341.4390792972308</v>
      </c>
      <c r="AK66">
        <v>2319.6458418522411</v>
      </c>
    </row>
    <row r="67" spans="15:37" x14ac:dyDescent="0.3">
      <c r="O67">
        <v>12.96464646464646</v>
      </c>
      <c r="P67">
        <v>4341.4390792972308</v>
      </c>
      <c r="Q67">
        <v>2848.5687644847339</v>
      </c>
      <c r="S67">
        <v>12.96464646464646</v>
      </c>
      <c r="T67">
        <v>4341.4390792972308</v>
      </c>
      <c r="U67">
        <v>2989.430944795824</v>
      </c>
      <c r="W67">
        <v>12.96464646464646</v>
      </c>
      <c r="X67">
        <v>4341.4390792972308</v>
      </c>
      <c r="Y67">
        <v>1829.7309998548851</v>
      </c>
      <c r="AA67">
        <v>12.96464646464646</v>
      </c>
      <c r="AB67">
        <v>4341.4390792972308</v>
      </c>
      <c r="AC67">
        <v>856.61621864811195</v>
      </c>
      <c r="AE67">
        <v>12.96464646464646</v>
      </c>
      <c r="AF67">
        <v>4341.4390792972308</v>
      </c>
      <c r="AG67">
        <v>2307.69764775354</v>
      </c>
      <c r="AI67">
        <v>12.96464646464646</v>
      </c>
      <c r="AJ67">
        <v>4341.4390792972308</v>
      </c>
      <c r="AK67">
        <v>2307.69764775354</v>
      </c>
    </row>
    <row r="68" spans="15:37" x14ac:dyDescent="0.3">
      <c r="O68">
        <v>13.165656565656571</v>
      </c>
      <c r="P68">
        <v>4341.4390792972308</v>
      </c>
      <c r="Q68">
        <v>2844.2230740145592</v>
      </c>
      <c r="S68">
        <v>13.165656565656571</v>
      </c>
      <c r="T68">
        <v>4341.4390792972308</v>
      </c>
      <c r="U68">
        <v>2987.2328614954272</v>
      </c>
      <c r="W68">
        <v>13.165656565656571</v>
      </c>
      <c r="X68">
        <v>4341.4390792972308</v>
      </c>
      <c r="Y68">
        <v>1812.5665992555651</v>
      </c>
      <c r="AA68">
        <v>13.165656565656571</v>
      </c>
      <c r="AB68">
        <v>4341.4390792972308</v>
      </c>
      <c r="AC68">
        <v>831.6244256148575</v>
      </c>
      <c r="AE68">
        <v>13.165656565656571</v>
      </c>
      <c r="AF68">
        <v>4341.4390792972308</v>
      </c>
      <c r="AG68">
        <v>2295.7794151375069</v>
      </c>
      <c r="AI68">
        <v>13.165656565656571</v>
      </c>
      <c r="AJ68">
        <v>4341.4390792972308</v>
      </c>
      <c r="AK68">
        <v>2295.7794151375069</v>
      </c>
    </row>
    <row r="69" spans="15:37" x14ac:dyDescent="0.3">
      <c r="O69">
        <v>13.366666666666671</v>
      </c>
      <c r="P69">
        <v>4341.4390792972308</v>
      </c>
      <c r="Q69">
        <v>2839.8797570344559</v>
      </c>
      <c r="S69">
        <v>13.366666666666671</v>
      </c>
      <c r="T69">
        <v>4341.4390792972308</v>
      </c>
      <c r="U69">
        <v>2985.0350318819951</v>
      </c>
      <c r="W69">
        <v>13.366666666666671</v>
      </c>
      <c r="X69">
        <v>4341.4390792972308</v>
      </c>
      <c r="Y69">
        <v>1795.48615838962</v>
      </c>
      <c r="AA69">
        <v>13.366666666666671</v>
      </c>
      <c r="AB69">
        <v>4341.4390792972308</v>
      </c>
      <c r="AC69">
        <v>806.94507670701194</v>
      </c>
      <c r="AE69">
        <v>13.366666666666671</v>
      </c>
      <c r="AF69">
        <v>4341.4390792972308</v>
      </c>
      <c r="AG69">
        <v>2283.8864842168809</v>
      </c>
      <c r="AI69">
        <v>13.366666666666671</v>
      </c>
      <c r="AJ69">
        <v>4341.4390792972308</v>
      </c>
      <c r="AK69">
        <v>2283.8864842168809</v>
      </c>
    </row>
    <row r="70" spans="15:37" x14ac:dyDescent="0.3">
      <c r="O70">
        <v>13.567676767676771</v>
      </c>
      <c r="P70">
        <v>4341.4390792972308</v>
      </c>
      <c r="Q70">
        <v>2835.539686965596</v>
      </c>
      <c r="S70">
        <v>13.567676767676771</v>
      </c>
      <c r="T70">
        <v>4341.4390792972308</v>
      </c>
      <c r="U70">
        <v>2982.8373621452879</v>
      </c>
      <c r="W70">
        <v>13.567676767676771</v>
      </c>
      <c r="X70">
        <v>4341.4390792972308</v>
      </c>
      <c r="Y70">
        <v>1778.482859416707</v>
      </c>
      <c r="AA70">
        <v>13.567676767676771</v>
      </c>
      <c r="AB70">
        <v>4341.4390792972308</v>
      </c>
      <c r="AC70">
        <v>782.57163911322618</v>
      </c>
      <c r="AE70">
        <v>13.567676767676771</v>
      </c>
      <c r="AF70">
        <v>4341.4390792972308</v>
      </c>
      <c r="AG70">
        <v>2272.0371595989541</v>
      </c>
      <c r="AI70">
        <v>13.567676767676771</v>
      </c>
      <c r="AJ70">
        <v>4341.4390792972308</v>
      </c>
      <c r="AK70">
        <v>2272.0371595989541</v>
      </c>
    </row>
    <row r="71" spans="15:37" x14ac:dyDescent="0.3">
      <c r="O71">
        <v>13.768686868686871</v>
      </c>
      <c r="P71">
        <v>4341.4390792972308</v>
      </c>
      <c r="Q71">
        <v>2831.2023547413978</v>
      </c>
      <c r="S71">
        <v>13.768686868686871</v>
      </c>
      <c r="T71">
        <v>4341.4390792972308</v>
      </c>
      <c r="U71">
        <v>2980.6408482823781</v>
      </c>
      <c r="W71">
        <v>13.768686868686871</v>
      </c>
      <c r="X71">
        <v>4341.4390792972308</v>
      </c>
      <c r="Y71">
        <v>1761.545124384397</v>
      </c>
      <c r="AA71">
        <v>13.768686868686871</v>
      </c>
      <c r="AB71">
        <v>4341.4390792972308</v>
      </c>
      <c r="AC71">
        <v>758.52582747498286</v>
      </c>
      <c r="AE71">
        <v>13.768686868686871</v>
      </c>
      <c r="AF71">
        <v>4341.4390792972308</v>
      </c>
      <c r="AG71">
        <v>2260.2278759347082</v>
      </c>
      <c r="AI71">
        <v>13.768686868686871</v>
      </c>
      <c r="AJ71">
        <v>4341.4390792972308</v>
      </c>
      <c r="AK71">
        <v>2260.2278759347082</v>
      </c>
    </row>
    <row r="72" spans="15:37" x14ac:dyDescent="0.3">
      <c r="O72">
        <v>13.969696969696971</v>
      </c>
      <c r="P72">
        <v>4341.4390792972308</v>
      </c>
      <c r="Q72">
        <v>2826.8693726477231</v>
      </c>
      <c r="S72">
        <v>13.969696969696971</v>
      </c>
      <c r="T72">
        <v>4341.4390792972308</v>
      </c>
      <c r="U72">
        <v>2978.445016657221</v>
      </c>
      <c r="W72">
        <v>13.969696969696971</v>
      </c>
      <c r="X72">
        <v>4341.4390792972308</v>
      </c>
      <c r="Y72">
        <v>1744.683980850941</v>
      </c>
      <c r="AA72">
        <v>13.969696969696971</v>
      </c>
      <c r="AB72">
        <v>4341.4390792972308</v>
      </c>
      <c r="AC72">
        <v>734.77030265667179</v>
      </c>
      <c r="AE72">
        <v>13.969696969696971</v>
      </c>
      <c r="AF72">
        <v>4341.4390792972308</v>
      </c>
      <c r="AG72">
        <v>2248.4484398733762</v>
      </c>
      <c r="AI72">
        <v>13.969696969696971</v>
      </c>
      <c r="AJ72">
        <v>4341.4390792972308</v>
      </c>
      <c r="AK72">
        <v>2248.4484398733762</v>
      </c>
    </row>
    <row r="73" spans="15:37" x14ac:dyDescent="0.3">
      <c r="O73">
        <v>14.170707070707071</v>
      </c>
      <c r="P73">
        <v>4341.4390792972308</v>
      </c>
      <c r="Q73">
        <v>2822.5379387280491</v>
      </c>
      <c r="S73">
        <v>14.170707070707071</v>
      </c>
      <c r="T73">
        <v>4341.4390792972308</v>
      </c>
      <c r="U73">
        <v>2976.2505171156199</v>
      </c>
      <c r="W73">
        <v>14.170707070707071</v>
      </c>
      <c r="X73">
        <v>4341.4390792972308</v>
      </c>
      <c r="Y73">
        <v>1727.8868856261611</v>
      </c>
      <c r="AA73">
        <v>14.170707070707071</v>
      </c>
      <c r="AB73">
        <v>4341.4390792972308</v>
      </c>
      <c r="AC73">
        <v>711.37527165215465</v>
      </c>
      <c r="AE73">
        <v>14.170707070707071</v>
      </c>
      <c r="AF73">
        <v>4341.4390792972308</v>
      </c>
      <c r="AG73">
        <v>2236.701034953202</v>
      </c>
      <c r="AI73">
        <v>14.170707070707071</v>
      </c>
      <c r="AJ73">
        <v>4341.4390792972308</v>
      </c>
      <c r="AK73">
        <v>2236.701034953202</v>
      </c>
    </row>
    <row r="74" spans="15:37" x14ac:dyDescent="0.3">
      <c r="O74">
        <v>14.371717171717171</v>
      </c>
      <c r="P74">
        <v>4341.4390792972308</v>
      </c>
      <c r="Q74">
        <v>2818.207259423591</v>
      </c>
      <c r="S74">
        <v>14.371717171717171</v>
      </c>
      <c r="T74">
        <v>4341.4390792972308</v>
      </c>
      <c r="U74">
        <v>2974.0567527150201</v>
      </c>
      <c r="W74">
        <v>14.371717171717171</v>
      </c>
      <c r="X74">
        <v>4341.4390792972308</v>
      </c>
      <c r="Y74">
        <v>1711.146141229824</v>
      </c>
      <c r="AA74">
        <v>14.371717171717171</v>
      </c>
      <c r="AB74">
        <v>4341.4390792972308</v>
      </c>
      <c r="AC74">
        <v>688.32080674687188</v>
      </c>
      <c r="AE74">
        <v>14.371717171717171</v>
      </c>
      <c r="AF74">
        <v>4341.4390792972308</v>
      </c>
      <c r="AG74">
        <v>2224.9887568927402</v>
      </c>
      <c r="AI74">
        <v>14.371717171717171</v>
      </c>
      <c r="AJ74">
        <v>4341.4390792972308</v>
      </c>
      <c r="AK74">
        <v>2224.9887568927402</v>
      </c>
    </row>
    <row r="75" spans="15:37" x14ac:dyDescent="0.3">
      <c r="O75">
        <v>14.572727272727271</v>
      </c>
      <c r="P75">
        <v>4341.4390792972308</v>
      </c>
      <c r="Q75">
        <v>2813.87762024933</v>
      </c>
      <c r="S75">
        <v>14.572727272727271</v>
      </c>
      <c r="T75">
        <v>4341.4390792972308</v>
      </c>
      <c r="U75">
        <v>2971.863532649134</v>
      </c>
      <c r="W75">
        <v>14.572727272727271</v>
      </c>
      <c r="X75">
        <v>4341.4390792972308</v>
      </c>
      <c r="Y75">
        <v>1694.445126495915</v>
      </c>
      <c r="AA75">
        <v>14.572727272727271</v>
      </c>
      <c r="AB75">
        <v>4341.4390792972308</v>
      </c>
      <c r="AC75">
        <v>665.5673042929343</v>
      </c>
      <c r="AE75">
        <v>14.572727272727271</v>
      </c>
      <c r="AF75">
        <v>4341.4390792972308</v>
      </c>
      <c r="AG75">
        <v>2213.3253180456882</v>
      </c>
      <c r="AI75">
        <v>14.572727272727271</v>
      </c>
      <c r="AJ75">
        <v>4341.4390792972308</v>
      </c>
      <c r="AK75">
        <v>2213.3253180456882</v>
      </c>
    </row>
    <row r="76" spans="15:37" x14ac:dyDescent="0.3">
      <c r="O76">
        <v>14.773737373737371</v>
      </c>
      <c r="P76">
        <v>4341.4390792972308</v>
      </c>
      <c r="Q76">
        <v>2809.5515704603099</v>
      </c>
      <c r="S76">
        <v>14.773737373737371</v>
      </c>
      <c r="T76">
        <v>4341.4390792972308</v>
      </c>
      <c r="U76">
        <v>2969.6710603201718</v>
      </c>
      <c r="W76">
        <v>14.773737373737371</v>
      </c>
      <c r="X76">
        <v>4341.4390792972308</v>
      </c>
      <c r="Y76">
        <v>1677.7822101838431</v>
      </c>
      <c r="AA76">
        <v>14.773737373737371</v>
      </c>
      <c r="AB76">
        <v>4341.4390792972308</v>
      </c>
      <c r="AC76">
        <v>643.17700059446724</v>
      </c>
      <c r="AE76">
        <v>14.773737373737371</v>
      </c>
      <c r="AF76">
        <v>4341.4390792972308</v>
      </c>
      <c r="AG76">
        <v>2201.705931678423</v>
      </c>
      <c r="AI76">
        <v>14.773737373737371</v>
      </c>
      <c r="AJ76">
        <v>4341.4390792972308</v>
      </c>
      <c r="AK76">
        <v>2201.705931678423</v>
      </c>
    </row>
    <row r="77" spans="15:37" x14ac:dyDescent="0.3">
      <c r="O77">
        <v>14.97474747474747</v>
      </c>
      <c r="P77">
        <v>4341.4390792972308</v>
      </c>
      <c r="Q77">
        <v>2805.2273520547551</v>
      </c>
      <c r="S77">
        <v>14.97474747474747</v>
      </c>
      <c r="T77">
        <v>4341.4390792972308</v>
      </c>
      <c r="U77">
        <v>2967.4791293414169</v>
      </c>
      <c r="W77">
        <v>14.97474747474747</v>
      </c>
      <c r="X77">
        <v>4341.4390792972308</v>
      </c>
      <c r="Y77">
        <v>1661.166430188428</v>
      </c>
      <c r="AA77">
        <v>14.97474747474747</v>
      </c>
      <c r="AB77">
        <v>4341.4390792972308</v>
      </c>
      <c r="AC77">
        <v>621.13076878242668</v>
      </c>
      <c r="AE77">
        <v>14.97474747474747</v>
      </c>
      <c r="AF77">
        <v>4341.4390792972308</v>
      </c>
      <c r="AG77">
        <v>2190.1081637373172</v>
      </c>
      <c r="AI77">
        <v>14.97474747474747</v>
      </c>
      <c r="AJ77">
        <v>4341.4390792972308</v>
      </c>
      <c r="AK77">
        <v>2190.1081637373172</v>
      </c>
    </row>
    <row r="78" spans="15:37" x14ac:dyDescent="0.3">
      <c r="O78">
        <v>15.17575757575757</v>
      </c>
      <c r="P78">
        <v>4341.4390792972308</v>
      </c>
      <c r="Q78">
        <v>2800.903638641365</v>
      </c>
      <c r="S78">
        <v>15.17575757575757</v>
      </c>
      <c r="T78">
        <v>4341.4390792972308</v>
      </c>
      <c r="U78">
        <v>2965.2875420846422</v>
      </c>
      <c r="W78">
        <v>15.17575757575757</v>
      </c>
      <c r="X78">
        <v>4341.4390792972308</v>
      </c>
      <c r="Y78">
        <v>1644.625707263905</v>
      </c>
      <c r="AA78">
        <v>15.17575757575757</v>
      </c>
      <c r="AB78">
        <v>4341.4390792972308</v>
      </c>
      <c r="AC78">
        <v>599.43995742435766</v>
      </c>
      <c r="AE78">
        <v>15.17575757575757</v>
      </c>
      <c r="AF78">
        <v>4341.4390792972308</v>
      </c>
      <c r="AG78">
        <v>2178.548828225998</v>
      </c>
      <c r="AI78">
        <v>15.17575757575757</v>
      </c>
      <c r="AJ78">
        <v>4341.4390792972308</v>
      </c>
      <c r="AK78">
        <v>2178.548828225998</v>
      </c>
    </row>
    <row r="79" spans="15:37" x14ac:dyDescent="0.3">
      <c r="O79">
        <v>15.376767676767679</v>
      </c>
      <c r="P79">
        <v>4341.4390792972308</v>
      </c>
      <c r="Q79">
        <v>2796.5804300508248</v>
      </c>
      <c r="S79">
        <v>15.376767676767679</v>
      </c>
      <c r="T79">
        <v>4341.4390792972308</v>
      </c>
      <c r="U79">
        <v>2963.0973990678749</v>
      </c>
      <c r="W79">
        <v>15.376767676767679</v>
      </c>
      <c r="X79">
        <v>4341.4390792972308</v>
      </c>
      <c r="Y79">
        <v>1628.148128111917</v>
      </c>
      <c r="AA79">
        <v>15.376767676767679</v>
      </c>
      <c r="AB79">
        <v>4341.4390792972308</v>
      </c>
      <c r="AC79">
        <v>578.04322113824219</v>
      </c>
      <c r="AE79">
        <v>15.376767676767679</v>
      </c>
      <c r="AF79">
        <v>4341.4390792972308</v>
      </c>
      <c r="AG79">
        <v>2167.0487882109401</v>
      </c>
      <c r="AI79">
        <v>15.376767676767679</v>
      </c>
      <c r="AJ79">
        <v>4341.4390792972308</v>
      </c>
      <c r="AK79">
        <v>2167.0487882109401</v>
      </c>
    </row>
    <row r="80" spans="15:37" x14ac:dyDescent="0.3">
      <c r="O80">
        <v>15.577777777777779</v>
      </c>
      <c r="P80">
        <v>4341.4390792972308</v>
      </c>
      <c r="Q80">
        <v>2792.25791167221</v>
      </c>
      <c r="S80">
        <v>15.577777777777779</v>
      </c>
      <c r="T80">
        <v>4341.4390792972308</v>
      </c>
      <c r="U80">
        <v>2960.907465328165</v>
      </c>
      <c r="W80">
        <v>15.577777777777779</v>
      </c>
      <c r="X80">
        <v>4341.4390792972308</v>
      </c>
      <c r="Y80">
        <v>1611.7242924724051</v>
      </c>
      <c r="AA80">
        <v>15.577777777777779</v>
      </c>
      <c r="AB80">
        <v>4341.4390792972308</v>
      </c>
      <c r="AC80">
        <v>556.97956005252877</v>
      </c>
      <c r="AE80">
        <v>15.577777777777779</v>
      </c>
      <c r="AF80">
        <v>4341.4390792972308</v>
      </c>
      <c r="AG80">
        <v>2155.5902853453099</v>
      </c>
      <c r="AI80">
        <v>15.577777777777779</v>
      </c>
      <c r="AJ80">
        <v>4341.4390792972308</v>
      </c>
      <c r="AK80">
        <v>2155.5902853453099</v>
      </c>
    </row>
    <row r="81" spans="15:37" x14ac:dyDescent="0.3">
      <c r="O81">
        <v>15.778787878787879</v>
      </c>
      <c r="P81">
        <v>4341.4390792972308</v>
      </c>
      <c r="Q81">
        <v>2787.9367619992731</v>
      </c>
      <c r="S81">
        <v>15.778787878787879</v>
      </c>
      <c r="T81">
        <v>4341.4390792972308</v>
      </c>
      <c r="U81">
        <v>2958.7178022678031</v>
      </c>
      <c r="W81">
        <v>15.778787878787879</v>
      </c>
      <c r="X81">
        <v>4341.4390792972308</v>
      </c>
      <c r="Y81">
        <v>1595.372925733986</v>
      </c>
      <c r="AA81">
        <v>15.778787878787879</v>
      </c>
      <c r="AB81">
        <v>4341.4390792972308</v>
      </c>
      <c r="AC81">
        <v>536.22627562944399</v>
      </c>
      <c r="AE81">
        <v>15.778787878787879</v>
      </c>
      <c r="AF81">
        <v>4341.4390792972308</v>
      </c>
      <c r="AG81">
        <v>2144.1671870941441</v>
      </c>
      <c r="AI81">
        <v>15.778787878787879</v>
      </c>
      <c r="AJ81">
        <v>4341.4390792972308</v>
      </c>
      <c r="AK81">
        <v>2144.1671870941441</v>
      </c>
    </row>
    <row r="82" spans="15:37" x14ac:dyDescent="0.3">
      <c r="O82">
        <v>15.979797979797979</v>
      </c>
      <c r="P82">
        <v>4341.4390792972308</v>
      </c>
      <c r="Q82">
        <v>2783.6174626458328</v>
      </c>
      <c r="S82">
        <v>15.979797979797979</v>
      </c>
      <c r="T82">
        <v>4341.4390792972308</v>
      </c>
      <c r="U82">
        <v>2956.5287072346259</v>
      </c>
      <c r="W82">
        <v>15.979797979797979</v>
      </c>
      <c r="X82">
        <v>4341.4390792972308</v>
      </c>
      <c r="Y82">
        <v>1579.0765139286671</v>
      </c>
      <c r="AA82">
        <v>15.979797979797979</v>
      </c>
      <c r="AB82">
        <v>4341.4390792972308</v>
      </c>
      <c r="AC82">
        <v>515.80317071504908</v>
      </c>
      <c r="AE82">
        <v>15.979797979797979</v>
      </c>
      <c r="AF82">
        <v>4341.4390792972308</v>
      </c>
      <c r="AG82">
        <v>2132.780632070655</v>
      </c>
      <c r="AI82">
        <v>15.979797979797979</v>
      </c>
      <c r="AJ82">
        <v>4341.4390792972308</v>
      </c>
      <c r="AK82">
        <v>2132.780632070655</v>
      </c>
    </row>
    <row r="83" spans="15:37" x14ac:dyDescent="0.3">
      <c r="O83">
        <v>16.180808080808081</v>
      </c>
      <c r="P83">
        <v>4341.4390792972308</v>
      </c>
      <c r="Q83">
        <v>2779.299717927875</v>
      </c>
      <c r="S83">
        <v>16.180808080808081</v>
      </c>
      <c r="T83">
        <v>4341.4390792972308</v>
      </c>
      <c r="U83">
        <v>2954.3402054002431</v>
      </c>
      <c r="W83">
        <v>16.180808080808081</v>
      </c>
      <c r="X83">
        <v>4341.4390792972308</v>
      </c>
      <c r="Y83">
        <v>1562.854658414197</v>
      </c>
      <c r="AA83">
        <v>16.180808080808081</v>
      </c>
      <c r="AB83">
        <v>4341.4390792972308</v>
      </c>
      <c r="AC83">
        <v>495.68645979033602</v>
      </c>
      <c r="AE83">
        <v>16.180808080808081</v>
      </c>
      <c r="AF83">
        <v>4341.4390792972308</v>
      </c>
      <c r="AG83">
        <v>2121.4291626252511</v>
      </c>
      <c r="AI83">
        <v>16.180808080808081</v>
      </c>
      <c r="AJ83">
        <v>4341.4390792972308</v>
      </c>
      <c r="AK83">
        <v>2121.4291626252511</v>
      </c>
    </row>
    <row r="84" spans="15:37" x14ac:dyDescent="0.3">
      <c r="O84">
        <v>16.381818181818179</v>
      </c>
      <c r="P84">
        <v>4341.4390792972308</v>
      </c>
      <c r="Q84">
        <v>2774.9824768096269</v>
      </c>
      <c r="S84">
        <v>16.381818181818179</v>
      </c>
      <c r="T84">
        <v>4341.4390792972308</v>
      </c>
      <c r="U84">
        <v>2952.152420246739</v>
      </c>
      <c r="W84">
        <v>16.381818181818179</v>
      </c>
      <c r="X84">
        <v>4341.4390792972308</v>
      </c>
      <c r="Y84">
        <v>1546.7011500186741</v>
      </c>
      <c r="AA84">
        <v>16.381818181818179</v>
      </c>
      <c r="AB84">
        <v>4341.4390792972308</v>
      </c>
      <c r="AC84">
        <v>475.84584887360108</v>
      </c>
      <c r="AE84">
        <v>16.381818181818179</v>
      </c>
      <c r="AF84">
        <v>4341.4390792972308</v>
      </c>
      <c r="AG84">
        <v>2110.1144688825129</v>
      </c>
      <c r="AI84">
        <v>16.381818181818179</v>
      </c>
      <c r="AJ84">
        <v>4341.4390792972308</v>
      </c>
      <c r="AK84">
        <v>2110.1144688825129</v>
      </c>
    </row>
    <row r="85" spans="15:37" x14ac:dyDescent="0.3">
      <c r="O85">
        <v>16.582828282828281</v>
      </c>
      <c r="P85">
        <v>4341.4390792972308</v>
      </c>
      <c r="Q85">
        <v>2770.6657391218559</v>
      </c>
      <c r="S85">
        <v>16.582828282828281</v>
      </c>
      <c r="T85">
        <v>4341.4390792972308</v>
      </c>
      <c r="U85">
        <v>2949.9647655020171</v>
      </c>
      <c r="W85">
        <v>16.582828282828281</v>
      </c>
      <c r="X85">
        <v>4341.4390792972308</v>
      </c>
      <c r="Y85">
        <v>1530.6151132066129</v>
      </c>
      <c r="AA85">
        <v>16.582828282828281</v>
      </c>
      <c r="AB85">
        <v>4341.4390792972308</v>
      </c>
      <c r="AC85">
        <v>456.36560416774307</v>
      </c>
      <c r="AE85">
        <v>16.582828282828281</v>
      </c>
      <c r="AF85">
        <v>4341.4390792972308</v>
      </c>
      <c r="AG85">
        <v>2098.8537137681569</v>
      </c>
      <c r="AI85">
        <v>16.582828282828281</v>
      </c>
      <c r="AJ85">
        <v>4341.4390792972308</v>
      </c>
      <c r="AK85">
        <v>2098.8537137681569</v>
      </c>
    </row>
    <row r="86" spans="15:37" x14ac:dyDescent="0.3">
      <c r="O86">
        <v>16.783838383838379</v>
      </c>
      <c r="P86">
        <v>4341.4390792972308</v>
      </c>
      <c r="Q86">
        <v>2766.3511162957579</v>
      </c>
      <c r="S86">
        <v>16.783838383838379</v>
      </c>
      <c r="T86">
        <v>4341.4390792972308</v>
      </c>
      <c r="U86">
        <v>2947.7772411666811</v>
      </c>
      <c r="W86">
        <v>16.783838383838379</v>
      </c>
      <c r="X86">
        <v>4341.4390792972308</v>
      </c>
      <c r="Y86">
        <v>1514.598870750686</v>
      </c>
      <c r="AA86">
        <v>16.783838383838379</v>
      </c>
      <c r="AB86">
        <v>4341.4390792972308</v>
      </c>
      <c r="AC86">
        <v>437.1556076578031</v>
      </c>
      <c r="AE86">
        <v>16.783838383838379</v>
      </c>
      <c r="AF86">
        <v>4341.4390792972308</v>
      </c>
      <c r="AG86">
        <v>2087.6469931002539</v>
      </c>
      <c r="AI86">
        <v>16.783838383838379</v>
      </c>
      <c r="AJ86">
        <v>4341.4390792972308</v>
      </c>
      <c r="AK86">
        <v>2087.6469931002539</v>
      </c>
    </row>
    <row r="87" spans="15:37" x14ac:dyDescent="0.3">
      <c r="O87">
        <v>16.984848484848481</v>
      </c>
      <c r="P87">
        <v>4341.4390792972308</v>
      </c>
      <c r="Q87">
        <v>2762.0383403946121</v>
      </c>
      <c r="S87">
        <v>16.984848484848481</v>
      </c>
      <c r="T87">
        <v>4341.4390792972308</v>
      </c>
      <c r="U87">
        <v>2945.590119451238</v>
      </c>
      <c r="W87">
        <v>16.984848484848481</v>
      </c>
      <c r="X87">
        <v>4341.4390792972308</v>
      </c>
      <c r="Y87">
        <v>1498.6559899638669</v>
      </c>
      <c r="AA87">
        <v>16.984848484848481</v>
      </c>
      <c r="AB87">
        <v>4341.4390792972308</v>
      </c>
      <c r="AC87">
        <v>418.31205848694401</v>
      </c>
      <c r="AE87">
        <v>16.984848484848481</v>
      </c>
      <c r="AF87">
        <v>4341.4390792972308</v>
      </c>
      <c r="AG87">
        <v>2076.4863730873071</v>
      </c>
      <c r="AI87">
        <v>16.984848484848481</v>
      </c>
      <c r="AJ87">
        <v>4341.4390792972308</v>
      </c>
      <c r="AK87">
        <v>2076.4863730873071</v>
      </c>
    </row>
    <row r="88" spans="15:37" x14ac:dyDescent="0.3">
      <c r="O88">
        <v>17.18585858585859</v>
      </c>
      <c r="P88">
        <v>4341.4390792972308</v>
      </c>
      <c r="Q88">
        <v>2757.729213566432</v>
      </c>
      <c r="S88">
        <v>17.18585858585859</v>
      </c>
      <c r="T88">
        <v>4341.4390792972308</v>
      </c>
      <c r="U88">
        <v>2943.4039471565152</v>
      </c>
      <c r="W88">
        <v>17.18585858585859</v>
      </c>
      <c r="X88">
        <v>4341.4390792972308</v>
      </c>
      <c r="Y88">
        <v>1482.761144993091</v>
      </c>
      <c r="AA88">
        <v>17.18585858585859</v>
      </c>
      <c r="AB88">
        <v>4341.4390792972308</v>
      </c>
      <c r="AC88">
        <v>399.85442719725347</v>
      </c>
      <c r="AE88">
        <v>17.18585858585859</v>
      </c>
      <c r="AF88">
        <v>4341.4390792972308</v>
      </c>
      <c r="AG88">
        <v>2065.361076684906</v>
      </c>
      <c r="AI88">
        <v>17.18585858585859</v>
      </c>
      <c r="AJ88">
        <v>4341.4390792972308</v>
      </c>
      <c r="AK88">
        <v>2065.361076684906</v>
      </c>
    </row>
    <row r="89" spans="15:37" x14ac:dyDescent="0.3">
      <c r="O89">
        <v>17.386868686868691</v>
      </c>
      <c r="P89">
        <v>4341.4390792972308</v>
      </c>
      <c r="Q89">
        <v>2753.4207451386078</v>
      </c>
      <c r="S89">
        <v>17.386868686868691</v>
      </c>
      <c r="T89">
        <v>4341.4390792972308</v>
      </c>
      <c r="U89">
        <v>2941.2179052122169</v>
      </c>
      <c r="W89">
        <v>17.386868686868691</v>
      </c>
      <c r="X89">
        <v>4341.4390792972308</v>
      </c>
      <c r="Y89">
        <v>1466.922229404878</v>
      </c>
      <c r="AA89">
        <v>17.386868686868691</v>
      </c>
      <c r="AB89">
        <v>4341.4390792972308</v>
      </c>
      <c r="AC89">
        <v>381.85862169373871</v>
      </c>
      <c r="AE89">
        <v>17.386868686868691</v>
      </c>
      <c r="AF89">
        <v>4341.4390792972308</v>
      </c>
      <c r="AG89">
        <v>2054.2632813902551</v>
      </c>
      <c r="AI89">
        <v>17.386868686868691</v>
      </c>
      <c r="AJ89">
        <v>4341.4390792972308</v>
      </c>
      <c r="AK89">
        <v>2054.2632813902551</v>
      </c>
    </row>
    <row r="90" spans="15:37" x14ac:dyDescent="0.3">
      <c r="O90">
        <v>17.58787878787879</v>
      </c>
      <c r="P90">
        <v>4341.4390792972308</v>
      </c>
      <c r="Q90">
        <v>2749.1127786124889</v>
      </c>
      <c r="S90">
        <v>17.58787878787879</v>
      </c>
      <c r="T90">
        <v>4341.4390792972308</v>
      </c>
      <c r="U90">
        <v>2939.0319936189089</v>
      </c>
      <c r="W90">
        <v>17.58787878787879</v>
      </c>
      <c r="X90">
        <v>4341.4390792972308</v>
      </c>
      <c r="Y90">
        <v>1451.141385511901</v>
      </c>
      <c r="AA90">
        <v>17.58787878787879</v>
      </c>
      <c r="AB90">
        <v>4341.4390792972308</v>
      </c>
      <c r="AC90">
        <v>364.14849431928371</v>
      </c>
      <c r="AE90">
        <v>17.58787878787879</v>
      </c>
      <c r="AF90">
        <v>4341.4390792972308</v>
      </c>
      <c r="AG90">
        <v>2043.1905741788539</v>
      </c>
      <c r="AI90">
        <v>17.58787878787879</v>
      </c>
      <c r="AJ90">
        <v>4341.4390792972308</v>
      </c>
      <c r="AK90">
        <v>2043.1905741788539</v>
      </c>
    </row>
    <row r="91" spans="15:37" x14ac:dyDescent="0.3">
      <c r="O91">
        <v>17.788888888888891</v>
      </c>
      <c r="P91">
        <v>4341.4390792972308</v>
      </c>
      <c r="Q91">
        <v>2744.806571119359</v>
      </c>
      <c r="S91">
        <v>17.788888888888891</v>
      </c>
      <c r="T91">
        <v>4341.4390792972308</v>
      </c>
      <c r="U91">
        <v>2936.8462123772001</v>
      </c>
      <c r="W91">
        <v>17.788888888888891</v>
      </c>
      <c r="X91">
        <v>4341.4390792972308</v>
      </c>
      <c r="Y91">
        <v>1435.412806135472</v>
      </c>
      <c r="AA91">
        <v>17.788888888888891</v>
      </c>
      <c r="AB91">
        <v>4341.4390792972308</v>
      </c>
      <c r="AC91">
        <v>346.78063987645311</v>
      </c>
      <c r="AE91">
        <v>17.788888888888891</v>
      </c>
      <c r="AF91">
        <v>4341.4390792972308</v>
      </c>
      <c r="AG91">
        <v>2032.156538972366</v>
      </c>
      <c r="AI91">
        <v>17.788888888888891</v>
      </c>
      <c r="AJ91">
        <v>4341.4390792972308</v>
      </c>
      <c r="AK91">
        <v>2032.156538972366</v>
      </c>
    </row>
    <row r="92" spans="15:37" x14ac:dyDescent="0.3">
      <c r="O92">
        <v>17.98989898989899</v>
      </c>
      <c r="P92">
        <v>4341.4390792972308</v>
      </c>
      <c r="Q92">
        <v>2740.5045151789991</v>
      </c>
      <c r="S92">
        <v>17.98989898989899</v>
      </c>
      <c r="T92">
        <v>4341.4390792972308</v>
      </c>
      <c r="U92">
        <v>2934.660781074077</v>
      </c>
      <c r="W92">
        <v>17.98989898989899</v>
      </c>
      <c r="X92">
        <v>4341.4390792972308</v>
      </c>
      <c r="Y92">
        <v>1419.726293105221</v>
      </c>
      <c r="AA92">
        <v>17.98989898989899</v>
      </c>
      <c r="AB92">
        <v>4341.4390792972308</v>
      </c>
      <c r="AC92">
        <v>329.85667835243709</v>
      </c>
      <c r="AE92">
        <v>17.98989898989899</v>
      </c>
      <c r="AF92">
        <v>4341.4390792972308</v>
      </c>
      <c r="AG92">
        <v>2021.1645607617579</v>
      </c>
      <c r="AI92">
        <v>17.98989898989899</v>
      </c>
      <c r="AJ92">
        <v>4341.4390792972308</v>
      </c>
      <c r="AK92">
        <v>2021.1645607617579</v>
      </c>
    </row>
    <row r="93" spans="15:37" x14ac:dyDescent="0.3">
      <c r="O93">
        <v>18.190909090909091</v>
      </c>
      <c r="P93">
        <v>4341.4390792972308</v>
      </c>
      <c r="Q93">
        <v>2736.205981508861</v>
      </c>
      <c r="S93">
        <v>18.190909090909091</v>
      </c>
      <c r="T93">
        <v>4341.4390792972308</v>
      </c>
      <c r="U93">
        <v>2932.4758459557361</v>
      </c>
      <c r="W93">
        <v>18.190909090909091</v>
      </c>
      <c r="X93">
        <v>4341.4390792972308</v>
      </c>
      <c r="Y93">
        <v>1404.096031726106</v>
      </c>
      <c r="AA93">
        <v>18.190909090909091</v>
      </c>
      <c r="AB93">
        <v>4341.4390792972308</v>
      </c>
      <c r="AC93">
        <v>313.39182570456211</v>
      </c>
      <c r="AE93">
        <v>18.190909090909091</v>
      </c>
      <c r="AF93">
        <v>4341.4390792972308</v>
      </c>
      <c r="AG93">
        <v>2010.215647746985</v>
      </c>
      <c r="AI93">
        <v>18.190909090909091</v>
      </c>
      <c r="AJ93">
        <v>4341.4390792972308</v>
      </c>
      <c r="AK93">
        <v>2010.215647746985</v>
      </c>
    </row>
    <row r="94" spans="15:37" x14ac:dyDescent="0.3">
      <c r="O94">
        <v>18.39191919191919</v>
      </c>
      <c r="P94">
        <v>4341.4390792972308</v>
      </c>
      <c r="Q94">
        <v>2731.90875912108</v>
      </c>
      <c r="S94">
        <v>18.39191919191919</v>
      </c>
      <c r="T94">
        <v>4341.4390792972308</v>
      </c>
      <c r="U94">
        <v>2930.2910411581829</v>
      </c>
      <c r="W94">
        <v>18.39191919191919</v>
      </c>
      <c r="X94">
        <v>4341.4390792972308</v>
      </c>
      <c r="Y94">
        <v>1388.5248184423019</v>
      </c>
      <c r="AA94">
        <v>18.39191919191919</v>
      </c>
      <c r="AB94">
        <v>4341.4390792972308</v>
      </c>
      <c r="AC94">
        <v>297.34239592007413</v>
      </c>
      <c r="AE94">
        <v>18.39191919191919</v>
      </c>
      <c r="AF94">
        <v>4341.4390792972308</v>
      </c>
      <c r="AG94">
        <v>1999.2985954467449</v>
      </c>
      <c r="AI94">
        <v>18.39191919191919</v>
      </c>
      <c r="AJ94">
        <v>4341.4390792972308</v>
      </c>
      <c r="AK94">
        <v>1999.2985954467449</v>
      </c>
    </row>
    <row r="95" spans="15:37" x14ac:dyDescent="0.3">
      <c r="O95">
        <v>18.592929292929291</v>
      </c>
      <c r="P95">
        <v>4341.4390792972308</v>
      </c>
      <c r="Q95">
        <v>2727.6120368371562</v>
      </c>
      <c r="S95">
        <v>18.592929292929291</v>
      </c>
      <c r="T95">
        <v>4341.4390792972308</v>
      </c>
      <c r="U95">
        <v>2928.106366682011</v>
      </c>
      <c r="W95">
        <v>18.592929292929291</v>
      </c>
      <c r="X95">
        <v>4341.4390792972308</v>
      </c>
      <c r="Y95">
        <v>1373.0056917595459</v>
      </c>
      <c r="AA95">
        <v>18.592929292929291</v>
      </c>
      <c r="AB95">
        <v>4341.4390792972308</v>
      </c>
      <c r="AC95">
        <v>281.70916015346921</v>
      </c>
      <c r="AE95">
        <v>18.592929292929291</v>
      </c>
      <c r="AF95">
        <v>4341.4390792972308</v>
      </c>
      <c r="AG95">
        <v>1988.430189457114</v>
      </c>
      <c r="AI95">
        <v>18.592929292929291</v>
      </c>
      <c r="AJ95">
        <v>4341.4390792972308</v>
      </c>
      <c r="AK95">
        <v>1988.430189457114</v>
      </c>
    </row>
    <row r="96" spans="15:37" x14ac:dyDescent="0.3">
      <c r="O96">
        <v>18.79393939393939</v>
      </c>
      <c r="P96">
        <v>4341.4390792972308</v>
      </c>
      <c r="Q96">
        <v>2723.315814488391</v>
      </c>
      <c r="S96">
        <v>18.79393939393939</v>
      </c>
      <c r="T96">
        <v>4341.4390792972308</v>
      </c>
      <c r="U96">
        <v>2925.9218225278182</v>
      </c>
      <c r="W96">
        <v>18.79393939393939</v>
      </c>
      <c r="X96">
        <v>4341.4390792972308</v>
      </c>
      <c r="Y96">
        <v>1357.5575436043971</v>
      </c>
      <c r="AA96">
        <v>18.79393939393939</v>
      </c>
      <c r="AB96">
        <v>4341.4390792972308</v>
      </c>
      <c r="AC96">
        <v>266.57895528876043</v>
      </c>
      <c r="AE96">
        <v>18.79393939393939</v>
      </c>
      <c r="AF96">
        <v>4341.4390792972308</v>
      </c>
      <c r="AG96">
        <v>1977.591581974124</v>
      </c>
      <c r="AI96">
        <v>18.79393939393939</v>
      </c>
      <c r="AJ96">
        <v>4341.4390792972308</v>
      </c>
      <c r="AK96">
        <v>1977.591581974124</v>
      </c>
    </row>
    <row r="97" spans="15:37" x14ac:dyDescent="0.3">
      <c r="O97">
        <v>18.994949494949491</v>
      </c>
      <c r="P97">
        <v>4341.4390792972308</v>
      </c>
      <c r="Q97">
        <v>2719.021617506588</v>
      </c>
      <c r="S97">
        <v>18.994949494949491</v>
      </c>
      <c r="T97">
        <v>4341.4390792972308</v>
      </c>
      <c r="U97">
        <v>2923.7376093260391</v>
      </c>
      <c r="W97">
        <v>18.994949494949491</v>
      </c>
      <c r="X97">
        <v>4341.4390792972308</v>
      </c>
      <c r="Y97">
        <v>1342.160099230935</v>
      </c>
      <c r="AA97">
        <v>18.994949494949491</v>
      </c>
      <c r="AB97">
        <v>4341.4390792972308</v>
      </c>
      <c r="AC97">
        <v>251.79703204040419</v>
      </c>
      <c r="AE97">
        <v>18.994949494949491</v>
      </c>
      <c r="AF97">
        <v>4341.4390792972308</v>
      </c>
      <c r="AG97">
        <v>1966.7900602017551</v>
      </c>
      <c r="AI97">
        <v>18.994949494949491</v>
      </c>
      <c r="AJ97">
        <v>4341.4390792972308</v>
      </c>
      <c r="AK97">
        <v>1966.7900602017551</v>
      </c>
    </row>
    <row r="98" spans="15:37" x14ac:dyDescent="0.3">
      <c r="O98">
        <v>19.1959595959596</v>
      </c>
      <c r="P98">
        <v>4341.4390792972308</v>
      </c>
      <c r="Q98">
        <v>2714.7303531819921</v>
      </c>
      <c r="S98">
        <v>19.1959595959596</v>
      </c>
      <c r="T98">
        <v>4341.4390792972308</v>
      </c>
      <c r="U98">
        <v>2921.5540227840102</v>
      </c>
      <c r="W98">
        <v>19.1959595959596</v>
      </c>
      <c r="X98">
        <v>4341.4390792972308</v>
      </c>
      <c r="Y98">
        <v>1326.8258259601271</v>
      </c>
      <c r="AA98">
        <v>19.1959595959596</v>
      </c>
      <c r="AB98">
        <v>4341.4390792972308</v>
      </c>
      <c r="AC98">
        <v>237.39880861775239</v>
      </c>
      <c r="AE98">
        <v>19.1959595959596</v>
      </c>
      <c r="AF98">
        <v>4341.4390792972308</v>
      </c>
      <c r="AG98">
        <v>1956.0095929400111</v>
      </c>
      <c r="AI98">
        <v>19.1959595959596</v>
      </c>
      <c r="AJ98">
        <v>4341.4390792972308</v>
      </c>
      <c r="AK98">
        <v>1956.0095929400111</v>
      </c>
    </row>
    <row r="99" spans="15:37" x14ac:dyDescent="0.3">
      <c r="O99">
        <v>19.396969696969698</v>
      </c>
      <c r="P99">
        <v>4341.4390792972308</v>
      </c>
      <c r="Q99">
        <v>2710.4409355787629</v>
      </c>
      <c r="S99">
        <v>19.396969696969698</v>
      </c>
      <c r="T99">
        <v>4341.4390792972308</v>
      </c>
      <c r="U99">
        <v>2919.3705665269531</v>
      </c>
      <c r="W99">
        <v>19.396969696969698</v>
      </c>
      <c r="X99">
        <v>4341.4390792972308</v>
      </c>
      <c r="Y99">
        <v>1311.5451854352871</v>
      </c>
      <c r="AA99">
        <v>19.396969696969698</v>
      </c>
      <c r="AB99">
        <v>4341.4390792972308</v>
      </c>
      <c r="AC99">
        <v>223.4735931791586</v>
      </c>
      <c r="AE99">
        <v>19.396969696969698</v>
      </c>
      <c r="AF99">
        <v>4341.4390792972308</v>
      </c>
      <c r="AG99">
        <v>1945.2654255571631</v>
      </c>
      <c r="AI99">
        <v>19.396969696969698</v>
      </c>
      <c r="AJ99">
        <v>4341.4390792972308</v>
      </c>
      <c r="AK99">
        <v>1945.2654255571631</v>
      </c>
    </row>
    <row r="100" spans="15:37" x14ac:dyDescent="0.3">
      <c r="O100">
        <v>19.5979797979798</v>
      </c>
      <c r="P100">
        <v>4341.4390792972308</v>
      </c>
      <c r="Q100">
        <v>2706.1526900943641</v>
      </c>
      <c r="S100">
        <v>19.5979797979798</v>
      </c>
      <c r="T100">
        <v>4341.4390792972308</v>
      </c>
      <c r="U100">
        <v>2917.1872405554518</v>
      </c>
      <c r="W100">
        <v>19.5979797979798</v>
      </c>
      <c r="X100">
        <v>4341.4390792972308</v>
      </c>
      <c r="Y100">
        <v>1296.3163910447211</v>
      </c>
      <c r="AA100">
        <v>19.5979797979798</v>
      </c>
      <c r="AB100">
        <v>4341.4390792972308</v>
      </c>
      <c r="AC100">
        <v>209.98928883546719</v>
      </c>
      <c r="AE100">
        <v>19.5979797979798</v>
      </c>
      <c r="AF100">
        <v>4341.4390792972308</v>
      </c>
      <c r="AG100">
        <v>1934.565242539217</v>
      </c>
      <c r="AI100">
        <v>19.5979797979798</v>
      </c>
      <c r="AJ100">
        <v>4341.4390792972308</v>
      </c>
      <c r="AK100">
        <v>1934.565242539217</v>
      </c>
    </row>
    <row r="101" spans="15:37" x14ac:dyDescent="0.3">
      <c r="O101">
        <v>19.798989898989898</v>
      </c>
      <c r="P101">
        <v>4341.4390792972308</v>
      </c>
      <c r="Q101">
        <v>2701.8661790327592</v>
      </c>
      <c r="S101">
        <v>19.798989898989898</v>
      </c>
      <c r="T101">
        <v>4341.4390792972308</v>
      </c>
      <c r="U101">
        <v>2915.0043254614302</v>
      </c>
      <c r="W101">
        <v>19.798989898989898</v>
      </c>
      <c r="X101">
        <v>4341.4390792972308</v>
      </c>
      <c r="Y101">
        <v>1281.136903000398</v>
      </c>
      <c r="AA101">
        <v>19.798989898989898</v>
      </c>
      <c r="AB101">
        <v>4341.4390792972308</v>
      </c>
      <c r="AC101">
        <v>196.98348989816051</v>
      </c>
      <c r="AE101">
        <v>19.798989898989898</v>
      </c>
      <c r="AF101">
        <v>4341.4390792972308</v>
      </c>
      <c r="AG101">
        <v>1923.9052871526201</v>
      </c>
      <c r="AI101">
        <v>19.798989898989898</v>
      </c>
      <c r="AJ101">
        <v>4341.4390792972308</v>
      </c>
      <c r="AK101">
        <v>1923.9052871526201</v>
      </c>
    </row>
    <row r="102" spans="15:37" x14ac:dyDescent="0.3">
      <c r="O102">
        <v>20</v>
      </c>
      <c r="P102">
        <v>4341.4390792972308</v>
      </c>
      <c r="Q102">
        <v>2697.5815509090512</v>
      </c>
      <c r="S102">
        <v>20</v>
      </c>
      <c r="T102">
        <v>4341.4390792972308</v>
      </c>
      <c r="U102">
        <v>2912.8217593210852</v>
      </c>
      <c r="W102">
        <v>20</v>
      </c>
      <c r="X102">
        <v>4341.4390792972308</v>
      </c>
      <c r="Y102">
        <v>1266.019464948635</v>
      </c>
      <c r="AA102">
        <v>20</v>
      </c>
      <c r="AB102">
        <v>4341.4390792972308</v>
      </c>
      <c r="AC102">
        <v>184.46126618954369</v>
      </c>
      <c r="AE102">
        <v>20</v>
      </c>
      <c r="AF102">
        <v>4341.4390792972308</v>
      </c>
      <c r="AG102">
        <v>1913.29264364294</v>
      </c>
      <c r="AI102">
        <v>20</v>
      </c>
      <c r="AJ102">
        <v>4341.4390792972308</v>
      </c>
      <c r="AK102">
        <v>1913.29264364294</v>
      </c>
    </row>
    <row r="104" spans="15:37" x14ac:dyDescent="0.3">
      <c r="O104" t="s">
        <v>90</v>
      </c>
      <c r="S104" t="s">
        <v>91</v>
      </c>
      <c r="W104" t="s">
        <v>92</v>
      </c>
      <c r="AA104" t="s">
        <v>93</v>
      </c>
      <c r="AE104" t="s">
        <v>94</v>
      </c>
    </row>
    <row r="106" spans="15:37" x14ac:dyDescent="0.3">
      <c r="O106" t="s">
        <v>83</v>
      </c>
      <c r="S106" t="s">
        <v>83</v>
      </c>
      <c r="W106" t="s">
        <v>83</v>
      </c>
      <c r="AA106" t="s">
        <v>83</v>
      </c>
      <c r="AE106" t="s">
        <v>83</v>
      </c>
      <c r="AI106" t="s">
        <v>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17"/>
  <sheetViews>
    <sheetView topLeftCell="A8" zoomScale="73" workbookViewId="0">
      <selection activeCell="V69" sqref="V69"/>
    </sheetView>
  </sheetViews>
  <sheetFormatPr defaultRowHeight="14.4" x14ac:dyDescent="0.3"/>
  <cols>
    <col min="10" max="10" width="12.33203125" customWidth="1"/>
  </cols>
  <sheetData>
    <row r="1" spans="2:15" x14ac:dyDescent="0.3">
      <c r="B1" t="s">
        <v>95</v>
      </c>
      <c r="F1" t="s">
        <v>96</v>
      </c>
    </row>
    <row r="3" spans="2:15" x14ac:dyDescent="0.3">
      <c r="B3">
        <v>261.84901405212048</v>
      </c>
      <c r="C3">
        <v>376.28590145678078</v>
      </c>
      <c r="D3">
        <v>274.57199999999978</v>
      </c>
      <c r="F3">
        <v>261.84901405212048</v>
      </c>
      <c r="G3">
        <v>376.28590145678078</v>
      </c>
      <c r="H3">
        <v>453.80649999999952</v>
      </c>
      <c r="J3" t="s">
        <v>27</v>
      </c>
      <c r="L3">
        <f t="shared" ref="L3:L14" si="0">D3/B3</f>
        <v>1.0485890160554387</v>
      </c>
      <c r="M3">
        <f t="shared" ref="M3:M14" si="1">H3/F3</f>
        <v>1.7330846237582942</v>
      </c>
      <c r="N3">
        <f t="shared" ref="N3:N14" si="2">L3*2</f>
        <v>2.0971780321108775</v>
      </c>
      <c r="O3">
        <f t="shared" ref="O3:O14" si="3">M3*2</f>
        <v>3.4661692475165884</v>
      </c>
    </row>
    <row r="4" spans="2:15" x14ac:dyDescent="0.3">
      <c r="B4">
        <v>252.533342703453</v>
      </c>
      <c r="C4">
        <v>358.79792602278559</v>
      </c>
      <c r="D4">
        <v>362.24639999999982</v>
      </c>
      <c r="F4">
        <v>252.533342703453</v>
      </c>
      <c r="G4">
        <v>358.79792602278559</v>
      </c>
      <c r="H4">
        <v>598.71279999999888</v>
      </c>
      <c r="J4" t="s">
        <v>30</v>
      </c>
      <c r="L4">
        <f t="shared" si="0"/>
        <v>1.4344497883805452</v>
      </c>
      <c r="M4">
        <f t="shared" si="1"/>
        <v>2.3708267335733977</v>
      </c>
      <c r="N4">
        <f t="shared" si="2"/>
        <v>2.8688995767610903</v>
      </c>
      <c r="O4">
        <f t="shared" si="3"/>
        <v>4.7416534671467954</v>
      </c>
    </row>
    <row r="5" spans="2:15" x14ac:dyDescent="0.3">
      <c r="B5">
        <v>277.03588686877941</v>
      </c>
      <c r="C5">
        <v>392.12781217951772</v>
      </c>
      <c r="D5">
        <v>688.49999999999989</v>
      </c>
      <c r="F5">
        <v>277.03588686877941</v>
      </c>
      <c r="G5">
        <v>392.12781217951772</v>
      </c>
      <c r="H5">
        <v>1137.9375</v>
      </c>
      <c r="J5" t="s">
        <v>34</v>
      </c>
      <c r="L5">
        <f t="shared" si="0"/>
        <v>2.4852375906306832</v>
      </c>
      <c r="M5">
        <f t="shared" si="1"/>
        <v>4.1075454622923795</v>
      </c>
      <c r="N5">
        <f t="shared" si="2"/>
        <v>4.9704751812613663</v>
      </c>
      <c r="O5">
        <f t="shared" si="3"/>
        <v>8.215090924584759</v>
      </c>
    </row>
    <row r="6" spans="2:15" x14ac:dyDescent="0.3">
      <c r="B6">
        <v>257.79667287707667</v>
      </c>
      <c r="C6">
        <v>366.53825403501651</v>
      </c>
      <c r="D6">
        <v>918.91439999999955</v>
      </c>
      <c r="F6">
        <v>257.79667287707667</v>
      </c>
      <c r="G6">
        <v>366.53825403501651</v>
      </c>
      <c r="H6">
        <v>1518.761299999999</v>
      </c>
      <c r="J6" t="s">
        <v>39</v>
      </c>
      <c r="L6">
        <f t="shared" si="0"/>
        <v>3.5644928607676749</v>
      </c>
      <c r="M6">
        <f t="shared" si="1"/>
        <v>5.8913145893243506</v>
      </c>
      <c r="N6">
        <f t="shared" si="2"/>
        <v>7.1289857215353498</v>
      </c>
      <c r="O6">
        <f t="shared" si="3"/>
        <v>11.782629178648701</v>
      </c>
    </row>
    <row r="7" spans="2:15" x14ac:dyDescent="0.3">
      <c r="B7">
        <v>256.22043014668418</v>
      </c>
      <c r="C7">
        <v>367.26998063518562</v>
      </c>
      <c r="D7">
        <v>949.97519999999906</v>
      </c>
      <c r="F7">
        <v>256.22043014668418</v>
      </c>
      <c r="G7">
        <v>367.26998063518562</v>
      </c>
      <c r="H7">
        <v>1570.0979</v>
      </c>
      <c r="J7" t="s">
        <v>40</v>
      </c>
      <c r="L7">
        <f t="shared" si="0"/>
        <v>3.7076481350692672</v>
      </c>
      <c r="M7">
        <f t="shared" si="1"/>
        <v>6.1279184454617113</v>
      </c>
      <c r="N7">
        <f t="shared" si="2"/>
        <v>7.4152962701385343</v>
      </c>
      <c r="O7">
        <f t="shared" si="3"/>
        <v>12.255836890923423</v>
      </c>
    </row>
    <row r="8" spans="2:15" x14ac:dyDescent="0.3">
      <c r="B8">
        <v>229.14000812176249</v>
      </c>
      <c r="C8">
        <v>334.49096215556978</v>
      </c>
      <c r="D8">
        <v>757.37519999999847</v>
      </c>
      <c r="F8">
        <v>229.14000812176249</v>
      </c>
      <c r="G8">
        <v>334.49096215556978</v>
      </c>
      <c r="H8">
        <v>1251.772900000002</v>
      </c>
      <c r="J8" t="s">
        <v>41</v>
      </c>
      <c r="L8">
        <f t="shared" si="0"/>
        <v>3.3052944625782574</v>
      </c>
      <c r="M8">
        <f t="shared" si="1"/>
        <v>5.4629172367613057</v>
      </c>
      <c r="N8">
        <f t="shared" si="2"/>
        <v>6.6105889251565149</v>
      </c>
      <c r="O8">
        <f t="shared" si="3"/>
        <v>10.925834473522611</v>
      </c>
    </row>
    <row r="9" spans="2:15" x14ac:dyDescent="0.3">
      <c r="B9">
        <v>212.4813834208687</v>
      </c>
      <c r="C9">
        <v>318.69220627544468</v>
      </c>
      <c r="D9">
        <v>492.72479999999962</v>
      </c>
      <c r="F9">
        <v>212.4813834208687</v>
      </c>
      <c r="G9">
        <v>318.69220627544468</v>
      </c>
      <c r="H9">
        <v>814.36459999999909</v>
      </c>
      <c r="J9" t="s">
        <v>42</v>
      </c>
      <c r="L9">
        <f t="shared" si="0"/>
        <v>2.3189080947578535</v>
      </c>
      <c r="M9">
        <f t="shared" si="1"/>
        <v>3.8326397677247845</v>
      </c>
      <c r="N9">
        <f t="shared" si="2"/>
        <v>4.6378161895157071</v>
      </c>
      <c r="O9">
        <f t="shared" si="3"/>
        <v>7.6652795354495691</v>
      </c>
    </row>
    <row r="10" spans="2:15" x14ac:dyDescent="0.3">
      <c r="B10">
        <v>194.34532946846929</v>
      </c>
      <c r="C10">
        <v>297.28680344534553</v>
      </c>
      <c r="D10">
        <v>370.33920000000001</v>
      </c>
      <c r="F10">
        <v>194.34532946846929</v>
      </c>
      <c r="G10">
        <v>297.28680344534553</v>
      </c>
      <c r="H10">
        <v>612.08839999999975</v>
      </c>
      <c r="J10" t="s">
        <v>43</v>
      </c>
      <c r="L10">
        <f t="shared" si="0"/>
        <v>1.9055729356237712</v>
      </c>
      <c r="M10">
        <f t="shared" si="1"/>
        <v>3.1494886019337316</v>
      </c>
      <c r="N10">
        <f t="shared" si="2"/>
        <v>3.8111458712475423</v>
      </c>
      <c r="O10">
        <f t="shared" si="3"/>
        <v>6.2989772038674632</v>
      </c>
    </row>
    <row r="11" spans="2:15" x14ac:dyDescent="0.3">
      <c r="B11">
        <v>237.19239661489371</v>
      </c>
      <c r="C11">
        <v>345.46651613507862</v>
      </c>
      <c r="D11">
        <v>424.5263999999998</v>
      </c>
      <c r="F11">
        <v>237.19239661489371</v>
      </c>
      <c r="G11">
        <v>345.46651613507862</v>
      </c>
      <c r="H11">
        <v>701.64779999999973</v>
      </c>
      <c r="J11" t="s">
        <v>44</v>
      </c>
      <c r="L11">
        <f t="shared" si="0"/>
        <v>1.7897976750463134</v>
      </c>
      <c r="M11">
        <f t="shared" si="1"/>
        <v>2.9581378240348792</v>
      </c>
      <c r="N11">
        <f t="shared" si="2"/>
        <v>3.5795953500926267</v>
      </c>
      <c r="O11">
        <f t="shared" si="3"/>
        <v>5.9162756480697585</v>
      </c>
    </row>
    <row r="12" spans="2:15" x14ac:dyDescent="0.3">
      <c r="B12">
        <v>277.03518414743343</v>
      </c>
      <c r="C12">
        <v>391.42585558277938</v>
      </c>
      <c r="D12">
        <v>599.75999999999988</v>
      </c>
      <c r="F12">
        <v>277.03518414743343</v>
      </c>
      <c r="G12">
        <v>391.42585558277938</v>
      </c>
      <c r="H12">
        <v>991.27</v>
      </c>
      <c r="J12" t="s">
        <v>45</v>
      </c>
      <c r="L12">
        <f t="shared" si="0"/>
        <v>2.1649235704329084</v>
      </c>
      <c r="M12">
        <f t="shared" si="1"/>
        <v>3.5781375677988354</v>
      </c>
      <c r="N12">
        <f t="shared" si="2"/>
        <v>4.3298471408658168</v>
      </c>
      <c r="O12">
        <f t="shared" si="3"/>
        <v>7.1562751355976708</v>
      </c>
    </row>
    <row r="13" spans="2:15" x14ac:dyDescent="0.3">
      <c r="B13">
        <v>283.73400569249719</v>
      </c>
      <c r="C13">
        <v>397.42840848410628</v>
      </c>
      <c r="D13">
        <v>458.27999999999952</v>
      </c>
      <c r="F13">
        <v>283.73400569249719</v>
      </c>
      <c r="G13">
        <v>397.42840848410628</v>
      </c>
      <c r="H13">
        <v>757.4349999999996</v>
      </c>
      <c r="J13" t="s">
        <v>46</v>
      </c>
      <c r="L13">
        <f t="shared" si="0"/>
        <v>1.6151747439701334</v>
      </c>
      <c r="M13">
        <f t="shared" si="1"/>
        <v>2.6695249240617498</v>
      </c>
      <c r="N13">
        <f t="shared" si="2"/>
        <v>3.2303494879402668</v>
      </c>
      <c r="O13">
        <f t="shared" si="3"/>
        <v>5.3390498481234996</v>
      </c>
    </row>
    <row r="14" spans="2:15" x14ac:dyDescent="0.3">
      <c r="B14">
        <v>282.57327769344568</v>
      </c>
      <c r="C14">
        <v>395.62845288961017</v>
      </c>
      <c r="D14">
        <v>296.51039999999938</v>
      </c>
      <c r="F14">
        <v>282.57327769344568</v>
      </c>
      <c r="G14">
        <v>395.62845288961017</v>
      </c>
      <c r="H14">
        <v>490.0657999999994</v>
      </c>
      <c r="J14" t="s">
        <v>47</v>
      </c>
      <c r="L14">
        <f t="shared" si="0"/>
        <v>1.0493221525415211</v>
      </c>
      <c r="M14">
        <f t="shared" si="1"/>
        <v>1.7342963354505709</v>
      </c>
      <c r="N14">
        <f t="shared" si="2"/>
        <v>2.0986443050830421</v>
      </c>
      <c r="O14">
        <f t="shared" si="3"/>
        <v>3.4685926709011419</v>
      </c>
    </row>
    <row r="15" spans="2:15" x14ac:dyDescent="0.3">
      <c r="B15">
        <f>SUM(B3:B14)</f>
        <v>3021.9369318074846</v>
      </c>
      <c r="D15">
        <f>SUM(D3:D14)</f>
        <v>6593.7239999999956</v>
      </c>
      <c r="F15">
        <f>SUM(F3:F14)</f>
        <v>3021.9369318074846</v>
      </c>
      <c r="H15">
        <f>SUM(H3:H14)</f>
        <v>10897.960499999997</v>
      </c>
    </row>
    <row r="17" spans="2:2" x14ac:dyDescent="0.3">
      <c r="B17" t="s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Error_Analysis</vt:lpstr>
      <vt:lpstr>Athens_Scenocalc_Comparison</vt:lpstr>
      <vt:lpstr>Chad_Athens_Comparison</vt:lpstr>
      <vt:lpstr>Collector_Slope_Optimisation</vt:lpstr>
      <vt:lpstr>Effect_of_Losses</vt:lpstr>
      <vt:lpstr>Required_Cooling_Power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Burrows</dc:creator>
  <cp:lastModifiedBy>Max Burrows</cp:lastModifiedBy>
  <dcterms:created xsi:type="dcterms:W3CDTF">2020-03-12T11:05:04Z</dcterms:created>
  <dcterms:modified xsi:type="dcterms:W3CDTF">2020-04-16T13:33:53Z</dcterms:modified>
</cp:coreProperties>
</file>