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eat &amp; Rice Production Overvie" sheetId="1" r:id="rId4"/>
    <sheet state="visible" name="WHEAT AND RICE TRADE" sheetId="2" r:id="rId5"/>
  </sheets>
  <definedNames/>
  <calcPr/>
  <extLst>
    <ext uri="GoogleSheetsCustomDataVersion2">
      <go:sheetsCustomData xmlns:go="http://customooxmlschemas.google.com/" r:id="rId6" roundtripDataChecksum="m2Jdp16FBGBXNg1c4vC1g1g/wmz3K4E04zKCrgvnG6Q="/>
    </ext>
  </extLst>
</workbook>
</file>

<file path=xl/sharedStrings.xml><?xml version="1.0" encoding="utf-8"?>
<sst xmlns="http://schemas.openxmlformats.org/spreadsheetml/2006/main" count="348" uniqueCount="75">
  <si>
    <t>Ten-Year Overview of Wheat and Rice Production by State in India</t>
  </si>
  <si>
    <t xml:space="preserve">DATA TABLE </t>
  </si>
  <si>
    <t>ANALYSIS TABLE</t>
  </si>
  <si>
    <r>
      <rPr>
        <rFont val="&quot;Times New Roman&quot;"/>
        <i/>
        <color rgb="FF1F497D"/>
        <sz val="11.0"/>
      </rPr>
      <t>(Lakh tonnes)</t>
    </r>
  </si>
  <si>
    <r>
      <rPr>
        <rFont val="&quot;Times New Roman&quot;"/>
        <i/>
        <color rgb="FF1F497D"/>
        <sz val="11.0"/>
      </rPr>
      <t>(Lakh tonnes)</t>
    </r>
  </si>
  <si>
    <t xml:space="preserve">State </t>
  </si>
  <si>
    <t>Crop</t>
  </si>
  <si>
    <t>2022-23</t>
  </si>
  <si>
    <t>2021-22</t>
  </si>
  <si>
    <t>2020-21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</si>
  <si>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</si>
  <si>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</si>
  <si>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</si>
  <si>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</si>
  <si>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</si>
  <si>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</si>
  <si>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</si>
  <si>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</si>
  <si>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Total Rice Production (all years)</t>
  </si>
  <si>
    <t>average production</t>
  </si>
  <si>
    <t>Maximum Production</t>
  </si>
  <si>
    <t>Minimum Production</t>
  </si>
  <si>
    <t>Maximum Production Year</t>
  </si>
  <si>
    <t xml:space="preserve">Minimum Production Year </t>
  </si>
  <si>
    <t>Andhra Pradesh</t>
  </si>
  <si>
    <t>Rice</t>
  </si>
  <si>
    <t>Wheat</t>
  </si>
  <si>
    <t>-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</si>
  <si>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</si>
  <si>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</si>
  <si>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</si>
  <si>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</si>
  <si>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</si>
  <si>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</si>
  <si>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</si>
  <si>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</si>
  <si>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</si>
  <si>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</si>
  <si>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</si>
  <si>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</si>
  <si>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</si>
  <si>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</si>
  <si>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</si>
  <si>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</si>
  <si>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</si>
  <si>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</si>
  <si>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</si>
  <si>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</si>
  <si>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</si>
  <si>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</si>
  <si>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</si>
  <si>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</si>
  <si>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</si>
  <si>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</si>
  <si>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</si>
  <si>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</si>
  <si>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Submitted BY : Ashish  (240181820018)</t>
  </si>
  <si>
    <t>Note : Data for 2022-23 are based on Third Advance Estimates.</t>
  </si>
  <si>
    <t>Source : Ministry of Agriculture &amp; Farmers Welfare, Government of India.</t>
  </si>
  <si>
    <t>Country Name/Region Name :-All</t>
  </si>
  <si>
    <t>Qty In MT; Value in Rs. Crore &amp; US$</t>
  </si>
  <si>
    <t>Source: DGCIS</t>
  </si>
  <si>
    <t>Import and Export Analysis of Rice and Wheat in India</t>
  </si>
  <si>
    <t>EXOPRT</t>
  </si>
  <si>
    <t>IMPORT</t>
  </si>
  <si>
    <t>Basmati Rice</t>
  </si>
  <si>
    <t>Non Basmati Rice</t>
  </si>
  <si>
    <t>Total Value( Rs. Crore )</t>
  </si>
  <si>
    <t>Qty</t>
  </si>
  <si>
    <t>Rs. Crore</t>
  </si>
  <si>
    <t>US$</t>
  </si>
  <si>
    <t>########</t>
  </si>
  <si>
    <t>2023-24</t>
  </si>
  <si>
    <t>2024-25 (April-July)</t>
  </si>
  <si>
    <t>Total Qty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</si>
</sst>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Verdana"/>
      <scheme val="minor"/>
    </font>
    <font>
      <b/>
      <sz val="21.0"/>
      <color rgb="FF1F497D"/>
      <name val="Times New Roman"/>
    </font>
    <font>
      <b/>
      <sz val="20.0"/>
      <color rgb="FF366092"/>
      <name val="Times New Roman"/>
    </font>
    <font>
      <color theme="1"/>
      <name val="Verdana"/>
      <scheme val="minor"/>
    </font>
    <font>
      <b/>
      <sz val="12.0"/>
      <color theme="0"/>
      <name val="Times New Roman"/>
    </font>
    <font>
      <color theme="1"/>
      <name val="Times New Roman"/>
    </font>
    <font>
      <sz val="12.0"/>
      <color rgb="FFF3F3F3"/>
      <name val="Times New Roman"/>
    </font>
    <font>
      <sz val="12.0"/>
      <color theme="1"/>
      <name val="Times New Roman"/>
    </font>
    <font>
      <sz val="11.0"/>
      <color theme="1"/>
      <name val="Times New Roman"/>
    </font>
    <font/>
    <font>
      <b/>
      <sz val="11.0"/>
      <color theme="0"/>
      <name val="Times New Roman"/>
    </font>
    <font>
      <sz val="11.0"/>
      <color rgb="FFF3F3F3"/>
      <name val="Times New Roman"/>
    </font>
    <font>
      <sz val="14.0"/>
      <color rgb="FF1F497D"/>
      <name val="Times New Roman"/>
    </font>
    <font>
      <color rgb="FF1F497D"/>
      <name val="Times New Roman"/>
    </font>
    <font>
      <i/>
      <color theme="1"/>
      <name val="Verdana"/>
      <scheme val="minor"/>
    </font>
    <font>
      <b/>
      <sz val="23.0"/>
      <color rgb="FF1F497D"/>
      <name val="Times New Roman"/>
    </font>
    <font>
      <sz val="11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D85C6"/>
        <bgColor rgb="FF3D85C6"/>
      </patternFill>
    </fill>
  </fills>
  <borders count="1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1F497D"/>
      </right>
      <bottom style="thin">
        <color rgb="FF1F497D"/>
      </bottom>
    </border>
    <border>
      <left style="thin">
        <color rgb="FF1F497D"/>
      </left>
      <right style="thin">
        <color rgb="FF1F497D"/>
      </right>
      <bottom style="thin">
        <color rgb="FF1F497D"/>
      </bottom>
    </border>
    <border>
      <right style="thin">
        <color rgb="FF1F497D"/>
      </right>
      <top style="thin">
        <color rgb="FF1F497D"/>
      </top>
      <bottom style="thin">
        <color rgb="FF1F497D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1" fillId="2" fontId="4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0" fillId="0" fontId="5" numFmtId="0" xfId="0" applyFont="1"/>
    <xf borderId="2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left" vertical="center"/>
    </xf>
    <xf borderId="1" fillId="3" fontId="6" numFmtId="0" xfId="0" applyAlignment="1" applyBorder="1" applyFill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0" fontId="8" numFmtId="4" xfId="0" applyAlignment="1" applyBorder="1" applyFont="1" applyNumberFormat="1">
      <alignment horizontal="center"/>
    </xf>
    <xf borderId="6" fillId="0" fontId="5" numFmtId="0" xfId="0" applyAlignment="1" applyBorder="1" applyFont="1">
      <alignment horizontal="center"/>
    </xf>
    <xf borderId="7" fillId="0" fontId="9" numFmtId="0" xfId="0" applyBorder="1" applyFont="1"/>
    <xf borderId="8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vertical="center"/>
    </xf>
    <xf borderId="2" fillId="2" fontId="10" numFmtId="0" xfId="0" applyAlignment="1" applyBorder="1" applyFont="1">
      <alignment horizontal="left" vertical="center"/>
    </xf>
    <xf borderId="1" fillId="3" fontId="11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5" fillId="3" fontId="11" numFmtId="0" xfId="0" applyAlignment="1" applyBorder="1" applyFont="1">
      <alignment horizontal="center" vertical="center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center"/>
    </xf>
    <xf borderId="6" fillId="0" fontId="16" numFmtId="0" xfId="0" applyAlignment="1" applyBorder="1" applyFont="1">
      <alignment shrinkToFit="0" vertical="bottom" wrapText="0"/>
    </xf>
    <xf borderId="13" fillId="3" fontId="6" numFmtId="0" xfId="0" applyAlignment="1" applyBorder="1" applyFont="1">
      <alignment horizontal="center" vertical="center"/>
    </xf>
    <xf borderId="13" fillId="0" fontId="9" numFmtId="0" xfId="0" applyBorder="1" applyFont="1"/>
    <xf borderId="14" fillId="0" fontId="9" numFmtId="0" xfId="0" applyBorder="1" applyFont="1"/>
    <xf borderId="6" fillId="3" fontId="6" numFmtId="0" xfId="0" applyAlignment="1" applyBorder="1" applyFont="1">
      <alignment horizontal="center" vertical="center"/>
    </xf>
    <xf borderId="12" fillId="3" fontId="6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6" fillId="0" fontId="16" numFmtId="3" xfId="0" applyAlignment="1" applyBorder="1" applyFont="1" applyNumberFormat="1">
      <alignment horizontal="right" readingOrder="0" shrinkToFit="0" vertical="bottom" wrapText="0"/>
    </xf>
    <xf borderId="6" fillId="0" fontId="16" numFmtId="4" xfId="0" applyAlignment="1" applyBorder="1" applyFont="1" applyNumberFormat="1">
      <alignment horizontal="right" readingOrder="0" shrinkToFit="0" vertical="bottom" wrapText="0"/>
    </xf>
    <xf borderId="6" fillId="0" fontId="16" numFmtId="0" xfId="0" applyAlignment="1" applyBorder="1" applyFont="1">
      <alignment horizontal="center" readingOrder="0" shrinkToFit="0" vertical="bottom" wrapText="0"/>
    </xf>
    <xf borderId="6" fillId="0" fontId="16" numFmtId="3" xfId="0" applyAlignment="1" applyBorder="1" applyFont="1" applyNumberFormat="1">
      <alignment horizontal="center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6.78"/>
    <col customWidth="1" min="3" max="3" width="20.11"/>
    <col customWidth="1" min="4" max="15" width="9.89"/>
    <col customWidth="1" min="16" max="16" width="6.78"/>
    <col customWidth="1" min="17" max="17" width="15.67"/>
    <col customWidth="1" min="18" max="18" width="11.78"/>
    <col customWidth="1" min="19" max="19" width="25.56"/>
    <col customWidth="1" min="20" max="20" width="15.67"/>
    <col customWidth="1" min="21" max="21" width="17.67"/>
    <col customWidth="1" min="22" max="22" width="17.33"/>
    <col customWidth="1" min="23" max="23" width="21.78"/>
    <col customWidth="1" min="24" max="24" width="22.0"/>
    <col customWidth="1" min="25" max="39" width="6.78"/>
  </cols>
  <sheetData>
    <row r="1" ht="14.25" customHeight="1"/>
    <row r="2" ht="14.25" customHeight="1">
      <c r="C2" s="1" t="s">
        <v>0</v>
      </c>
    </row>
    <row r="3" ht="14.25" customHeight="1"/>
    <row r="4" ht="14.25" customHeight="1"/>
    <row r="5" ht="14.25" customHeight="1"/>
    <row r="6" ht="27.75" customHeight="1">
      <c r="C6" s="2" t="s">
        <v>1</v>
      </c>
      <c r="Q6" s="3" t="s">
        <v>2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ht="27.75" customHeight="1">
      <c r="C7" s="4" t="s">
        <v>3</v>
      </c>
      <c r="Q7" s="5" t="s">
        <v>4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ht="27.75" customHeight="1">
      <c r="C8" s="6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7" t="s">
        <v>14</v>
      </c>
      <c r="M8" s="7" t="s">
        <v>15</v>
      </c>
      <c r="N8" s="7" t="s">
        <v>16</v>
      </c>
      <c r="O8" s="7" t="s">
        <v>17</v>
      </c>
      <c r="P8" s="8"/>
      <c r="Q8" s="6" t="s">
        <v>5</v>
      </c>
      <c r="R8" s="7" t="s">
        <v>6</v>
      </c>
      <c r="S8" s="9" t="s">
        <v>18</v>
      </c>
      <c r="T8" s="9" t="s">
        <v>19</v>
      </c>
      <c r="U8" s="9" t="s">
        <v>20</v>
      </c>
      <c r="V8" s="9" t="s">
        <v>21</v>
      </c>
      <c r="W8" s="9" t="s">
        <v>22</v>
      </c>
      <c r="X8" s="9" t="s">
        <v>23</v>
      </c>
    </row>
    <row r="9" ht="27.75" customHeight="1">
      <c r="C9" s="10" t="s">
        <v>24</v>
      </c>
      <c r="D9" s="11" t="s">
        <v>25</v>
      </c>
      <c r="E9" s="12">
        <v>8542.3</v>
      </c>
      <c r="F9" s="13">
        <v>7763.6</v>
      </c>
      <c r="G9" s="13">
        <v>7882.9</v>
      </c>
      <c r="H9" s="13">
        <v>8658.9</v>
      </c>
      <c r="I9" s="13">
        <v>8234.7</v>
      </c>
      <c r="J9" s="13">
        <v>8166.2</v>
      </c>
      <c r="K9" s="13">
        <v>7452.4</v>
      </c>
      <c r="L9" s="13">
        <v>7488.7</v>
      </c>
      <c r="M9" s="13">
        <v>7233.9</v>
      </c>
      <c r="N9" s="13">
        <v>6969.7</v>
      </c>
      <c r="O9" s="13">
        <v>6862.4</v>
      </c>
      <c r="P9" s="8"/>
      <c r="Q9" s="10" t="s">
        <v>24</v>
      </c>
      <c r="R9" s="14" t="s">
        <v>25</v>
      </c>
      <c r="S9" s="15">
        <f t="shared" ref="S9:S65" si="1">SUM(E9:O9)</f>
        <v>85255.7</v>
      </c>
      <c r="T9" s="16">
        <f t="shared" ref="T9:T65" si="2">AVERAGE(E9:O9)</f>
        <v>7750.518182</v>
      </c>
      <c r="U9" s="16">
        <f t="shared" ref="U9:U65" si="3">MAX(E9:O9)</f>
        <v>8658.9</v>
      </c>
      <c r="V9" s="16">
        <f t="shared" ref="V9:V65" si="4">MIN(E9:O9)</f>
        <v>6862.4</v>
      </c>
      <c r="W9" s="16" t="str">
        <f t="shared" ref="W9:W65" si="5">INDEX($E$8:$O$8, MATCH(MAX(E9:O9), E9:O9, 0))</f>
        <v>2019-20</v>
      </c>
      <c r="X9" s="16" t="str">
        <f t="shared" ref="X9:X65" si="6">INDEX($E$8:$O$8, MATCH(MIN(F9:P9), F9:P9, 0))</f>
        <v>2013-14</v>
      </c>
    </row>
    <row r="10" ht="27.75" customHeight="1">
      <c r="C10" s="17"/>
      <c r="D10" s="11" t="s">
        <v>26</v>
      </c>
      <c r="E10" s="18" t="s">
        <v>27</v>
      </c>
      <c r="F10" s="19" t="s">
        <v>27</v>
      </c>
      <c r="G10" s="19" t="s">
        <v>27</v>
      </c>
      <c r="H10" s="19" t="s">
        <v>27</v>
      </c>
      <c r="I10" s="19" t="s">
        <v>27</v>
      </c>
      <c r="J10" s="19" t="s">
        <v>27</v>
      </c>
      <c r="K10" s="19" t="s">
        <v>27</v>
      </c>
      <c r="L10" s="19" t="s">
        <v>27</v>
      </c>
      <c r="M10" s="19">
        <v>6.0</v>
      </c>
      <c r="N10" s="19">
        <v>4.0</v>
      </c>
      <c r="O10" s="19">
        <v>1.0</v>
      </c>
      <c r="P10" s="8"/>
      <c r="Q10" s="17"/>
      <c r="R10" s="14" t="s">
        <v>26</v>
      </c>
      <c r="S10" s="15">
        <f t="shared" si="1"/>
        <v>11</v>
      </c>
      <c r="T10" s="16">
        <f t="shared" si="2"/>
        <v>3.666666667</v>
      </c>
      <c r="U10" s="16">
        <f t="shared" si="3"/>
        <v>6</v>
      </c>
      <c r="V10" s="16">
        <f t="shared" si="4"/>
        <v>1</v>
      </c>
      <c r="W10" s="16" t="str">
        <f t="shared" si="5"/>
        <v>2014-15</v>
      </c>
      <c r="X10" s="16" t="str">
        <f t="shared" si="6"/>
        <v>2013-14</v>
      </c>
    </row>
    <row r="11" ht="27.75" customHeight="1">
      <c r="C11" s="10" t="s">
        <v>28</v>
      </c>
      <c r="D11" s="11" t="s">
        <v>25</v>
      </c>
      <c r="E11" s="20" t="s">
        <v>27</v>
      </c>
      <c r="F11" s="21">
        <v>252.4</v>
      </c>
      <c r="G11" s="21">
        <v>247.1</v>
      </c>
      <c r="H11" s="21">
        <v>244.7</v>
      </c>
      <c r="I11" s="21">
        <v>240.0</v>
      </c>
      <c r="J11" s="21">
        <v>233.3</v>
      </c>
      <c r="K11" s="21">
        <v>220.0</v>
      </c>
      <c r="L11" s="21">
        <v>204.0</v>
      </c>
      <c r="M11" s="21">
        <v>285.0</v>
      </c>
      <c r="N11" s="21">
        <v>276.2</v>
      </c>
      <c r="O11" s="21">
        <v>263.0</v>
      </c>
      <c r="P11" s="8"/>
      <c r="Q11" s="10" t="s">
        <v>28</v>
      </c>
      <c r="R11" s="14" t="s">
        <v>25</v>
      </c>
      <c r="S11" s="15">
        <f t="shared" si="1"/>
        <v>2465.7</v>
      </c>
      <c r="T11" s="16">
        <f t="shared" si="2"/>
        <v>246.57</v>
      </c>
      <c r="U11" s="16">
        <f t="shared" si="3"/>
        <v>285</v>
      </c>
      <c r="V11" s="16">
        <f t="shared" si="4"/>
        <v>204</v>
      </c>
      <c r="W11" s="16" t="str">
        <f t="shared" si="5"/>
        <v>2014-15</v>
      </c>
      <c r="X11" s="16" t="str">
        <f t="shared" si="6"/>
        <v>2016-17</v>
      </c>
    </row>
    <row r="12" ht="27.75" customHeight="1">
      <c r="C12" s="17"/>
      <c r="D12" s="11" t="s">
        <v>26</v>
      </c>
      <c r="E12" s="22" t="s">
        <v>27</v>
      </c>
      <c r="F12" s="23">
        <v>7.9</v>
      </c>
      <c r="G12" s="23">
        <v>7.7</v>
      </c>
      <c r="H12" s="23">
        <v>6.7</v>
      </c>
      <c r="I12" s="23">
        <v>7.7</v>
      </c>
      <c r="J12" s="23">
        <v>7.7</v>
      </c>
      <c r="K12" s="23">
        <v>7.7</v>
      </c>
      <c r="L12" s="23">
        <v>7.7</v>
      </c>
      <c r="M12" s="23">
        <v>7.5</v>
      </c>
      <c r="N12" s="23">
        <v>4.5</v>
      </c>
      <c r="O12" s="23">
        <v>4.4</v>
      </c>
      <c r="P12" s="8"/>
      <c r="Q12" s="17"/>
      <c r="R12" s="14" t="s">
        <v>26</v>
      </c>
      <c r="S12" s="15">
        <f t="shared" si="1"/>
        <v>69.5</v>
      </c>
      <c r="T12" s="16">
        <f t="shared" si="2"/>
        <v>6.95</v>
      </c>
      <c r="U12" s="16">
        <f t="shared" si="3"/>
        <v>7.9</v>
      </c>
      <c r="V12" s="16">
        <f t="shared" si="4"/>
        <v>4.4</v>
      </c>
      <c r="W12" s="16" t="str">
        <f t="shared" si="5"/>
        <v>2021-22</v>
      </c>
      <c r="X12" s="16" t="str">
        <f t="shared" si="6"/>
        <v>2013-14</v>
      </c>
    </row>
    <row r="13" ht="27.75" customHeight="1">
      <c r="C13" s="10" t="s">
        <v>29</v>
      </c>
      <c r="D13" s="11" t="s">
        <v>25</v>
      </c>
      <c r="E13" s="22">
        <v>4979.8</v>
      </c>
      <c r="F13" s="23">
        <v>4382.1</v>
      </c>
      <c r="G13" s="23">
        <v>5214.8</v>
      </c>
      <c r="H13" s="23">
        <v>4984.6</v>
      </c>
      <c r="I13" s="23">
        <v>5220.6</v>
      </c>
      <c r="J13" s="23">
        <v>5283.7</v>
      </c>
      <c r="K13" s="23">
        <v>4727.4</v>
      </c>
      <c r="L13" s="23">
        <v>5125.1</v>
      </c>
      <c r="M13" s="23">
        <v>5222.7</v>
      </c>
      <c r="N13" s="23">
        <v>4927.1</v>
      </c>
      <c r="O13" s="23">
        <v>5128.5</v>
      </c>
      <c r="P13" s="8"/>
      <c r="Q13" s="10" t="s">
        <v>29</v>
      </c>
      <c r="R13" s="14" t="s">
        <v>25</v>
      </c>
      <c r="S13" s="15">
        <f t="shared" si="1"/>
        <v>55196.4</v>
      </c>
      <c r="T13" s="16">
        <f t="shared" si="2"/>
        <v>5017.854545</v>
      </c>
      <c r="U13" s="16">
        <f t="shared" si="3"/>
        <v>5283.7</v>
      </c>
      <c r="V13" s="16">
        <f t="shared" si="4"/>
        <v>4382.1</v>
      </c>
      <c r="W13" s="16" t="str">
        <f t="shared" si="5"/>
        <v>2017-18</v>
      </c>
      <c r="X13" s="16" t="str">
        <f t="shared" si="6"/>
        <v>2022-23</v>
      </c>
    </row>
    <row r="14" ht="27.75" customHeight="1">
      <c r="C14" s="17"/>
      <c r="D14" s="11" t="s">
        <v>26</v>
      </c>
      <c r="E14" s="22">
        <v>26.0</v>
      </c>
      <c r="F14" s="23">
        <v>11.4</v>
      </c>
      <c r="G14" s="23">
        <v>12.9</v>
      </c>
      <c r="H14" s="23">
        <v>14.4</v>
      </c>
      <c r="I14" s="23">
        <v>23.7</v>
      </c>
      <c r="J14" s="23">
        <v>24.7</v>
      </c>
      <c r="K14" s="23">
        <v>23.5</v>
      </c>
      <c r="L14" s="23">
        <v>34.3</v>
      </c>
      <c r="M14" s="23">
        <v>28.8</v>
      </c>
      <c r="N14" s="23">
        <v>40.4</v>
      </c>
      <c r="O14" s="23">
        <v>44.2</v>
      </c>
      <c r="P14" s="8"/>
      <c r="Q14" s="17"/>
      <c r="R14" s="14" t="s">
        <v>26</v>
      </c>
      <c r="S14" s="15">
        <f t="shared" si="1"/>
        <v>284.3</v>
      </c>
      <c r="T14" s="16">
        <f t="shared" si="2"/>
        <v>25.84545455</v>
      </c>
      <c r="U14" s="16">
        <f t="shared" si="3"/>
        <v>44.2</v>
      </c>
      <c r="V14" s="16">
        <f t="shared" si="4"/>
        <v>11.4</v>
      </c>
      <c r="W14" s="16" t="str">
        <f t="shared" si="5"/>
        <v>2012-13</v>
      </c>
      <c r="X14" s="16" t="str">
        <f t="shared" si="6"/>
        <v>2022-23</v>
      </c>
    </row>
    <row r="15" ht="27.75" customHeight="1">
      <c r="C15" s="10" t="s">
        <v>30</v>
      </c>
      <c r="D15" s="11" t="s">
        <v>25</v>
      </c>
      <c r="E15" s="22">
        <v>6725.2</v>
      </c>
      <c r="F15" s="23">
        <v>7716.9</v>
      </c>
      <c r="G15" s="23">
        <v>6747.0</v>
      </c>
      <c r="H15" s="23">
        <v>6298.0</v>
      </c>
      <c r="I15" s="23">
        <v>6155.5</v>
      </c>
      <c r="J15" s="23">
        <v>8093.1</v>
      </c>
      <c r="K15" s="23">
        <v>8239.3</v>
      </c>
      <c r="L15" s="23">
        <v>6802.2</v>
      </c>
      <c r="M15" s="23">
        <v>6356.7</v>
      </c>
      <c r="N15" s="23">
        <v>5505.8</v>
      </c>
      <c r="O15" s="23">
        <v>7529.3</v>
      </c>
      <c r="P15" s="8"/>
      <c r="Q15" s="10" t="s">
        <v>30</v>
      </c>
      <c r="R15" s="14" t="s">
        <v>25</v>
      </c>
      <c r="S15" s="15">
        <f t="shared" si="1"/>
        <v>76169</v>
      </c>
      <c r="T15" s="16">
        <f t="shared" si="2"/>
        <v>6924.454545</v>
      </c>
      <c r="U15" s="16">
        <f t="shared" si="3"/>
        <v>8239.3</v>
      </c>
      <c r="V15" s="16">
        <f t="shared" si="4"/>
        <v>5505.8</v>
      </c>
      <c r="W15" s="16" t="str">
        <f t="shared" si="5"/>
        <v>2016-17</v>
      </c>
      <c r="X15" s="16" t="str">
        <f t="shared" si="6"/>
        <v>2014-15</v>
      </c>
    </row>
    <row r="16" ht="27.75" customHeight="1">
      <c r="C16" s="17"/>
      <c r="D16" s="11" t="s">
        <v>26</v>
      </c>
      <c r="E16" s="22">
        <v>6360.2</v>
      </c>
      <c r="F16" s="23">
        <v>6223.8</v>
      </c>
      <c r="G16" s="23">
        <v>6149.7</v>
      </c>
      <c r="H16" s="23">
        <v>5579.7</v>
      </c>
      <c r="I16" s="23">
        <v>6465.6</v>
      </c>
      <c r="J16" s="23">
        <v>6104.3</v>
      </c>
      <c r="K16" s="23">
        <v>5110.8</v>
      </c>
      <c r="L16" s="23">
        <v>4736.4</v>
      </c>
      <c r="M16" s="23">
        <v>3987.0</v>
      </c>
      <c r="N16" s="23">
        <v>4738.0</v>
      </c>
      <c r="O16" s="23">
        <v>5357.2</v>
      </c>
      <c r="P16" s="8"/>
      <c r="Q16" s="17"/>
      <c r="R16" s="14" t="s">
        <v>26</v>
      </c>
      <c r="S16" s="15">
        <f t="shared" si="1"/>
        <v>60812.7</v>
      </c>
      <c r="T16" s="16">
        <f t="shared" si="2"/>
        <v>5528.427273</v>
      </c>
      <c r="U16" s="16">
        <f t="shared" si="3"/>
        <v>6465.6</v>
      </c>
      <c r="V16" s="16">
        <f t="shared" si="4"/>
        <v>3987</v>
      </c>
      <c r="W16" s="16" t="str">
        <f t="shared" si="5"/>
        <v>2018-19</v>
      </c>
      <c r="X16" s="16" t="str">
        <f t="shared" si="6"/>
        <v>2015-16</v>
      </c>
    </row>
    <row r="17" ht="27.75" customHeight="1">
      <c r="C17" s="10" t="s">
        <v>31</v>
      </c>
      <c r="D17" s="11" t="s">
        <v>25</v>
      </c>
      <c r="E17" s="22">
        <v>8238.3</v>
      </c>
      <c r="F17" s="23">
        <v>8021.7</v>
      </c>
      <c r="G17" s="23">
        <v>7161.2</v>
      </c>
      <c r="H17" s="23">
        <v>6774.8</v>
      </c>
      <c r="I17" s="23">
        <v>6526.9</v>
      </c>
      <c r="J17" s="23">
        <v>4930.8</v>
      </c>
      <c r="K17" s="23">
        <v>8048.4</v>
      </c>
      <c r="L17" s="23">
        <v>5789.4</v>
      </c>
      <c r="M17" s="23">
        <v>6322.1</v>
      </c>
      <c r="N17" s="23">
        <v>6716.4</v>
      </c>
      <c r="O17" s="23">
        <v>6608.8</v>
      </c>
      <c r="P17" s="8"/>
      <c r="Q17" s="10" t="s">
        <v>31</v>
      </c>
      <c r="R17" s="14" t="s">
        <v>25</v>
      </c>
      <c r="S17" s="15">
        <f t="shared" si="1"/>
        <v>75138.8</v>
      </c>
      <c r="T17" s="16">
        <f t="shared" si="2"/>
        <v>6830.8</v>
      </c>
      <c r="U17" s="16">
        <f t="shared" si="3"/>
        <v>8238.3</v>
      </c>
      <c r="V17" s="16">
        <f t="shared" si="4"/>
        <v>4930.8</v>
      </c>
      <c r="W17" s="16" t="str">
        <f t="shared" si="5"/>
        <v>2022-23</v>
      </c>
      <c r="X17" s="16" t="str">
        <f t="shared" si="6"/>
        <v>2018-19</v>
      </c>
    </row>
    <row r="18" ht="27.75" customHeight="1">
      <c r="C18" s="17"/>
      <c r="D18" s="11" t="s">
        <v>26</v>
      </c>
      <c r="E18" s="22">
        <v>191.2</v>
      </c>
      <c r="F18" s="23">
        <v>191.9</v>
      </c>
      <c r="G18" s="23">
        <v>248.4</v>
      </c>
      <c r="H18" s="23">
        <v>115.3</v>
      </c>
      <c r="I18" s="23">
        <v>162.7</v>
      </c>
      <c r="J18" s="23">
        <v>130.7</v>
      </c>
      <c r="K18" s="23">
        <v>159.5</v>
      </c>
      <c r="L18" s="23">
        <v>137.4</v>
      </c>
      <c r="M18" s="23">
        <v>135.3</v>
      </c>
      <c r="N18" s="23">
        <v>134.0</v>
      </c>
      <c r="O18" s="23">
        <v>141.3</v>
      </c>
      <c r="P18" s="8"/>
      <c r="Q18" s="17"/>
      <c r="R18" s="14" t="s">
        <v>26</v>
      </c>
      <c r="S18" s="15">
        <f t="shared" si="1"/>
        <v>1747.7</v>
      </c>
      <c r="T18" s="16">
        <f t="shared" si="2"/>
        <v>158.8818182</v>
      </c>
      <c r="U18" s="16">
        <f t="shared" si="3"/>
        <v>248.4</v>
      </c>
      <c r="V18" s="16">
        <f t="shared" si="4"/>
        <v>115.3</v>
      </c>
      <c r="W18" s="16" t="str">
        <f t="shared" si="5"/>
        <v>2020-21</v>
      </c>
      <c r="X18" s="16" t="str">
        <f t="shared" si="6"/>
        <v>2020-21</v>
      </c>
    </row>
    <row r="19" ht="27.75" customHeight="1">
      <c r="C19" s="10" t="s">
        <v>32</v>
      </c>
      <c r="D19" s="11" t="s">
        <v>25</v>
      </c>
      <c r="E19" s="22" t="s">
        <v>27</v>
      </c>
      <c r="F19" s="23">
        <v>90.4</v>
      </c>
      <c r="G19" s="23">
        <v>87.3</v>
      </c>
      <c r="H19" s="23">
        <v>90.4</v>
      </c>
      <c r="I19" s="23">
        <v>98.8</v>
      </c>
      <c r="J19" s="23">
        <v>103.0</v>
      </c>
      <c r="K19" s="23">
        <v>113.2</v>
      </c>
      <c r="L19" s="23">
        <v>115.1</v>
      </c>
      <c r="M19" s="23">
        <v>120.5</v>
      </c>
      <c r="N19" s="23">
        <v>126.5</v>
      </c>
      <c r="O19" s="23">
        <v>122.8</v>
      </c>
      <c r="P19" s="8"/>
      <c r="Q19" s="10" t="s">
        <v>32</v>
      </c>
      <c r="R19" s="14" t="s">
        <v>25</v>
      </c>
      <c r="S19" s="15">
        <f t="shared" si="1"/>
        <v>1068</v>
      </c>
      <c r="T19" s="16">
        <f t="shared" si="2"/>
        <v>106.8</v>
      </c>
      <c r="U19" s="16">
        <f t="shared" si="3"/>
        <v>126.5</v>
      </c>
      <c r="V19" s="16">
        <f t="shared" si="4"/>
        <v>87.3</v>
      </c>
      <c r="W19" s="16" t="str">
        <f t="shared" si="5"/>
        <v>2013-14</v>
      </c>
      <c r="X19" s="16" t="str">
        <f t="shared" si="6"/>
        <v>2021-22</v>
      </c>
    </row>
    <row r="20" ht="27.75" customHeight="1">
      <c r="C20" s="17"/>
      <c r="D20" s="11" t="s">
        <v>26</v>
      </c>
      <c r="E20" s="22" t="s">
        <v>27</v>
      </c>
      <c r="F20" s="23" t="s">
        <v>27</v>
      </c>
      <c r="G20" s="23" t="s">
        <v>27</v>
      </c>
      <c r="H20" s="23" t="s">
        <v>27</v>
      </c>
      <c r="I20" s="23" t="s">
        <v>27</v>
      </c>
      <c r="J20" s="23" t="s">
        <v>27</v>
      </c>
      <c r="K20" s="23" t="s">
        <v>27</v>
      </c>
      <c r="L20" s="23" t="s">
        <v>27</v>
      </c>
      <c r="M20" s="23" t="s">
        <v>27</v>
      </c>
      <c r="N20" s="23" t="s">
        <v>27</v>
      </c>
      <c r="O20" s="23" t="s">
        <v>27</v>
      </c>
      <c r="P20" s="8"/>
      <c r="Q20" s="17"/>
      <c r="R20" s="14" t="s">
        <v>26</v>
      </c>
      <c r="S20" s="15">
        <f t="shared" si="1"/>
        <v>0</v>
      </c>
      <c r="T20" s="16" t="str">
        <f t="shared" si="2"/>
        <v>#DIV/0!</v>
      </c>
      <c r="U20" s="16">
        <f t="shared" si="3"/>
        <v>0</v>
      </c>
      <c r="V20" s="16">
        <f t="shared" si="4"/>
        <v>0</v>
      </c>
      <c r="W20" s="16" t="str">
        <f t="shared" si="5"/>
        <v>#N/A</v>
      </c>
      <c r="X20" s="16" t="str">
        <f t="shared" si="6"/>
        <v>#N/A</v>
      </c>
    </row>
    <row r="21" ht="27.75" customHeight="1">
      <c r="C21" s="10" t="s">
        <v>33</v>
      </c>
      <c r="D21" s="11" t="s">
        <v>25</v>
      </c>
      <c r="E21" s="22">
        <v>2395.2</v>
      </c>
      <c r="F21" s="23">
        <v>2101.1</v>
      </c>
      <c r="G21" s="23">
        <v>2145.7</v>
      </c>
      <c r="H21" s="23">
        <v>1983.1</v>
      </c>
      <c r="I21" s="23">
        <v>1912.1</v>
      </c>
      <c r="J21" s="23">
        <v>1890.9</v>
      </c>
      <c r="K21" s="23">
        <v>1930.0</v>
      </c>
      <c r="L21" s="23">
        <v>1702.0</v>
      </c>
      <c r="M21" s="23">
        <v>1830.9</v>
      </c>
      <c r="N21" s="23">
        <v>1636.0</v>
      </c>
      <c r="O21" s="23">
        <v>1541.0</v>
      </c>
      <c r="P21" s="8"/>
      <c r="Q21" s="10" t="s">
        <v>33</v>
      </c>
      <c r="R21" s="14" t="s">
        <v>25</v>
      </c>
      <c r="S21" s="15">
        <f t="shared" si="1"/>
        <v>21068</v>
      </c>
      <c r="T21" s="16">
        <f t="shared" si="2"/>
        <v>1915.272727</v>
      </c>
      <c r="U21" s="16">
        <f t="shared" si="3"/>
        <v>2395.2</v>
      </c>
      <c r="V21" s="16">
        <f t="shared" si="4"/>
        <v>1541</v>
      </c>
      <c r="W21" s="16" t="str">
        <f t="shared" si="5"/>
        <v>2022-23</v>
      </c>
      <c r="X21" s="16" t="str">
        <f t="shared" si="6"/>
        <v>2013-14</v>
      </c>
    </row>
    <row r="22" ht="27.75" customHeight="1">
      <c r="C22" s="17"/>
      <c r="D22" s="11" t="s">
        <v>26</v>
      </c>
      <c r="E22" s="22">
        <v>3645.8</v>
      </c>
      <c r="F22" s="23">
        <v>3333.2</v>
      </c>
      <c r="G22" s="23">
        <v>3259.5</v>
      </c>
      <c r="H22" s="23">
        <v>3326.8</v>
      </c>
      <c r="I22" s="23">
        <v>2407.4</v>
      </c>
      <c r="J22" s="23">
        <v>3069.0</v>
      </c>
      <c r="K22" s="23">
        <v>2737.0</v>
      </c>
      <c r="L22" s="23">
        <v>2484.0</v>
      </c>
      <c r="M22" s="23">
        <v>3059.0</v>
      </c>
      <c r="N22" s="23">
        <v>4694.0</v>
      </c>
      <c r="O22" s="23">
        <v>2944.0</v>
      </c>
      <c r="P22" s="8"/>
      <c r="Q22" s="17"/>
      <c r="R22" s="14" t="s">
        <v>26</v>
      </c>
      <c r="S22" s="15">
        <f t="shared" si="1"/>
        <v>34959.7</v>
      </c>
      <c r="T22" s="16">
        <f t="shared" si="2"/>
        <v>3178.154545</v>
      </c>
      <c r="U22" s="16">
        <f t="shared" si="3"/>
        <v>4694</v>
      </c>
      <c r="V22" s="16">
        <f t="shared" si="4"/>
        <v>2407.4</v>
      </c>
      <c r="W22" s="16" t="str">
        <f t="shared" si="5"/>
        <v>2013-14</v>
      </c>
      <c r="X22" s="16" t="str">
        <f t="shared" si="6"/>
        <v>2019-20</v>
      </c>
    </row>
    <row r="23" ht="27.75" customHeight="1">
      <c r="C23" s="10" t="s">
        <v>34</v>
      </c>
      <c r="D23" s="11" t="s">
        <v>25</v>
      </c>
      <c r="E23" s="22">
        <v>5406.9</v>
      </c>
      <c r="F23" s="23">
        <v>4618.0</v>
      </c>
      <c r="G23" s="23">
        <v>4424.9</v>
      </c>
      <c r="H23" s="23">
        <v>4824.3</v>
      </c>
      <c r="I23" s="23">
        <v>4516.1</v>
      </c>
      <c r="J23" s="23">
        <v>4523.4</v>
      </c>
      <c r="K23" s="23">
        <v>4453.0</v>
      </c>
      <c r="L23" s="23">
        <v>4145.0</v>
      </c>
      <c r="M23" s="23">
        <v>4006.0</v>
      </c>
      <c r="N23" s="23">
        <v>3998.0</v>
      </c>
      <c r="O23" s="23">
        <v>3976.0</v>
      </c>
      <c r="P23" s="8"/>
      <c r="Q23" s="10" t="s">
        <v>34</v>
      </c>
      <c r="R23" s="14" t="s">
        <v>25</v>
      </c>
      <c r="S23" s="15">
        <f t="shared" si="1"/>
        <v>48891.6</v>
      </c>
      <c r="T23" s="16">
        <f t="shared" si="2"/>
        <v>4444.690909</v>
      </c>
      <c r="U23" s="16">
        <f t="shared" si="3"/>
        <v>5406.9</v>
      </c>
      <c r="V23" s="16">
        <f t="shared" si="4"/>
        <v>3976</v>
      </c>
      <c r="W23" s="16" t="str">
        <f t="shared" si="5"/>
        <v>2022-23</v>
      </c>
      <c r="X23" s="16" t="str">
        <f t="shared" si="6"/>
        <v>2013-14</v>
      </c>
    </row>
    <row r="24" ht="27.75" customHeight="1">
      <c r="C24" s="17"/>
      <c r="D24" s="11" t="s">
        <v>26</v>
      </c>
      <c r="E24" s="22">
        <v>11128.3</v>
      </c>
      <c r="F24" s="23">
        <v>10447.2</v>
      </c>
      <c r="G24" s="23">
        <v>12394.4</v>
      </c>
      <c r="H24" s="23">
        <v>11876.4</v>
      </c>
      <c r="I24" s="23">
        <v>12574.0</v>
      </c>
      <c r="J24" s="23">
        <v>10765.3</v>
      </c>
      <c r="K24" s="23">
        <v>11546.8</v>
      </c>
      <c r="L24" s="23">
        <v>11352.0</v>
      </c>
      <c r="M24" s="23">
        <v>10354.0</v>
      </c>
      <c r="N24" s="23">
        <v>11800.0</v>
      </c>
      <c r="O24" s="23">
        <v>11117.0</v>
      </c>
      <c r="P24" s="8"/>
      <c r="Q24" s="17"/>
      <c r="R24" s="14" t="s">
        <v>26</v>
      </c>
      <c r="S24" s="15">
        <f t="shared" si="1"/>
        <v>125355.4</v>
      </c>
      <c r="T24" s="16">
        <f t="shared" si="2"/>
        <v>11395.94545</v>
      </c>
      <c r="U24" s="16">
        <f t="shared" si="3"/>
        <v>12574</v>
      </c>
      <c r="V24" s="16">
        <f t="shared" si="4"/>
        <v>10354</v>
      </c>
      <c r="W24" s="16" t="str">
        <f t="shared" si="5"/>
        <v>2018-19</v>
      </c>
      <c r="X24" s="16" t="str">
        <f t="shared" si="6"/>
        <v>2015-16</v>
      </c>
    </row>
    <row r="25" ht="27.75" customHeight="1">
      <c r="C25" s="10" t="s">
        <v>35</v>
      </c>
      <c r="D25" s="11" t="s">
        <v>25</v>
      </c>
      <c r="E25" s="22">
        <v>119.2</v>
      </c>
      <c r="F25" s="23">
        <v>167.5</v>
      </c>
      <c r="G25" s="23">
        <v>140.5</v>
      </c>
      <c r="H25" s="23">
        <v>143.8</v>
      </c>
      <c r="I25" s="23">
        <v>114.9</v>
      </c>
      <c r="J25" s="23">
        <v>114.8</v>
      </c>
      <c r="K25" s="23">
        <v>146.6</v>
      </c>
      <c r="L25" s="23">
        <v>129.9</v>
      </c>
      <c r="M25" s="23">
        <v>125.2</v>
      </c>
      <c r="N25" s="23">
        <v>120.8</v>
      </c>
      <c r="O25" s="23">
        <v>125.3</v>
      </c>
      <c r="P25" s="8"/>
      <c r="Q25" s="10" t="s">
        <v>35</v>
      </c>
      <c r="R25" s="14" t="s">
        <v>25</v>
      </c>
      <c r="S25" s="15">
        <f t="shared" si="1"/>
        <v>1448.5</v>
      </c>
      <c r="T25" s="16">
        <f t="shared" si="2"/>
        <v>131.6818182</v>
      </c>
      <c r="U25" s="16">
        <f t="shared" si="3"/>
        <v>167.5</v>
      </c>
      <c r="V25" s="16">
        <f t="shared" si="4"/>
        <v>114.8</v>
      </c>
      <c r="W25" s="16" t="str">
        <f t="shared" si="5"/>
        <v>2021-22</v>
      </c>
      <c r="X25" s="16" t="str">
        <f t="shared" si="6"/>
        <v>2018-19</v>
      </c>
    </row>
    <row r="26" ht="27.75" customHeight="1">
      <c r="C26" s="17"/>
      <c r="D26" s="11" t="s">
        <v>26</v>
      </c>
      <c r="E26" s="22">
        <v>564.7</v>
      </c>
      <c r="F26" s="23">
        <v>548.9</v>
      </c>
      <c r="G26" s="23">
        <v>570.3</v>
      </c>
      <c r="H26" s="23">
        <v>563.4</v>
      </c>
      <c r="I26" s="23">
        <v>564.6</v>
      </c>
      <c r="J26" s="23">
        <v>565.7</v>
      </c>
      <c r="K26" s="23">
        <v>704.2</v>
      </c>
      <c r="L26" s="23">
        <v>667.6</v>
      </c>
      <c r="M26" s="23">
        <v>646.5</v>
      </c>
      <c r="N26" s="23">
        <v>670.7</v>
      </c>
      <c r="O26" s="23">
        <v>608.6</v>
      </c>
      <c r="P26" s="8"/>
      <c r="Q26" s="17"/>
      <c r="R26" s="14" t="s">
        <v>26</v>
      </c>
      <c r="S26" s="15">
        <f t="shared" si="1"/>
        <v>6675.2</v>
      </c>
      <c r="T26" s="16">
        <f t="shared" si="2"/>
        <v>606.8363636</v>
      </c>
      <c r="U26" s="16">
        <f t="shared" si="3"/>
        <v>704.2</v>
      </c>
      <c r="V26" s="16">
        <f t="shared" si="4"/>
        <v>548.9</v>
      </c>
      <c r="W26" s="16" t="str">
        <f t="shared" si="5"/>
        <v>2016-17</v>
      </c>
      <c r="X26" s="16" t="str">
        <f t="shared" si="6"/>
        <v>2022-23</v>
      </c>
    </row>
    <row r="27" ht="27.75" customHeight="1">
      <c r="C27" s="10" t="s">
        <v>36</v>
      </c>
      <c r="D27" s="11" t="s">
        <v>25</v>
      </c>
      <c r="E27" s="22" t="s">
        <v>27</v>
      </c>
      <c r="F27" s="23" t="s">
        <v>27</v>
      </c>
      <c r="G27" s="23">
        <v>581.5</v>
      </c>
      <c r="H27" s="23">
        <v>587.0</v>
      </c>
      <c r="I27" s="23">
        <v>615.8</v>
      </c>
      <c r="J27" s="23">
        <v>513.1</v>
      </c>
      <c r="K27" s="23">
        <v>572.2</v>
      </c>
      <c r="L27" s="23">
        <v>646.4</v>
      </c>
      <c r="M27" s="23">
        <v>517.2</v>
      </c>
      <c r="N27" s="23">
        <v>610.9</v>
      </c>
      <c r="O27" s="23">
        <v>818.1</v>
      </c>
      <c r="P27" s="8"/>
      <c r="Q27" s="10" t="s">
        <v>36</v>
      </c>
      <c r="R27" s="14" t="s">
        <v>25</v>
      </c>
      <c r="S27" s="15">
        <f t="shared" si="1"/>
        <v>5462.2</v>
      </c>
      <c r="T27" s="16">
        <f t="shared" si="2"/>
        <v>606.9111111</v>
      </c>
      <c r="U27" s="16">
        <f t="shared" si="3"/>
        <v>818.1</v>
      </c>
      <c r="V27" s="16">
        <f t="shared" si="4"/>
        <v>513.1</v>
      </c>
      <c r="W27" s="16" t="str">
        <f t="shared" si="5"/>
        <v>2012-13</v>
      </c>
      <c r="X27" s="16" t="str">
        <f t="shared" si="6"/>
        <v>2018-19</v>
      </c>
    </row>
    <row r="28" ht="27.75" customHeight="1">
      <c r="C28" s="17"/>
      <c r="D28" s="11" t="s">
        <v>26</v>
      </c>
      <c r="E28" s="22" t="s">
        <v>27</v>
      </c>
      <c r="F28" s="23" t="s">
        <v>27</v>
      </c>
      <c r="G28" s="23">
        <v>483.9</v>
      </c>
      <c r="H28" s="23">
        <v>488.3</v>
      </c>
      <c r="I28" s="23">
        <v>671.9</v>
      </c>
      <c r="J28" s="23">
        <v>487.4</v>
      </c>
      <c r="K28" s="23">
        <v>475.5</v>
      </c>
      <c r="L28" s="23">
        <v>541.5</v>
      </c>
      <c r="M28" s="23">
        <v>314.3</v>
      </c>
      <c r="N28" s="23">
        <v>601.9</v>
      </c>
      <c r="O28" s="23">
        <v>462.4</v>
      </c>
      <c r="P28" s="8"/>
      <c r="Q28" s="17"/>
      <c r="R28" s="14" t="s">
        <v>26</v>
      </c>
      <c r="S28" s="15">
        <f t="shared" si="1"/>
        <v>4527.1</v>
      </c>
      <c r="T28" s="16">
        <f t="shared" si="2"/>
        <v>503.0111111</v>
      </c>
      <c r="U28" s="16">
        <f t="shared" si="3"/>
        <v>671.9</v>
      </c>
      <c r="V28" s="16">
        <f t="shared" si="4"/>
        <v>314.3</v>
      </c>
      <c r="W28" s="16" t="str">
        <f t="shared" si="5"/>
        <v>2018-19</v>
      </c>
      <c r="X28" s="16" t="str">
        <f t="shared" si="6"/>
        <v>2015-16</v>
      </c>
    </row>
    <row r="29" ht="27.75" customHeight="1">
      <c r="C29" s="10" t="s">
        <v>37</v>
      </c>
      <c r="D29" s="11" t="s">
        <v>25</v>
      </c>
      <c r="E29" s="22">
        <v>1399.8</v>
      </c>
      <c r="F29" s="23">
        <v>2930.5</v>
      </c>
      <c r="G29" s="23">
        <v>2752.9</v>
      </c>
      <c r="H29" s="23">
        <v>3012.8</v>
      </c>
      <c r="I29" s="23">
        <v>2893.9</v>
      </c>
      <c r="J29" s="23">
        <v>4078.0</v>
      </c>
      <c r="K29" s="23">
        <v>3841.8</v>
      </c>
      <c r="L29" s="23">
        <v>2882.2</v>
      </c>
      <c r="M29" s="23">
        <v>3361.9</v>
      </c>
      <c r="N29" s="23">
        <v>2810.6</v>
      </c>
      <c r="O29" s="23">
        <v>3164.9</v>
      </c>
      <c r="P29" s="8"/>
      <c r="Q29" s="10" t="s">
        <v>37</v>
      </c>
      <c r="R29" s="14" t="s">
        <v>25</v>
      </c>
      <c r="S29" s="15">
        <f t="shared" si="1"/>
        <v>33129.3</v>
      </c>
      <c r="T29" s="16">
        <f t="shared" si="2"/>
        <v>3011.754545</v>
      </c>
      <c r="U29" s="16">
        <f t="shared" si="3"/>
        <v>4078</v>
      </c>
      <c r="V29" s="16">
        <f t="shared" si="4"/>
        <v>1399.8</v>
      </c>
      <c r="W29" s="16" t="str">
        <f t="shared" si="5"/>
        <v>2017-18</v>
      </c>
      <c r="X29" s="16" t="str">
        <f t="shared" si="6"/>
        <v>2021-22</v>
      </c>
    </row>
    <row r="30" ht="27.75" customHeight="1">
      <c r="C30" s="17"/>
      <c r="D30" s="11" t="s">
        <v>26</v>
      </c>
      <c r="E30" s="22">
        <v>379.8</v>
      </c>
      <c r="F30" s="23">
        <v>519.3</v>
      </c>
      <c r="G30" s="23">
        <v>544.0</v>
      </c>
      <c r="H30" s="23">
        <v>439.4</v>
      </c>
      <c r="I30" s="23">
        <v>302.6</v>
      </c>
      <c r="J30" s="23">
        <v>468.7</v>
      </c>
      <c r="K30" s="23">
        <v>425.2</v>
      </c>
      <c r="L30" s="23">
        <v>287.3</v>
      </c>
      <c r="M30" s="23">
        <v>330.4</v>
      </c>
      <c r="N30" s="23">
        <v>370.4</v>
      </c>
      <c r="O30" s="23">
        <v>319.5</v>
      </c>
      <c r="P30" s="8"/>
      <c r="Q30" s="17"/>
      <c r="R30" s="14" t="s">
        <v>26</v>
      </c>
      <c r="S30" s="15">
        <f t="shared" si="1"/>
        <v>4386.6</v>
      </c>
      <c r="T30" s="16">
        <f t="shared" si="2"/>
        <v>398.7818182</v>
      </c>
      <c r="U30" s="16">
        <f t="shared" si="3"/>
        <v>544</v>
      </c>
      <c r="V30" s="16">
        <f t="shared" si="4"/>
        <v>287.3</v>
      </c>
      <c r="W30" s="16" t="str">
        <f t="shared" si="5"/>
        <v>2020-21</v>
      </c>
      <c r="X30" s="16" t="str">
        <f t="shared" si="6"/>
        <v>2016-17</v>
      </c>
    </row>
    <row r="31" ht="27.75" customHeight="1">
      <c r="C31" s="10" t="s">
        <v>38</v>
      </c>
      <c r="D31" s="11" t="s">
        <v>25</v>
      </c>
      <c r="E31" s="22">
        <v>4001.3</v>
      </c>
      <c r="F31" s="23">
        <v>4318.4</v>
      </c>
      <c r="G31" s="23">
        <v>4291.7</v>
      </c>
      <c r="H31" s="23">
        <v>3634.5</v>
      </c>
      <c r="I31" s="23">
        <v>3431.0</v>
      </c>
      <c r="J31" s="23">
        <v>3017.1</v>
      </c>
      <c r="K31" s="23">
        <v>2604.8</v>
      </c>
      <c r="L31" s="23">
        <v>3021.0</v>
      </c>
      <c r="M31" s="23">
        <v>3541.0</v>
      </c>
      <c r="N31" s="23">
        <v>3572.6</v>
      </c>
      <c r="O31" s="23">
        <v>3364.0</v>
      </c>
      <c r="P31" s="8"/>
      <c r="Q31" s="10" t="s">
        <v>38</v>
      </c>
      <c r="R31" s="14" t="s">
        <v>25</v>
      </c>
      <c r="S31" s="15">
        <f t="shared" si="1"/>
        <v>38797.4</v>
      </c>
      <c r="T31" s="16">
        <f t="shared" si="2"/>
        <v>3527.036364</v>
      </c>
      <c r="U31" s="16">
        <f t="shared" si="3"/>
        <v>4318.4</v>
      </c>
      <c r="V31" s="16">
        <f t="shared" si="4"/>
        <v>2604.8</v>
      </c>
      <c r="W31" s="16" t="str">
        <f t="shared" si="5"/>
        <v>2021-22</v>
      </c>
      <c r="X31" s="16" t="str">
        <f t="shared" si="6"/>
        <v>2017-18</v>
      </c>
    </row>
    <row r="32" ht="27.75" customHeight="1">
      <c r="C32" s="17"/>
      <c r="D32" s="11" t="s">
        <v>26</v>
      </c>
      <c r="E32" s="22">
        <v>230.5</v>
      </c>
      <c r="F32" s="23">
        <v>212.4</v>
      </c>
      <c r="G32" s="23">
        <v>262.1</v>
      </c>
      <c r="H32" s="23">
        <v>179.7</v>
      </c>
      <c r="I32" s="23">
        <v>163.6</v>
      </c>
      <c r="J32" s="23">
        <v>230.2</v>
      </c>
      <c r="K32" s="23">
        <v>171.0</v>
      </c>
      <c r="L32" s="23">
        <v>156.0</v>
      </c>
      <c r="M32" s="23">
        <v>261.0</v>
      </c>
      <c r="N32" s="23">
        <v>210.0</v>
      </c>
      <c r="O32" s="23">
        <v>179.0</v>
      </c>
      <c r="P32" s="8"/>
      <c r="Q32" s="17"/>
      <c r="R32" s="14" t="s">
        <v>26</v>
      </c>
      <c r="S32" s="15">
        <f t="shared" si="1"/>
        <v>2255.5</v>
      </c>
      <c r="T32" s="16">
        <f t="shared" si="2"/>
        <v>205.0454545</v>
      </c>
      <c r="U32" s="16">
        <f t="shared" si="3"/>
        <v>262.1</v>
      </c>
      <c r="V32" s="16">
        <f t="shared" si="4"/>
        <v>156</v>
      </c>
      <c r="W32" s="16" t="str">
        <f t="shared" si="5"/>
        <v>2020-21</v>
      </c>
      <c r="X32" s="16" t="str">
        <f t="shared" si="6"/>
        <v>2016-17</v>
      </c>
    </row>
    <row r="33" ht="27.75" customHeight="1">
      <c r="C33" s="10" t="s">
        <v>39</v>
      </c>
      <c r="D33" s="11" t="s">
        <v>25</v>
      </c>
      <c r="E33" s="22">
        <v>581.4</v>
      </c>
      <c r="F33" s="23">
        <v>487.0</v>
      </c>
      <c r="G33" s="23">
        <v>633.8</v>
      </c>
      <c r="H33" s="23">
        <v>605.6</v>
      </c>
      <c r="I33" s="23">
        <v>578.3</v>
      </c>
      <c r="J33" s="23">
        <v>521.3</v>
      </c>
      <c r="K33" s="23">
        <v>437.1</v>
      </c>
      <c r="L33" s="23">
        <v>549.3</v>
      </c>
      <c r="M33" s="23">
        <v>562.1</v>
      </c>
      <c r="N33" s="23">
        <v>509.2</v>
      </c>
      <c r="O33" s="23">
        <v>508.3</v>
      </c>
      <c r="P33" s="8"/>
      <c r="Q33" s="10" t="s">
        <v>39</v>
      </c>
      <c r="R33" s="14" t="s">
        <v>25</v>
      </c>
      <c r="S33" s="15">
        <f t="shared" si="1"/>
        <v>5973.4</v>
      </c>
      <c r="T33" s="16">
        <f t="shared" si="2"/>
        <v>543.0363636</v>
      </c>
      <c r="U33" s="16">
        <f t="shared" si="3"/>
        <v>633.8</v>
      </c>
      <c r="V33" s="16">
        <f t="shared" si="4"/>
        <v>437.1</v>
      </c>
      <c r="W33" s="16" t="str">
        <f t="shared" si="5"/>
        <v>2020-21</v>
      </c>
      <c r="X33" s="16" t="str">
        <f t="shared" si="6"/>
        <v>2017-18</v>
      </c>
    </row>
    <row r="34" ht="27.75" customHeight="1">
      <c r="C34" s="17"/>
      <c r="D34" s="11" t="s">
        <v>26</v>
      </c>
      <c r="E34" s="22" t="s">
        <v>27</v>
      </c>
      <c r="F34" s="23" t="s">
        <v>27</v>
      </c>
      <c r="G34" s="23" t="s">
        <v>27</v>
      </c>
      <c r="H34" s="23" t="s">
        <v>27</v>
      </c>
      <c r="I34" s="23" t="s">
        <v>27</v>
      </c>
      <c r="J34" s="23" t="s">
        <v>27</v>
      </c>
      <c r="K34" s="23" t="s">
        <v>27</v>
      </c>
      <c r="L34" s="23" t="s">
        <v>27</v>
      </c>
      <c r="M34" s="23" t="s">
        <v>27</v>
      </c>
      <c r="N34" s="23" t="s">
        <v>27</v>
      </c>
      <c r="O34" s="23" t="s">
        <v>27</v>
      </c>
      <c r="P34" s="8"/>
      <c r="Q34" s="17"/>
      <c r="R34" s="14" t="s">
        <v>26</v>
      </c>
      <c r="S34" s="15">
        <f t="shared" si="1"/>
        <v>0</v>
      </c>
      <c r="T34" s="16" t="str">
        <f t="shared" si="2"/>
        <v>#DIV/0!</v>
      </c>
      <c r="U34" s="16">
        <f t="shared" si="3"/>
        <v>0</v>
      </c>
      <c r="V34" s="16">
        <f t="shared" si="4"/>
        <v>0</v>
      </c>
      <c r="W34" s="16" t="str">
        <f t="shared" si="5"/>
        <v>#N/A</v>
      </c>
      <c r="X34" s="16" t="str">
        <f t="shared" si="6"/>
        <v>#N/A</v>
      </c>
    </row>
    <row r="35" ht="27.75" customHeight="1">
      <c r="C35" s="10" t="s">
        <v>40</v>
      </c>
      <c r="D35" s="11" t="s">
        <v>25</v>
      </c>
      <c r="E35" s="22">
        <v>7657.2</v>
      </c>
      <c r="F35" s="23">
        <v>4814.8</v>
      </c>
      <c r="G35" s="23">
        <v>4413.8</v>
      </c>
      <c r="H35" s="23">
        <v>4778.1</v>
      </c>
      <c r="I35" s="23">
        <v>4494.7</v>
      </c>
      <c r="J35" s="23">
        <v>4123.9</v>
      </c>
      <c r="K35" s="23">
        <v>4226.8</v>
      </c>
      <c r="L35" s="23">
        <v>3546.7</v>
      </c>
      <c r="M35" s="23">
        <v>3625.3</v>
      </c>
      <c r="N35" s="23">
        <v>2844.8</v>
      </c>
      <c r="O35" s="23">
        <v>2775.0</v>
      </c>
      <c r="P35" s="8"/>
      <c r="Q35" s="10" t="s">
        <v>40</v>
      </c>
      <c r="R35" s="14" t="s">
        <v>25</v>
      </c>
      <c r="S35" s="15">
        <f t="shared" si="1"/>
        <v>47301.1</v>
      </c>
      <c r="T35" s="16">
        <f t="shared" si="2"/>
        <v>4300.1</v>
      </c>
      <c r="U35" s="16">
        <f t="shared" si="3"/>
        <v>7657.2</v>
      </c>
      <c r="V35" s="16">
        <f t="shared" si="4"/>
        <v>2775</v>
      </c>
      <c r="W35" s="16" t="str">
        <f t="shared" si="5"/>
        <v>2022-23</v>
      </c>
      <c r="X35" s="16" t="str">
        <f t="shared" si="6"/>
        <v>2013-14</v>
      </c>
    </row>
    <row r="36" ht="27.75" customHeight="1">
      <c r="C36" s="17"/>
      <c r="D36" s="11" t="s">
        <v>26</v>
      </c>
      <c r="E36" s="22">
        <v>23995.4</v>
      </c>
      <c r="F36" s="23">
        <v>22977.5</v>
      </c>
      <c r="G36" s="23">
        <v>18182.1</v>
      </c>
      <c r="H36" s="23">
        <v>19607.1</v>
      </c>
      <c r="I36" s="23">
        <v>16521.4</v>
      </c>
      <c r="J36" s="23">
        <v>15910.8</v>
      </c>
      <c r="K36" s="23">
        <v>17939.3</v>
      </c>
      <c r="L36" s="23">
        <v>17688.7</v>
      </c>
      <c r="M36" s="23">
        <v>17103.9</v>
      </c>
      <c r="N36" s="23">
        <v>12937.0</v>
      </c>
      <c r="O36" s="23">
        <v>13133.4</v>
      </c>
      <c r="P36" s="8"/>
      <c r="Q36" s="17"/>
      <c r="R36" s="14" t="s">
        <v>26</v>
      </c>
      <c r="S36" s="15">
        <f t="shared" si="1"/>
        <v>195996.6</v>
      </c>
      <c r="T36" s="16">
        <f t="shared" si="2"/>
        <v>17817.87273</v>
      </c>
      <c r="U36" s="16">
        <f t="shared" si="3"/>
        <v>23995.4</v>
      </c>
      <c r="V36" s="16">
        <f t="shared" si="4"/>
        <v>12937</v>
      </c>
      <c r="W36" s="16" t="str">
        <f t="shared" si="5"/>
        <v>2022-23</v>
      </c>
      <c r="X36" s="16" t="str">
        <f t="shared" si="6"/>
        <v>2014-15</v>
      </c>
    </row>
    <row r="37" ht="27.75" customHeight="1">
      <c r="C37" s="10" t="s">
        <v>41</v>
      </c>
      <c r="D37" s="11" t="s">
        <v>25</v>
      </c>
      <c r="E37" s="22">
        <v>3899.1</v>
      </c>
      <c r="F37" s="23">
        <v>3598.1</v>
      </c>
      <c r="G37" s="23">
        <v>3291.7</v>
      </c>
      <c r="H37" s="23">
        <v>2897.6</v>
      </c>
      <c r="I37" s="23">
        <v>3275.7</v>
      </c>
      <c r="J37" s="23">
        <v>2730.8</v>
      </c>
      <c r="K37" s="23">
        <v>3109.5</v>
      </c>
      <c r="L37" s="23">
        <v>2593.0</v>
      </c>
      <c r="M37" s="23">
        <v>2946.0</v>
      </c>
      <c r="N37" s="23">
        <v>3120.0</v>
      </c>
      <c r="O37" s="23">
        <v>3057.0</v>
      </c>
      <c r="P37" s="8"/>
      <c r="Q37" s="10" t="s">
        <v>41</v>
      </c>
      <c r="R37" s="14" t="s">
        <v>25</v>
      </c>
      <c r="S37" s="15">
        <f t="shared" si="1"/>
        <v>34518.5</v>
      </c>
      <c r="T37" s="16">
        <f t="shared" si="2"/>
        <v>3138.045455</v>
      </c>
      <c r="U37" s="16">
        <f t="shared" si="3"/>
        <v>3899.1</v>
      </c>
      <c r="V37" s="16">
        <f t="shared" si="4"/>
        <v>2593</v>
      </c>
      <c r="W37" s="16" t="str">
        <f t="shared" si="5"/>
        <v>2022-23</v>
      </c>
      <c r="X37" s="16" t="str">
        <f t="shared" si="6"/>
        <v>2016-17</v>
      </c>
    </row>
    <row r="38" ht="27.75" customHeight="1">
      <c r="C38" s="17"/>
      <c r="D38" s="11" t="s">
        <v>26</v>
      </c>
      <c r="E38" s="22">
        <v>2374.2</v>
      </c>
      <c r="F38" s="23">
        <v>2144.5</v>
      </c>
      <c r="G38" s="23">
        <v>2071.1</v>
      </c>
      <c r="H38" s="23">
        <v>1793.7</v>
      </c>
      <c r="I38" s="23">
        <v>1249.2</v>
      </c>
      <c r="J38" s="23">
        <v>1696.8</v>
      </c>
      <c r="K38" s="23">
        <v>1875.1</v>
      </c>
      <c r="L38" s="23">
        <v>981.0</v>
      </c>
      <c r="M38" s="23">
        <v>1308.0</v>
      </c>
      <c r="N38" s="23">
        <v>1602.0</v>
      </c>
      <c r="O38" s="23">
        <v>1181.0</v>
      </c>
      <c r="P38" s="8"/>
      <c r="Q38" s="17"/>
      <c r="R38" s="14" t="s">
        <v>26</v>
      </c>
      <c r="S38" s="15">
        <f t="shared" si="1"/>
        <v>18276.6</v>
      </c>
      <c r="T38" s="16">
        <f t="shared" si="2"/>
        <v>1661.509091</v>
      </c>
      <c r="U38" s="16">
        <f t="shared" si="3"/>
        <v>2374.2</v>
      </c>
      <c r="V38" s="16">
        <f t="shared" si="4"/>
        <v>981</v>
      </c>
      <c r="W38" s="16" t="str">
        <f t="shared" si="5"/>
        <v>2022-23</v>
      </c>
      <c r="X38" s="16" t="str">
        <f t="shared" si="6"/>
        <v>2016-17</v>
      </c>
    </row>
    <row r="39" ht="27.75" customHeight="1">
      <c r="C39" s="10" t="s">
        <v>42</v>
      </c>
      <c r="D39" s="11" t="s">
        <v>25</v>
      </c>
      <c r="E39" s="22" t="s">
        <v>27</v>
      </c>
      <c r="F39" s="23">
        <v>567.4</v>
      </c>
      <c r="G39" s="23">
        <v>602.2</v>
      </c>
      <c r="H39" s="23">
        <v>385.5</v>
      </c>
      <c r="I39" s="23">
        <v>401.6</v>
      </c>
      <c r="J39" s="23">
        <v>607.8</v>
      </c>
      <c r="K39" s="23">
        <v>430.4</v>
      </c>
      <c r="L39" s="23">
        <v>338.8</v>
      </c>
      <c r="M39" s="23">
        <v>334.1</v>
      </c>
      <c r="N39" s="23">
        <v>398.5</v>
      </c>
      <c r="O39" s="23">
        <v>257.6</v>
      </c>
      <c r="P39" s="8"/>
      <c r="Q39" s="10" t="s">
        <v>42</v>
      </c>
      <c r="R39" s="14" t="s">
        <v>25</v>
      </c>
      <c r="S39" s="15">
        <f t="shared" si="1"/>
        <v>4323.9</v>
      </c>
      <c r="T39" s="16">
        <f t="shared" si="2"/>
        <v>432.39</v>
      </c>
      <c r="U39" s="16">
        <f t="shared" si="3"/>
        <v>607.8</v>
      </c>
      <c r="V39" s="16">
        <f t="shared" si="4"/>
        <v>257.6</v>
      </c>
      <c r="W39" s="16" t="str">
        <f t="shared" si="5"/>
        <v>2017-18</v>
      </c>
      <c r="X39" s="16" t="str">
        <f t="shared" si="6"/>
        <v>2013-14</v>
      </c>
    </row>
    <row r="40" ht="27.75" customHeight="1">
      <c r="C40" s="17"/>
      <c r="D40" s="11" t="s">
        <v>26</v>
      </c>
      <c r="E40" s="22" t="s">
        <v>27</v>
      </c>
      <c r="F40" s="23">
        <v>5.7</v>
      </c>
      <c r="G40" s="23">
        <v>5.8</v>
      </c>
      <c r="H40" s="23">
        <v>5.8</v>
      </c>
      <c r="I40" s="23">
        <v>5.7</v>
      </c>
      <c r="J40" s="23">
        <v>5.6</v>
      </c>
      <c r="K40" s="23">
        <v>5.6</v>
      </c>
      <c r="L40" s="23">
        <v>5.6</v>
      </c>
      <c r="M40" s="23">
        <v>5.6</v>
      </c>
      <c r="N40" s="23">
        <v>5.6</v>
      </c>
      <c r="O40" s="23">
        <v>6.0</v>
      </c>
      <c r="P40" s="8"/>
      <c r="Q40" s="17"/>
      <c r="R40" s="14" t="s">
        <v>26</v>
      </c>
      <c r="S40" s="15">
        <f t="shared" si="1"/>
        <v>57</v>
      </c>
      <c r="T40" s="16">
        <f t="shared" si="2"/>
        <v>5.7</v>
      </c>
      <c r="U40" s="16">
        <f t="shared" si="3"/>
        <v>6</v>
      </c>
      <c r="V40" s="16">
        <f t="shared" si="4"/>
        <v>5.6</v>
      </c>
      <c r="W40" s="16" t="str">
        <f t="shared" si="5"/>
        <v>2012-13</v>
      </c>
      <c r="X40" s="16" t="str">
        <f t="shared" si="6"/>
        <v>2018-19</v>
      </c>
    </row>
    <row r="41" ht="27.75" customHeight="1">
      <c r="C41" s="10" t="s">
        <v>43</v>
      </c>
      <c r="D41" s="11" t="s">
        <v>25</v>
      </c>
      <c r="E41" s="22" t="s">
        <v>27</v>
      </c>
      <c r="F41" s="23">
        <v>297.3</v>
      </c>
      <c r="G41" s="23">
        <v>295.8</v>
      </c>
      <c r="H41" s="23">
        <v>303.4</v>
      </c>
      <c r="I41" s="23">
        <v>202.0</v>
      </c>
      <c r="J41" s="23">
        <v>304.6</v>
      </c>
      <c r="K41" s="23">
        <v>203.0</v>
      </c>
      <c r="L41" s="23">
        <v>301.1</v>
      </c>
      <c r="M41" s="23">
        <v>298.2</v>
      </c>
      <c r="N41" s="23">
        <v>273.9</v>
      </c>
      <c r="O41" s="23">
        <v>232.0</v>
      </c>
      <c r="P41" s="8"/>
      <c r="Q41" s="10" t="s">
        <v>43</v>
      </c>
      <c r="R41" s="14" t="s">
        <v>25</v>
      </c>
      <c r="S41" s="15">
        <f t="shared" si="1"/>
        <v>2711.3</v>
      </c>
      <c r="T41" s="16">
        <f t="shared" si="2"/>
        <v>271.13</v>
      </c>
      <c r="U41" s="16">
        <f t="shared" si="3"/>
        <v>304.6</v>
      </c>
      <c r="V41" s="16">
        <f t="shared" si="4"/>
        <v>202</v>
      </c>
      <c r="W41" s="16" t="str">
        <f t="shared" si="5"/>
        <v>2017-18</v>
      </c>
      <c r="X41" s="16" t="str">
        <f t="shared" si="6"/>
        <v>2019-20</v>
      </c>
    </row>
    <row r="42" ht="27.75" customHeight="1">
      <c r="C42" s="17"/>
      <c r="D42" s="11" t="s">
        <v>26</v>
      </c>
      <c r="E42" s="22" t="s">
        <v>27</v>
      </c>
      <c r="F42" s="23">
        <v>0.9</v>
      </c>
      <c r="G42" s="23">
        <v>0.9</v>
      </c>
      <c r="H42" s="23">
        <v>0.9</v>
      </c>
      <c r="I42" s="23">
        <v>0.9</v>
      </c>
      <c r="J42" s="23">
        <v>0.9</v>
      </c>
      <c r="K42" s="23">
        <v>0.9</v>
      </c>
      <c r="L42" s="23">
        <v>0.9</v>
      </c>
      <c r="M42" s="23">
        <v>0.8</v>
      </c>
      <c r="N42" s="23">
        <v>0.8</v>
      </c>
      <c r="O42" s="23">
        <v>0.7</v>
      </c>
      <c r="P42" s="8"/>
      <c r="Q42" s="17"/>
      <c r="R42" s="14" t="s">
        <v>26</v>
      </c>
      <c r="S42" s="15">
        <f t="shared" si="1"/>
        <v>8.6</v>
      </c>
      <c r="T42" s="16">
        <f t="shared" si="2"/>
        <v>0.86</v>
      </c>
      <c r="U42" s="16">
        <f t="shared" si="3"/>
        <v>0.9</v>
      </c>
      <c r="V42" s="16">
        <f t="shared" si="4"/>
        <v>0.7</v>
      </c>
      <c r="W42" s="16" t="str">
        <f t="shared" si="5"/>
        <v>2021-22</v>
      </c>
      <c r="X42" s="16" t="str">
        <f t="shared" si="6"/>
        <v>2013-14</v>
      </c>
    </row>
    <row r="43" ht="27.75" customHeight="1">
      <c r="C43" s="10" t="s">
        <v>44</v>
      </c>
      <c r="D43" s="11" t="s">
        <v>25</v>
      </c>
      <c r="E43" s="22" t="s">
        <v>27</v>
      </c>
      <c r="F43" s="23">
        <v>60.9</v>
      </c>
      <c r="G43" s="23">
        <v>62.2</v>
      </c>
      <c r="H43" s="23">
        <v>60.0</v>
      </c>
      <c r="I43" s="23">
        <v>60.0</v>
      </c>
      <c r="J43" s="23">
        <v>59.6</v>
      </c>
      <c r="K43" s="23">
        <v>61.5</v>
      </c>
      <c r="L43" s="23">
        <v>62.1</v>
      </c>
      <c r="M43" s="23">
        <v>60.7</v>
      </c>
      <c r="N43" s="23">
        <v>59.0</v>
      </c>
      <c r="O43" s="23">
        <v>30.5</v>
      </c>
      <c r="P43" s="8"/>
      <c r="Q43" s="10" t="s">
        <v>44</v>
      </c>
      <c r="R43" s="14" t="s">
        <v>25</v>
      </c>
      <c r="S43" s="15">
        <f t="shared" si="1"/>
        <v>576.5</v>
      </c>
      <c r="T43" s="16">
        <f t="shared" si="2"/>
        <v>57.65</v>
      </c>
      <c r="U43" s="16">
        <f t="shared" si="3"/>
        <v>62.2</v>
      </c>
      <c r="V43" s="16">
        <f t="shared" si="4"/>
        <v>30.5</v>
      </c>
      <c r="W43" s="16" t="str">
        <f t="shared" si="5"/>
        <v>2020-21</v>
      </c>
      <c r="X43" s="16" t="str">
        <f t="shared" si="6"/>
        <v>2013-14</v>
      </c>
    </row>
    <row r="44" ht="27.75" customHeight="1">
      <c r="C44" s="17"/>
      <c r="D44" s="11" t="s">
        <v>26</v>
      </c>
      <c r="E44" s="22" t="s">
        <v>27</v>
      </c>
      <c r="F44" s="23" t="s">
        <v>27</v>
      </c>
      <c r="G44" s="23" t="s">
        <v>27</v>
      </c>
      <c r="H44" s="23" t="s">
        <v>27</v>
      </c>
      <c r="I44" s="23" t="s">
        <v>27</v>
      </c>
      <c r="J44" s="23" t="s">
        <v>27</v>
      </c>
      <c r="K44" s="23" t="s">
        <v>27</v>
      </c>
      <c r="L44" s="23" t="s">
        <v>27</v>
      </c>
      <c r="M44" s="23" t="s">
        <v>27</v>
      </c>
      <c r="N44" s="23" t="s">
        <v>27</v>
      </c>
      <c r="O44" s="23" t="s">
        <v>27</v>
      </c>
      <c r="P44" s="8"/>
      <c r="Q44" s="17"/>
      <c r="R44" s="14" t="s">
        <v>26</v>
      </c>
      <c r="S44" s="15">
        <f t="shared" si="1"/>
        <v>0</v>
      </c>
      <c r="T44" s="16" t="str">
        <f t="shared" si="2"/>
        <v>#DIV/0!</v>
      </c>
      <c r="U44" s="16">
        <f t="shared" si="3"/>
        <v>0</v>
      </c>
      <c r="V44" s="16">
        <f t="shared" si="4"/>
        <v>0</v>
      </c>
      <c r="W44" s="16" t="str">
        <f t="shared" si="5"/>
        <v>#N/A</v>
      </c>
      <c r="X44" s="16" t="str">
        <f t="shared" si="6"/>
        <v>#N/A</v>
      </c>
    </row>
    <row r="45" ht="27.75" customHeight="1">
      <c r="C45" s="10" t="s">
        <v>45</v>
      </c>
      <c r="D45" s="11" t="s">
        <v>25</v>
      </c>
      <c r="E45" s="22" t="s">
        <v>27</v>
      </c>
      <c r="F45" s="23">
        <v>150.7</v>
      </c>
      <c r="G45" s="23">
        <v>367.4</v>
      </c>
      <c r="H45" s="23">
        <v>363.3</v>
      </c>
      <c r="I45" s="23">
        <v>356.7</v>
      </c>
      <c r="J45" s="23">
        <v>349.6</v>
      </c>
      <c r="K45" s="23">
        <v>336.7</v>
      </c>
      <c r="L45" s="23">
        <v>318.8</v>
      </c>
      <c r="M45" s="23">
        <v>454.2</v>
      </c>
      <c r="N45" s="23">
        <v>429.6</v>
      </c>
      <c r="O45" s="23">
        <v>405.2</v>
      </c>
      <c r="P45" s="8"/>
      <c r="Q45" s="10" t="s">
        <v>45</v>
      </c>
      <c r="R45" s="14" t="s">
        <v>25</v>
      </c>
      <c r="S45" s="15">
        <f t="shared" si="1"/>
        <v>3532.2</v>
      </c>
      <c r="T45" s="16">
        <f t="shared" si="2"/>
        <v>353.22</v>
      </c>
      <c r="U45" s="16">
        <f t="shared" si="3"/>
        <v>454.2</v>
      </c>
      <c r="V45" s="16">
        <f t="shared" si="4"/>
        <v>150.7</v>
      </c>
      <c r="W45" s="16" t="str">
        <f t="shared" si="5"/>
        <v>2014-15</v>
      </c>
      <c r="X45" s="16" t="str">
        <f t="shared" si="6"/>
        <v>2022-23</v>
      </c>
    </row>
    <row r="46" ht="27.75" customHeight="1">
      <c r="C46" s="17"/>
      <c r="D46" s="11" t="s">
        <v>26</v>
      </c>
      <c r="E46" s="22" t="s">
        <v>27</v>
      </c>
      <c r="F46" s="23">
        <v>2.3</v>
      </c>
      <c r="G46" s="23">
        <v>6.3</v>
      </c>
      <c r="H46" s="23">
        <v>6.3</v>
      </c>
      <c r="I46" s="23">
        <v>6.3</v>
      </c>
      <c r="J46" s="23">
        <v>6.3</v>
      </c>
      <c r="K46" s="23">
        <v>6.2</v>
      </c>
      <c r="L46" s="23">
        <v>6.0</v>
      </c>
      <c r="M46" s="23">
        <v>5.6</v>
      </c>
      <c r="N46" s="23">
        <v>5.5</v>
      </c>
      <c r="O46" s="23">
        <v>5.9</v>
      </c>
      <c r="P46" s="8"/>
      <c r="Q46" s="17"/>
      <c r="R46" s="14" t="s">
        <v>26</v>
      </c>
      <c r="S46" s="15">
        <f t="shared" si="1"/>
        <v>56.7</v>
      </c>
      <c r="T46" s="16">
        <f t="shared" si="2"/>
        <v>5.67</v>
      </c>
      <c r="U46" s="16">
        <f t="shared" si="3"/>
        <v>6.3</v>
      </c>
      <c r="V46" s="16">
        <f t="shared" si="4"/>
        <v>2.3</v>
      </c>
      <c r="W46" s="16" t="str">
        <f t="shared" si="5"/>
        <v>2020-21</v>
      </c>
      <c r="X46" s="16" t="str">
        <f t="shared" si="6"/>
        <v>2022-23</v>
      </c>
    </row>
    <row r="47" ht="27.75" customHeight="1">
      <c r="C47" s="10" t="s">
        <v>46</v>
      </c>
      <c r="D47" s="11" t="s">
        <v>25</v>
      </c>
      <c r="E47" s="22">
        <v>9621.2</v>
      </c>
      <c r="F47" s="23">
        <v>9290.8</v>
      </c>
      <c r="G47" s="23">
        <v>8810.3</v>
      </c>
      <c r="H47" s="23">
        <v>8360.4</v>
      </c>
      <c r="I47" s="23">
        <v>7733.7</v>
      </c>
      <c r="J47" s="23">
        <v>6551.3</v>
      </c>
      <c r="K47" s="23">
        <v>8325.9</v>
      </c>
      <c r="L47" s="23">
        <v>5875.4</v>
      </c>
      <c r="M47" s="23">
        <v>8298.2</v>
      </c>
      <c r="N47" s="23">
        <v>7613.4</v>
      </c>
      <c r="O47" s="23">
        <v>7295.5</v>
      </c>
      <c r="P47" s="8"/>
      <c r="Q47" s="10" t="s">
        <v>46</v>
      </c>
      <c r="R47" s="14" t="s">
        <v>25</v>
      </c>
      <c r="S47" s="15">
        <f t="shared" si="1"/>
        <v>87776.1</v>
      </c>
      <c r="T47" s="16">
        <f t="shared" si="2"/>
        <v>7979.645455</v>
      </c>
      <c r="U47" s="16">
        <f t="shared" si="3"/>
        <v>9621.2</v>
      </c>
      <c r="V47" s="16">
        <f t="shared" si="4"/>
        <v>5875.4</v>
      </c>
      <c r="W47" s="16" t="str">
        <f t="shared" si="5"/>
        <v>2022-23</v>
      </c>
      <c r="X47" s="16" t="str">
        <f t="shared" si="6"/>
        <v>2016-17</v>
      </c>
    </row>
    <row r="48" ht="27.75" customHeight="1">
      <c r="C48" s="17"/>
      <c r="D48" s="11" t="s">
        <v>26</v>
      </c>
      <c r="E48" s="22">
        <v>0.3</v>
      </c>
      <c r="F48" s="23">
        <v>0.3</v>
      </c>
      <c r="G48" s="23">
        <v>0.3</v>
      </c>
      <c r="H48" s="23">
        <v>0.2</v>
      </c>
      <c r="I48" s="23">
        <v>0.3</v>
      </c>
      <c r="J48" s="23">
        <v>0.2</v>
      </c>
      <c r="K48" s="23">
        <v>0.1</v>
      </c>
      <c r="L48" s="23">
        <v>0.5</v>
      </c>
      <c r="M48" s="23">
        <v>0.7</v>
      </c>
      <c r="N48" s="23">
        <v>1.1</v>
      </c>
      <c r="O48" s="23">
        <v>2.0</v>
      </c>
      <c r="P48" s="8"/>
      <c r="Q48" s="17"/>
      <c r="R48" s="14" t="s">
        <v>26</v>
      </c>
      <c r="S48" s="15">
        <f t="shared" si="1"/>
        <v>6</v>
      </c>
      <c r="T48" s="16">
        <f t="shared" si="2"/>
        <v>0.5454545455</v>
      </c>
      <c r="U48" s="16">
        <f t="shared" si="3"/>
        <v>2</v>
      </c>
      <c r="V48" s="16">
        <f t="shared" si="4"/>
        <v>0.1</v>
      </c>
      <c r="W48" s="16" t="str">
        <f t="shared" si="5"/>
        <v>2012-13</v>
      </c>
      <c r="X48" s="16" t="str">
        <f t="shared" si="6"/>
        <v>2017-18</v>
      </c>
    </row>
    <row r="49" ht="27.75" customHeight="1">
      <c r="C49" s="10" t="s">
        <v>47</v>
      </c>
      <c r="D49" s="11" t="s">
        <v>25</v>
      </c>
      <c r="E49" s="22">
        <v>13146.7</v>
      </c>
      <c r="F49" s="23">
        <v>12885.5</v>
      </c>
      <c r="G49" s="23">
        <v>12783.6</v>
      </c>
      <c r="H49" s="23">
        <v>11779.3</v>
      </c>
      <c r="I49" s="23">
        <v>12821.6</v>
      </c>
      <c r="J49" s="23">
        <v>13381.8</v>
      </c>
      <c r="K49" s="23">
        <v>11586.2</v>
      </c>
      <c r="L49" s="23">
        <v>11823.0</v>
      </c>
      <c r="M49" s="23">
        <v>11107.0</v>
      </c>
      <c r="N49" s="23">
        <v>11267.0</v>
      </c>
      <c r="O49" s="23">
        <v>11374.0</v>
      </c>
      <c r="P49" s="8"/>
      <c r="Q49" s="10" t="s">
        <v>47</v>
      </c>
      <c r="R49" s="14" t="s">
        <v>25</v>
      </c>
      <c r="S49" s="15">
        <f t="shared" si="1"/>
        <v>133955.7</v>
      </c>
      <c r="T49" s="16">
        <f t="shared" si="2"/>
        <v>12177.79091</v>
      </c>
      <c r="U49" s="16">
        <f t="shared" si="3"/>
        <v>13381.8</v>
      </c>
      <c r="V49" s="16">
        <f t="shared" si="4"/>
        <v>11107</v>
      </c>
      <c r="W49" s="16" t="str">
        <f t="shared" si="5"/>
        <v>2017-18</v>
      </c>
      <c r="X49" s="16" t="str">
        <f t="shared" si="6"/>
        <v>2015-16</v>
      </c>
    </row>
    <row r="50" ht="27.75" customHeight="1">
      <c r="C50" s="17"/>
      <c r="D50" s="11" t="s">
        <v>26</v>
      </c>
      <c r="E50" s="22">
        <v>16474.0</v>
      </c>
      <c r="F50" s="23">
        <v>14861.4</v>
      </c>
      <c r="G50" s="23">
        <v>17186.0</v>
      </c>
      <c r="H50" s="23">
        <v>17615.6</v>
      </c>
      <c r="I50" s="23">
        <v>18261.8</v>
      </c>
      <c r="J50" s="23">
        <v>17830.4</v>
      </c>
      <c r="K50" s="23">
        <v>16440.5</v>
      </c>
      <c r="L50" s="23">
        <v>16077.0</v>
      </c>
      <c r="M50" s="23">
        <v>15050.0</v>
      </c>
      <c r="N50" s="23">
        <v>17620.0</v>
      </c>
      <c r="O50" s="23">
        <v>16591.0</v>
      </c>
      <c r="P50" s="8"/>
      <c r="Q50" s="17"/>
      <c r="R50" s="14" t="s">
        <v>26</v>
      </c>
      <c r="S50" s="15">
        <f t="shared" si="1"/>
        <v>184007.7</v>
      </c>
      <c r="T50" s="16">
        <f t="shared" si="2"/>
        <v>16727.97273</v>
      </c>
      <c r="U50" s="16">
        <f t="shared" si="3"/>
        <v>18261.8</v>
      </c>
      <c r="V50" s="16">
        <f t="shared" si="4"/>
        <v>14861.4</v>
      </c>
      <c r="W50" s="16" t="str">
        <f t="shared" si="5"/>
        <v>2018-19</v>
      </c>
      <c r="X50" s="16" t="str">
        <f t="shared" si="6"/>
        <v>2022-23</v>
      </c>
    </row>
    <row r="51" ht="27.75" customHeight="1">
      <c r="C51" s="10" t="s">
        <v>48</v>
      </c>
      <c r="D51" s="11" t="s">
        <v>25</v>
      </c>
      <c r="E51" s="22">
        <v>577.4</v>
      </c>
      <c r="F51" s="23">
        <v>478.6</v>
      </c>
      <c r="G51" s="23">
        <v>634.0</v>
      </c>
      <c r="H51" s="23">
        <v>480.5</v>
      </c>
      <c r="I51" s="23">
        <v>453.2</v>
      </c>
      <c r="J51" s="23">
        <v>450.9</v>
      </c>
      <c r="K51" s="23">
        <v>452.7</v>
      </c>
      <c r="L51" s="23">
        <v>369.8</v>
      </c>
      <c r="M51" s="23">
        <v>366.7</v>
      </c>
      <c r="N51" s="23">
        <v>312.6</v>
      </c>
      <c r="O51" s="23">
        <v>222.5</v>
      </c>
      <c r="P51" s="8"/>
      <c r="Q51" s="10" t="s">
        <v>48</v>
      </c>
      <c r="R51" s="14" t="s">
        <v>25</v>
      </c>
      <c r="S51" s="15">
        <f t="shared" si="1"/>
        <v>4798.9</v>
      </c>
      <c r="T51" s="16">
        <f t="shared" si="2"/>
        <v>436.2636364</v>
      </c>
      <c r="U51" s="16">
        <f t="shared" si="3"/>
        <v>634</v>
      </c>
      <c r="V51" s="16">
        <f t="shared" si="4"/>
        <v>222.5</v>
      </c>
      <c r="W51" s="16" t="str">
        <f t="shared" si="5"/>
        <v>2020-21</v>
      </c>
      <c r="X51" s="16" t="str">
        <f t="shared" si="6"/>
        <v>2013-14</v>
      </c>
    </row>
    <row r="52" ht="27.75" customHeight="1">
      <c r="C52" s="17"/>
      <c r="D52" s="11" t="s">
        <v>26</v>
      </c>
      <c r="E52" s="22">
        <v>10250.4</v>
      </c>
      <c r="F52" s="23">
        <v>10095.5</v>
      </c>
      <c r="G52" s="23">
        <v>11035.4</v>
      </c>
      <c r="H52" s="23">
        <v>10916.1</v>
      </c>
      <c r="I52" s="23">
        <v>10082.9</v>
      </c>
      <c r="J52" s="23">
        <v>9368.5</v>
      </c>
      <c r="K52" s="23">
        <v>8985.3</v>
      </c>
      <c r="L52" s="23">
        <v>9871.0</v>
      </c>
      <c r="M52" s="23">
        <v>9823.9</v>
      </c>
      <c r="N52" s="23">
        <v>8663.2</v>
      </c>
      <c r="O52" s="23">
        <v>9275.5</v>
      </c>
      <c r="P52" s="8"/>
      <c r="Q52" s="17"/>
      <c r="R52" s="14" t="s">
        <v>26</v>
      </c>
      <c r="S52" s="15">
        <f t="shared" si="1"/>
        <v>108367.7</v>
      </c>
      <c r="T52" s="16">
        <f t="shared" si="2"/>
        <v>9851.609091</v>
      </c>
      <c r="U52" s="16">
        <f t="shared" si="3"/>
        <v>11035.4</v>
      </c>
      <c r="V52" s="16">
        <f t="shared" si="4"/>
        <v>8663.2</v>
      </c>
      <c r="W52" s="16" t="str">
        <f t="shared" si="5"/>
        <v>2020-21</v>
      </c>
      <c r="X52" s="16" t="str">
        <f t="shared" si="6"/>
        <v>2014-15</v>
      </c>
    </row>
    <row r="53" ht="27.75" customHeight="1">
      <c r="C53" s="10" t="s">
        <v>49</v>
      </c>
      <c r="D53" s="11" t="s">
        <v>25</v>
      </c>
      <c r="E53" s="22"/>
      <c r="F53" s="23">
        <v>16.0</v>
      </c>
      <c r="G53" s="23">
        <v>16.2</v>
      </c>
      <c r="H53" s="23">
        <v>16.1</v>
      </c>
      <c r="I53" s="23">
        <v>17.2</v>
      </c>
      <c r="J53" s="23">
        <v>17.6</v>
      </c>
      <c r="K53" s="23">
        <v>19.7</v>
      </c>
      <c r="L53" s="23">
        <v>13.1</v>
      </c>
      <c r="M53" s="23">
        <v>20.1</v>
      </c>
      <c r="N53" s="23">
        <v>20.3</v>
      </c>
      <c r="O53" s="23">
        <v>21.3</v>
      </c>
      <c r="P53" s="8"/>
      <c r="Q53" s="10" t="s">
        <v>49</v>
      </c>
      <c r="R53" s="14" t="s">
        <v>25</v>
      </c>
      <c r="S53" s="15">
        <f t="shared" si="1"/>
        <v>177.6</v>
      </c>
      <c r="T53" s="16">
        <f t="shared" si="2"/>
        <v>17.76</v>
      </c>
      <c r="U53" s="16">
        <f t="shared" si="3"/>
        <v>21.3</v>
      </c>
      <c r="V53" s="16">
        <f t="shared" si="4"/>
        <v>13.1</v>
      </c>
      <c r="W53" s="16" t="str">
        <f t="shared" si="5"/>
        <v>2012-13</v>
      </c>
      <c r="X53" s="16" t="str">
        <f t="shared" si="6"/>
        <v>2016-17</v>
      </c>
    </row>
    <row r="54" ht="27.75" customHeight="1">
      <c r="C54" s="17"/>
      <c r="D54" s="11" t="s">
        <v>26</v>
      </c>
      <c r="E54" s="22"/>
      <c r="F54" s="23">
        <v>0.1</v>
      </c>
      <c r="G54" s="23">
        <v>0.1</v>
      </c>
      <c r="H54" s="23">
        <v>0.2</v>
      </c>
      <c r="I54" s="23">
        <v>0.2</v>
      </c>
      <c r="J54" s="23">
        <v>0.2</v>
      </c>
      <c r="K54" s="23">
        <v>0.4</v>
      </c>
      <c r="L54" s="23">
        <v>0.4</v>
      </c>
      <c r="M54" s="23">
        <v>0.4</v>
      </c>
      <c r="N54" s="23">
        <v>0.4</v>
      </c>
      <c r="O54" s="23">
        <v>0.6</v>
      </c>
      <c r="P54" s="8"/>
      <c r="Q54" s="17"/>
      <c r="R54" s="14" t="s">
        <v>26</v>
      </c>
      <c r="S54" s="15">
        <f t="shared" si="1"/>
        <v>3</v>
      </c>
      <c r="T54" s="16">
        <f t="shared" si="2"/>
        <v>0.3</v>
      </c>
      <c r="U54" s="16">
        <f t="shared" si="3"/>
        <v>0.6</v>
      </c>
      <c r="V54" s="16">
        <f t="shared" si="4"/>
        <v>0.1</v>
      </c>
      <c r="W54" s="16" t="str">
        <f t="shared" si="5"/>
        <v>2012-13</v>
      </c>
      <c r="X54" s="16" t="str">
        <f t="shared" si="6"/>
        <v>2022-23</v>
      </c>
    </row>
    <row r="55" ht="27.75" customHeight="1">
      <c r="C55" s="6" t="s">
        <v>50</v>
      </c>
      <c r="D55" s="11" t="s">
        <v>25</v>
      </c>
      <c r="E55" s="22">
        <v>7850.6</v>
      </c>
      <c r="F55" s="23">
        <v>7906.6</v>
      </c>
      <c r="G55" s="23">
        <v>6881.2</v>
      </c>
      <c r="H55" s="23">
        <v>7171.1</v>
      </c>
      <c r="I55" s="23">
        <v>6130.9</v>
      </c>
      <c r="J55" s="23">
        <v>6638.9</v>
      </c>
      <c r="K55" s="23">
        <v>2369.4</v>
      </c>
      <c r="L55" s="23">
        <v>7517.1</v>
      </c>
      <c r="M55" s="23">
        <v>5727.8</v>
      </c>
      <c r="N55" s="23">
        <v>5349.8</v>
      </c>
      <c r="O55" s="23">
        <v>4049.9</v>
      </c>
      <c r="P55" s="8"/>
      <c r="Q55" s="6" t="s">
        <v>50</v>
      </c>
      <c r="R55" s="14" t="s">
        <v>25</v>
      </c>
      <c r="S55" s="15">
        <f t="shared" si="1"/>
        <v>67593.3</v>
      </c>
      <c r="T55" s="16">
        <f t="shared" si="2"/>
        <v>6144.845455</v>
      </c>
      <c r="U55" s="16">
        <f t="shared" si="3"/>
        <v>7906.6</v>
      </c>
      <c r="V55" s="16">
        <f t="shared" si="4"/>
        <v>2369.4</v>
      </c>
      <c r="W55" s="16" t="str">
        <f t="shared" si="5"/>
        <v>2021-22</v>
      </c>
      <c r="X55" s="16" t="str">
        <f t="shared" si="6"/>
        <v>2017-18</v>
      </c>
    </row>
    <row r="56" ht="27.75" customHeight="1">
      <c r="C56" s="24" t="s">
        <v>51</v>
      </c>
      <c r="D56" s="25" t="s">
        <v>25</v>
      </c>
      <c r="E56" s="26">
        <v>16013.9</v>
      </c>
      <c r="F56" s="27">
        <v>12409.6</v>
      </c>
      <c r="G56" s="27">
        <v>10217.1</v>
      </c>
      <c r="H56" s="27">
        <v>7427.8</v>
      </c>
      <c r="I56" s="27">
        <v>6670.0</v>
      </c>
      <c r="J56" s="27">
        <v>6262.2</v>
      </c>
      <c r="K56" s="27">
        <v>5173.4</v>
      </c>
      <c r="L56" s="27">
        <v>3047.0</v>
      </c>
      <c r="M56" s="27"/>
      <c r="N56" s="27"/>
      <c r="O56" s="27"/>
      <c r="P56" s="8"/>
      <c r="Q56" s="24" t="s">
        <v>51</v>
      </c>
      <c r="R56" s="28" t="s">
        <v>25</v>
      </c>
      <c r="S56" s="15">
        <f t="shared" si="1"/>
        <v>67221</v>
      </c>
      <c r="T56" s="16">
        <f t="shared" si="2"/>
        <v>8402.625</v>
      </c>
      <c r="U56" s="16">
        <f t="shared" si="3"/>
        <v>16013.9</v>
      </c>
      <c r="V56" s="16">
        <f t="shared" si="4"/>
        <v>3047</v>
      </c>
      <c r="W56" s="16" t="str">
        <f t="shared" si="5"/>
        <v>2022-23</v>
      </c>
      <c r="X56" s="16" t="str">
        <f t="shared" si="6"/>
        <v>2016-17</v>
      </c>
    </row>
    <row r="57" ht="27.75" customHeight="1">
      <c r="C57" s="17"/>
      <c r="D57" s="25" t="s">
        <v>26</v>
      </c>
      <c r="E57" s="26">
        <v>5.9</v>
      </c>
      <c r="F57" s="27">
        <v>14.1</v>
      </c>
      <c r="G57" s="27">
        <v>15.8</v>
      </c>
      <c r="H57" s="27">
        <v>9.2</v>
      </c>
      <c r="I57" s="27">
        <v>9.4</v>
      </c>
      <c r="J57" s="27">
        <v>5.6</v>
      </c>
      <c r="K57" s="27">
        <v>7.0</v>
      </c>
      <c r="L57" s="27">
        <v>8.5</v>
      </c>
      <c r="M57" s="27"/>
      <c r="N57" s="27"/>
      <c r="O57" s="27"/>
      <c r="P57" s="8"/>
      <c r="Q57" s="17"/>
      <c r="R57" s="28" t="s">
        <v>26</v>
      </c>
      <c r="S57" s="15">
        <f t="shared" si="1"/>
        <v>75.5</v>
      </c>
      <c r="T57" s="16">
        <f t="shared" si="2"/>
        <v>9.4375</v>
      </c>
      <c r="U57" s="16">
        <f t="shared" si="3"/>
        <v>15.8</v>
      </c>
      <c r="V57" s="16">
        <f t="shared" si="4"/>
        <v>5.6</v>
      </c>
      <c r="W57" s="16" t="str">
        <f t="shared" si="5"/>
        <v>2020-21</v>
      </c>
      <c r="X57" s="16" t="str">
        <f t="shared" si="6"/>
        <v>2018-19</v>
      </c>
    </row>
    <row r="58" ht="27.75" customHeight="1">
      <c r="C58" s="24" t="s">
        <v>52</v>
      </c>
      <c r="D58" s="25" t="s">
        <v>25</v>
      </c>
      <c r="E58" s="26"/>
      <c r="F58" s="27">
        <v>810.9</v>
      </c>
      <c r="G58" s="27">
        <v>803.1</v>
      </c>
      <c r="H58" s="27">
        <v>810.2</v>
      </c>
      <c r="I58" s="27">
        <v>793.2</v>
      </c>
      <c r="J58" s="27">
        <v>812.1</v>
      </c>
      <c r="K58" s="27">
        <v>814.6</v>
      </c>
      <c r="L58" s="27">
        <v>794.9</v>
      </c>
      <c r="M58" s="27">
        <v>747.0</v>
      </c>
      <c r="N58" s="27">
        <v>711.8</v>
      </c>
      <c r="O58" s="27">
        <v>713.2</v>
      </c>
      <c r="P58" s="8"/>
      <c r="Q58" s="24" t="s">
        <v>52</v>
      </c>
      <c r="R58" s="28" t="s">
        <v>25</v>
      </c>
      <c r="S58" s="15">
        <f t="shared" si="1"/>
        <v>7811</v>
      </c>
      <c r="T58" s="16">
        <f t="shared" si="2"/>
        <v>781.1</v>
      </c>
      <c r="U58" s="16">
        <f t="shared" si="3"/>
        <v>814.6</v>
      </c>
      <c r="V58" s="16">
        <f t="shared" si="4"/>
        <v>711.8</v>
      </c>
      <c r="W58" s="16" t="str">
        <f t="shared" si="5"/>
        <v>2016-17</v>
      </c>
      <c r="X58" s="16" t="str">
        <f t="shared" si="6"/>
        <v>2014-15</v>
      </c>
    </row>
    <row r="59" ht="27.75" customHeight="1">
      <c r="C59" s="17"/>
      <c r="D59" s="25" t="s">
        <v>26</v>
      </c>
      <c r="E59" s="26"/>
      <c r="F59" s="27">
        <v>0.1</v>
      </c>
      <c r="G59" s="27">
        <v>0.1</v>
      </c>
      <c r="H59" s="27">
        <v>0.3</v>
      </c>
      <c r="I59" s="27">
        <v>0.3</v>
      </c>
      <c r="J59" s="27">
        <v>0.4</v>
      </c>
      <c r="K59" s="27">
        <v>0.5</v>
      </c>
      <c r="L59" s="27">
        <v>0.4</v>
      </c>
      <c r="M59" s="27">
        <v>0.3</v>
      </c>
      <c r="N59" s="27">
        <v>0.3</v>
      </c>
      <c r="O59" s="27">
        <v>1.3</v>
      </c>
      <c r="P59" s="8"/>
      <c r="Q59" s="17"/>
      <c r="R59" s="28" t="s">
        <v>26</v>
      </c>
      <c r="S59" s="15">
        <f t="shared" si="1"/>
        <v>4</v>
      </c>
      <c r="T59" s="16">
        <f t="shared" si="2"/>
        <v>0.4</v>
      </c>
      <c r="U59" s="16">
        <f t="shared" si="3"/>
        <v>1.3</v>
      </c>
      <c r="V59" s="16">
        <f t="shared" si="4"/>
        <v>0.1</v>
      </c>
      <c r="W59" s="16" t="str">
        <f t="shared" si="5"/>
        <v>2012-13</v>
      </c>
      <c r="X59" s="16" t="str">
        <f t="shared" si="6"/>
        <v>2022-23</v>
      </c>
    </row>
    <row r="60" ht="27.75" customHeight="1">
      <c r="C60" s="24" t="s">
        <v>53</v>
      </c>
      <c r="D60" s="25" t="s">
        <v>25</v>
      </c>
      <c r="E60" s="26">
        <v>15171.3</v>
      </c>
      <c r="F60" s="27">
        <v>15271.5</v>
      </c>
      <c r="G60" s="27">
        <v>15520.0</v>
      </c>
      <c r="H60" s="27">
        <v>15517.8</v>
      </c>
      <c r="I60" s="27">
        <v>15545.3</v>
      </c>
      <c r="J60" s="27">
        <v>13274.0</v>
      </c>
      <c r="K60" s="27">
        <v>13754.0</v>
      </c>
      <c r="L60" s="27">
        <v>12501.0</v>
      </c>
      <c r="M60" s="27">
        <v>12167.9</v>
      </c>
      <c r="N60" s="27">
        <v>14636.0</v>
      </c>
      <c r="O60" s="27">
        <v>14416.0</v>
      </c>
      <c r="P60" s="8"/>
      <c r="Q60" s="24" t="s">
        <v>53</v>
      </c>
      <c r="R60" s="28" t="s">
        <v>25</v>
      </c>
      <c r="S60" s="15">
        <f t="shared" si="1"/>
        <v>157774.8</v>
      </c>
      <c r="T60" s="16">
        <f t="shared" si="2"/>
        <v>14343.16364</v>
      </c>
      <c r="U60" s="16">
        <f t="shared" si="3"/>
        <v>15545.3</v>
      </c>
      <c r="V60" s="16">
        <f t="shared" si="4"/>
        <v>12167.9</v>
      </c>
      <c r="W60" s="16" t="str">
        <f t="shared" si="5"/>
        <v>2018-19</v>
      </c>
      <c r="X60" s="16" t="str">
        <f t="shared" si="6"/>
        <v>2015-16</v>
      </c>
    </row>
    <row r="61" ht="27.75" customHeight="1">
      <c r="C61" s="17"/>
      <c r="D61" s="25" t="s">
        <v>26</v>
      </c>
      <c r="E61" s="26">
        <v>34910.8</v>
      </c>
      <c r="F61" s="27">
        <v>33949.7</v>
      </c>
      <c r="G61" s="27">
        <v>35506.6</v>
      </c>
      <c r="H61" s="27">
        <v>33815.5</v>
      </c>
      <c r="I61" s="27">
        <v>32741.3</v>
      </c>
      <c r="J61" s="27">
        <v>31879.1</v>
      </c>
      <c r="K61" s="27">
        <v>30056.0</v>
      </c>
      <c r="L61" s="27">
        <v>25425.2</v>
      </c>
      <c r="M61" s="27">
        <v>22417.4</v>
      </c>
      <c r="N61" s="27">
        <v>29890.9</v>
      </c>
      <c r="O61" s="27">
        <v>30301.9</v>
      </c>
      <c r="P61" s="8"/>
      <c r="Q61" s="17"/>
      <c r="R61" s="28" t="s">
        <v>26</v>
      </c>
      <c r="S61" s="15">
        <f t="shared" si="1"/>
        <v>340894.4</v>
      </c>
      <c r="T61" s="16">
        <f t="shared" si="2"/>
        <v>30990.4</v>
      </c>
      <c r="U61" s="16">
        <f t="shared" si="3"/>
        <v>35506.6</v>
      </c>
      <c r="V61" s="16">
        <f t="shared" si="4"/>
        <v>22417.4</v>
      </c>
      <c r="W61" s="16" t="str">
        <f t="shared" si="5"/>
        <v>2020-21</v>
      </c>
      <c r="X61" s="16" t="str">
        <f t="shared" si="6"/>
        <v>2015-16</v>
      </c>
    </row>
    <row r="62" ht="27.75" customHeight="1">
      <c r="C62" s="24" t="s">
        <v>54</v>
      </c>
      <c r="D62" s="25" t="s">
        <v>25</v>
      </c>
      <c r="E62" s="26">
        <v>641.7</v>
      </c>
      <c r="F62" s="27">
        <v>716.0</v>
      </c>
      <c r="G62" s="27">
        <v>714.9</v>
      </c>
      <c r="H62" s="27">
        <v>658.4</v>
      </c>
      <c r="I62" s="27">
        <v>617.6</v>
      </c>
      <c r="J62" s="27">
        <v>646.7</v>
      </c>
      <c r="K62" s="27">
        <v>630.0</v>
      </c>
      <c r="L62" s="27">
        <v>639.1</v>
      </c>
      <c r="M62" s="27">
        <v>603.7</v>
      </c>
      <c r="N62" s="27">
        <v>578.6</v>
      </c>
      <c r="O62" s="27">
        <v>579.8</v>
      </c>
      <c r="P62" s="8"/>
      <c r="Q62" s="24" t="s">
        <v>54</v>
      </c>
      <c r="R62" s="28" t="s">
        <v>25</v>
      </c>
      <c r="S62" s="15">
        <f t="shared" si="1"/>
        <v>7026.5</v>
      </c>
      <c r="T62" s="16">
        <f t="shared" si="2"/>
        <v>638.7727273</v>
      </c>
      <c r="U62" s="16">
        <f t="shared" si="3"/>
        <v>716</v>
      </c>
      <c r="V62" s="16">
        <f t="shared" si="4"/>
        <v>578.6</v>
      </c>
      <c r="W62" s="16" t="str">
        <f t="shared" si="5"/>
        <v>2021-22</v>
      </c>
      <c r="X62" s="16" t="str">
        <f t="shared" si="6"/>
        <v>2014-15</v>
      </c>
    </row>
    <row r="63" ht="27.75" customHeight="1">
      <c r="C63" s="17"/>
      <c r="D63" s="25" t="s">
        <v>26</v>
      </c>
      <c r="E63" s="26">
        <v>847.6</v>
      </c>
      <c r="F63" s="27">
        <v>863.0</v>
      </c>
      <c r="G63" s="27">
        <v>955.3</v>
      </c>
      <c r="H63" s="27">
        <v>904.1</v>
      </c>
      <c r="I63" s="27">
        <v>951.6</v>
      </c>
      <c r="J63" s="27">
        <v>915.4</v>
      </c>
      <c r="K63" s="27">
        <v>882.0</v>
      </c>
      <c r="L63" s="27">
        <v>772.4</v>
      </c>
      <c r="M63" s="27">
        <v>654.2</v>
      </c>
      <c r="N63" s="27">
        <v>842.4</v>
      </c>
      <c r="O63" s="27">
        <v>858.2</v>
      </c>
      <c r="P63" s="8"/>
      <c r="Q63" s="17"/>
      <c r="R63" s="28" t="s">
        <v>26</v>
      </c>
      <c r="S63" s="15">
        <f t="shared" si="1"/>
        <v>9446.2</v>
      </c>
      <c r="T63" s="16">
        <f t="shared" si="2"/>
        <v>858.7454545</v>
      </c>
      <c r="U63" s="16">
        <f t="shared" si="3"/>
        <v>955.3</v>
      </c>
      <c r="V63" s="16">
        <f t="shared" si="4"/>
        <v>654.2</v>
      </c>
      <c r="W63" s="16" t="str">
        <f t="shared" si="5"/>
        <v>2020-21</v>
      </c>
      <c r="X63" s="16" t="str">
        <f t="shared" si="6"/>
        <v>2015-16</v>
      </c>
    </row>
    <row r="64" ht="27.75" customHeight="1">
      <c r="C64" s="24" t="s">
        <v>55</v>
      </c>
      <c r="D64" s="25" t="s">
        <v>25</v>
      </c>
      <c r="E64" s="26">
        <v>15636.9</v>
      </c>
      <c r="F64" s="27">
        <v>16728.7</v>
      </c>
      <c r="G64" s="27">
        <v>16524.4</v>
      </c>
      <c r="H64" s="27">
        <v>15881.4</v>
      </c>
      <c r="I64" s="27">
        <v>16242.2</v>
      </c>
      <c r="J64" s="27">
        <v>14967.0</v>
      </c>
      <c r="K64" s="27">
        <v>15302.5</v>
      </c>
      <c r="L64" s="27">
        <v>15953.9</v>
      </c>
      <c r="M64" s="27">
        <v>14677.2</v>
      </c>
      <c r="N64" s="27">
        <v>15370.7</v>
      </c>
      <c r="O64" s="27">
        <v>15023.7</v>
      </c>
      <c r="P64" s="8"/>
      <c r="Q64" s="24" t="s">
        <v>55</v>
      </c>
      <c r="R64" s="28" t="s">
        <v>25</v>
      </c>
      <c r="S64" s="15">
        <f t="shared" si="1"/>
        <v>172308.6</v>
      </c>
      <c r="T64" s="16">
        <f t="shared" si="2"/>
        <v>15664.41818</v>
      </c>
      <c r="U64" s="16">
        <f t="shared" si="3"/>
        <v>16728.7</v>
      </c>
      <c r="V64" s="16">
        <f t="shared" si="4"/>
        <v>14677.2</v>
      </c>
      <c r="W64" s="16" t="str">
        <f t="shared" si="5"/>
        <v>2021-22</v>
      </c>
      <c r="X64" s="16" t="str">
        <f t="shared" si="6"/>
        <v>2015-16</v>
      </c>
    </row>
    <row r="65" ht="27.75" customHeight="1">
      <c r="C65" s="17"/>
      <c r="D65" s="25" t="s">
        <v>26</v>
      </c>
      <c r="E65" s="26">
        <v>543.6</v>
      </c>
      <c r="F65" s="27">
        <v>655.8</v>
      </c>
      <c r="G65" s="27">
        <v>594.7</v>
      </c>
      <c r="H65" s="27">
        <v>509.9</v>
      </c>
      <c r="I65" s="27">
        <v>337.8</v>
      </c>
      <c r="J65" s="27">
        <v>312.0</v>
      </c>
      <c r="K65" s="27">
        <v>862.7</v>
      </c>
      <c r="L65" s="27">
        <v>960.0</v>
      </c>
      <c r="M65" s="27">
        <v>939.3</v>
      </c>
      <c r="N65" s="27">
        <v>927.8</v>
      </c>
      <c r="O65" s="27">
        <v>895.9</v>
      </c>
      <c r="P65" s="8"/>
      <c r="Q65" s="17"/>
      <c r="R65" s="28" t="s">
        <v>26</v>
      </c>
      <c r="S65" s="15">
        <f t="shared" si="1"/>
        <v>7539.5</v>
      </c>
      <c r="T65" s="16">
        <f t="shared" si="2"/>
        <v>685.4090909</v>
      </c>
      <c r="U65" s="16">
        <f t="shared" si="3"/>
        <v>960</v>
      </c>
      <c r="V65" s="16">
        <f t="shared" si="4"/>
        <v>312</v>
      </c>
      <c r="W65" s="16" t="str">
        <f t="shared" si="5"/>
        <v>2015-16</v>
      </c>
      <c r="X65" s="16" t="str">
        <f t="shared" si="6"/>
        <v>2018-19</v>
      </c>
    </row>
    <row r="66" ht="14.25" customHeight="1"/>
    <row r="67" ht="14.25" customHeight="1">
      <c r="C67" s="29" t="s">
        <v>56</v>
      </c>
    </row>
    <row r="68" ht="13.5" customHeight="1">
      <c r="C68" s="30"/>
    </row>
    <row r="69" ht="14.25" customHeight="1">
      <c r="C69" s="31" t="s">
        <v>57</v>
      </c>
    </row>
    <row r="70" ht="14.25" customHeight="1">
      <c r="C70" s="31" t="s">
        <v>58</v>
      </c>
    </row>
    <row r="71" ht="14.25" customHeight="1"/>
    <row r="72" ht="14.25" customHeight="1"/>
    <row r="73" ht="14.25" customHeight="1"/>
    <row r="74" ht="14.25" customHeight="1">
      <c r="C74" s="31" t="s">
        <v>59</v>
      </c>
    </row>
    <row r="75" ht="14.25" customHeight="1">
      <c r="E75" s="32"/>
    </row>
    <row r="76" ht="14.25" customHeight="1">
      <c r="C76" s="31" t="s">
        <v>60</v>
      </c>
    </row>
    <row r="77" ht="14.25" customHeight="1"/>
    <row r="78" ht="14.25" customHeight="1">
      <c r="C78" s="31" t="s">
        <v>61</v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68">
    <mergeCell ref="Q45:Q46"/>
    <mergeCell ref="Q47:Q48"/>
    <mergeCell ref="Q49:Q50"/>
    <mergeCell ref="Q51:Q52"/>
    <mergeCell ref="Q53:Q54"/>
    <mergeCell ref="Q56:Q57"/>
    <mergeCell ref="Q58:Q59"/>
    <mergeCell ref="Q60:Q61"/>
    <mergeCell ref="Q62:Q63"/>
    <mergeCell ref="C67:G67"/>
    <mergeCell ref="C70:G70"/>
    <mergeCell ref="C69:G69"/>
    <mergeCell ref="C68:G68"/>
    <mergeCell ref="C47:C48"/>
    <mergeCell ref="C49:C50"/>
    <mergeCell ref="C51:C52"/>
    <mergeCell ref="C53:C54"/>
    <mergeCell ref="C56:C57"/>
    <mergeCell ref="C58:C59"/>
    <mergeCell ref="C60:C61"/>
    <mergeCell ref="C62:C63"/>
    <mergeCell ref="C64:C65"/>
    <mergeCell ref="C78:G78"/>
    <mergeCell ref="C74:G74"/>
    <mergeCell ref="C76:G76"/>
    <mergeCell ref="C2:X3"/>
    <mergeCell ref="C6:O6"/>
    <mergeCell ref="Q6:X6"/>
    <mergeCell ref="C7:O7"/>
    <mergeCell ref="Q7:X7"/>
    <mergeCell ref="C9:C10"/>
    <mergeCell ref="C11:C12"/>
    <mergeCell ref="C13:C14"/>
    <mergeCell ref="Q13:Q14"/>
    <mergeCell ref="C15:C16"/>
    <mergeCell ref="Q15:Q16"/>
    <mergeCell ref="C17:C18"/>
    <mergeCell ref="Q17:Q18"/>
    <mergeCell ref="Q19:Q20"/>
    <mergeCell ref="Q9:Q10"/>
    <mergeCell ref="Q11:Q12"/>
    <mergeCell ref="Q21:Q22"/>
    <mergeCell ref="Q23:Q24"/>
    <mergeCell ref="Q25:Q26"/>
    <mergeCell ref="Q27:Q28"/>
    <mergeCell ref="Q29:Q30"/>
    <mergeCell ref="C19:C20"/>
    <mergeCell ref="C21:C22"/>
    <mergeCell ref="C23:C24"/>
    <mergeCell ref="C25:C26"/>
    <mergeCell ref="C27:C28"/>
    <mergeCell ref="C29:C30"/>
    <mergeCell ref="C31:C32"/>
    <mergeCell ref="Q31:Q32"/>
    <mergeCell ref="Q33:Q34"/>
    <mergeCell ref="Q35:Q36"/>
    <mergeCell ref="Q37:Q38"/>
    <mergeCell ref="Q39:Q40"/>
    <mergeCell ref="Q41:Q42"/>
    <mergeCell ref="Q43:Q44"/>
    <mergeCell ref="Q64:Q65"/>
    <mergeCell ref="C33:C34"/>
    <mergeCell ref="C35:C36"/>
    <mergeCell ref="C37:C38"/>
    <mergeCell ref="C39:C40"/>
    <mergeCell ref="C41:C42"/>
    <mergeCell ref="C43:C44"/>
    <mergeCell ref="C45:C4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25.78"/>
    <col customWidth="1" min="11" max="11" width="7.44"/>
    <col customWidth="1" min="12" max="12" width="17.89"/>
    <col customWidth="1" min="15" max="15" width="25.78"/>
  </cols>
  <sheetData>
    <row r="2">
      <c r="B2" s="33" t="s">
        <v>62</v>
      </c>
    </row>
    <row r="4">
      <c r="B4" s="2" t="s">
        <v>63</v>
      </c>
      <c r="M4" s="2"/>
      <c r="N4" s="3" t="s">
        <v>64</v>
      </c>
    </row>
    <row r="6" ht="37.5" customHeight="1">
      <c r="B6" s="34"/>
      <c r="C6" s="35" t="s">
        <v>26</v>
      </c>
      <c r="D6" s="36"/>
      <c r="E6" s="37"/>
      <c r="F6" s="14" t="s">
        <v>65</v>
      </c>
      <c r="G6" s="36"/>
      <c r="H6" s="37"/>
      <c r="I6" s="14" t="s">
        <v>66</v>
      </c>
      <c r="J6" s="36"/>
      <c r="K6" s="37"/>
      <c r="L6" s="38" t="s">
        <v>67</v>
      </c>
      <c r="O6" s="34"/>
      <c r="P6" s="35" t="s">
        <v>26</v>
      </c>
      <c r="Q6" s="36"/>
      <c r="R6" s="37"/>
      <c r="S6" s="14" t="s">
        <v>66</v>
      </c>
      <c r="T6" s="36"/>
      <c r="U6" s="37"/>
      <c r="V6" s="39" t="s">
        <v>67</v>
      </c>
    </row>
    <row r="7" ht="30.0" customHeight="1">
      <c r="B7" s="40"/>
      <c r="C7" s="9" t="s">
        <v>68</v>
      </c>
      <c r="D7" s="9" t="s">
        <v>69</v>
      </c>
      <c r="E7" s="9" t="s">
        <v>70</v>
      </c>
      <c r="F7" s="9" t="s">
        <v>68</v>
      </c>
      <c r="G7" s="9" t="s">
        <v>69</v>
      </c>
      <c r="H7" s="9" t="s">
        <v>70</v>
      </c>
      <c r="I7" s="9" t="s">
        <v>68</v>
      </c>
      <c r="J7" s="9" t="s">
        <v>69</v>
      </c>
      <c r="K7" s="41" t="s">
        <v>70</v>
      </c>
      <c r="L7" s="34"/>
      <c r="O7" s="40"/>
      <c r="P7" s="9" t="s">
        <v>68</v>
      </c>
      <c r="Q7" s="9" t="s">
        <v>69</v>
      </c>
      <c r="R7" s="9" t="s">
        <v>70</v>
      </c>
      <c r="S7" s="9" t="s">
        <v>68</v>
      </c>
      <c r="T7" s="9" t="s">
        <v>69</v>
      </c>
      <c r="U7" s="41" t="s">
        <v>70</v>
      </c>
      <c r="V7" s="34"/>
    </row>
    <row r="8" ht="26.25" customHeight="1">
      <c r="B8" s="42" t="s">
        <v>16</v>
      </c>
      <c r="C8" s="43">
        <v>5572025.0</v>
      </c>
      <c r="D8" s="44">
        <v>9277.65</v>
      </c>
      <c r="E8" s="45" t="s">
        <v>71</v>
      </c>
      <c r="F8" s="43">
        <v>3754102.0</v>
      </c>
      <c r="G8" s="44">
        <v>29291.82</v>
      </c>
      <c r="H8" s="45" t="s">
        <v>71</v>
      </c>
      <c r="I8" s="43">
        <v>7148423.0</v>
      </c>
      <c r="J8" s="44">
        <v>17795.04</v>
      </c>
      <c r="K8" s="45" t="s">
        <v>71</v>
      </c>
      <c r="L8" s="44">
        <f t="shared" ref="L8:L19" si="1">SUM(D8,G8,J8)</f>
        <v>56364.51</v>
      </c>
      <c r="O8" s="42" t="s">
        <v>16</v>
      </c>
      <c r="P8" s="43">
        <v>11272.0</v>
      </c>
      <c r="Q8" s="44">
        <v>26.92</v>
      </c>
      <c r="R8" s="46">
        <v>4415680.0</v>
      </c>
      <c r="S8" s="43">
        <v>1439.0</v>
      </c>
      <c r="T8" s="44">
        <v>8.29</v>
      </c>
      <c r="U8" s="46">
        <v>1371244.0</v>
      </c>
      <c r="V8" s="44">
        <f t="shared" ref="V8:V19" si="2">SUM(Q8,T8)</f>
        <v>35.21</v>
      </c>
    </row>
    <row r="9" ht="26.25" customHeight="1">
      <c r="B9" s="42" t="s">
        <v>15</v>
      </c>
      <c r="C9" s="43">
        <v>2914743.0</v>
      </c>
      <c r="D9" s="44">
        <v>4974.61</v>
      </c>
      <c r="E9" s="45" t="s">
        <v>71</v>
      </c>
      <c r="F9" s="43">
        <v>3702284.0</v>
      </c>
      <c r="G9" s="44">
        <v>27598.71</v>
      </c>
      <c r="H9" s="45" t="s">
        <v>71</v>
      </c>
      <c r="I9" s="43">
        <v>8225564.0</v>
      </c>
      <c r="J9" s="44">
        <v>20336.0</v>
      </c>
      <c r="K9" s="45" t="s">
        <v>71</v>
      </c>
      <c r="L9" s="44">
        <f t="shared" si="1"/>
        <v>52909.32</v>
      </c>
      <c r="O9" s="42" t="s">
        <v>15</v>
      </c>
      <c r="P9" s="43">
        <v>29494.0</v>
      </c>
      <c r="Q9" s="44">
        <v>61.35</v>
      </c>
      <c r="R9" s="46">
        <v>9952572.0</v>
      </c>
      <c r="S9" s="43">
        <v>1958.0</v>
      </c>
      <c r="T9" s="44">
        <v>10.83</v>
      </c>
      <c r="U9" s="46">
        <v>1772117.0</v>
      </c>
      <c r="V9" s="44">
        <f t="shared" si="2"/>
        <v>72.18</v>
      </c>
    </row>
    <row r="10" ht="26.25" customHeight="1">
      <c r="B10" s="42" t="s">
        <v>14</v>
      </c>
      <c r="C10" s="43">
        <v>614096.0</v>
      </c>
      <c r="D10" s="47">
        <v>972.33</v>
      </c>
      <c r="E10" s="45" t="s">
        <v>71</v>
      </c>
      <c r="F10" s="43">
        <v>4044833.0</v>
      </c>
      <c r="G10" s="44">
        <v>22714.37</v>
      </c>
      <c r="H10" s="45" t="s">
        <v>71</v>
      </c>
      <c r="I10" s="43">
        <v>6374172.0</v>
      </c>
      <c r="J10" s="44">
        <v>15085.38</v>
      </c>
      <c r="K10" s="45" t="s">
        <v>71</v>
      </c>
      <c r="L10" s="44">
        <f t="shared" si="1"/>
        <v>38772.08</v>
      </c>
      <c r="O10" s="42" t="s">
        <v>14</v>
      </c>
      <c r="P10" s="43">
        <v>517667.0</v>
      </c>
      <c r="Q10" s="47">
        <v>872.59</v>
      </c>
      <c r="R10" s="46">
        <v>1.35448879E8</v>
      </c>
      <c r="S10" s="43">
        <v>1021.0</v>
      </c>
      <c r="T10" s="44">
        <v>5.91</v>
      </c>
      <c r="U10" s="46">
        <v>908212.0</v>
      </c>
      <c r="V10" s="44">
        <f t="shared" si="2"/>
        <v>878.5</v>
      </c>
    </row>
    <row r="11" ht="26.25" customHeight="1">
      <c r="B11" s="42" t="s">
        <v>13</v>
      </c>
      <c r="C11" s="43">
        <v>262462.0</v>
      </c>
      <c r="D11" s="47">
        <v>444.3</v>
      </c>
      <c r="E11" s="45" t="s">
        <v>71</v>
      </c>
      <c r="F11" s="43">
        <v>3999722.0</v>
      </c>
      <c r="G11" s="44">
        <v>21605.13</v>
      </c>
      <c r="H11" s="45" t="s">
        <v>71</v>
      </c>
      <c r="I11" s="43">
        <v>6813397.0</v>
      </c>
      <c r="J11" s="44">
        <v>17121.08</v>
      </c>
      <c r="K11" s="45" t="s">
        <v>71</v>
      </c>
      <c r="L11" s="44">
        <f t="shared" si="1"/>
        <v>39170.51</v>
      </c>
      <c r="O11" s="42" t="s">
        <v>13</v>
      </c>
      <c r="P11" s="43">
        <v>5749434.0</v>
      </c>
      <c r="Q11" s="44">
        <v>8509.05</v>
      </c>
      <c r="R11" s="46">
        <v>1.268636018E9</v>
      </c>
      <c r="S11" s="43">
        <v>1144.0</v>
      </c>
      <c r="T11" s="44">
        <v>7.25</v>
      </c>
      <c r="U11" s="46">
        <v>1080303.0</v>
      </c>
      <c r="V11" s="44">
        <f t="shared" si="2"/>
        <v>8516.3</v>
      </c>
    </row>
    <row r="12" ht="26.25" customHeight="1">
      <c r="B12" s="42" t="s">
        <v>12</v>
      </c>
      <c r="C12" s="43">
        <v>229989.0</v>
      </c>
      <c r="D12" s="47">
        <v>431.74</v>
      </c>
      <c r="E12" s="45" t="s">
        <v>71</v>
      </c>
      <c r="F12" s="43">
        <v>4051896.0</v>
      </c>
      <c r="G12" s="44">
        <v>26841.19</v>
      </c>
      <c r="H12" s="45" t="s">
        <v>71</v>
      </c>
      <c r="I12" s="43">
        <v>8633237.0</v>
      </c>
      <c r="J12" s="44">
        <v>22927.06</v>
      </c>
      <c r="K12" s="45" t="s">
        <v>71</v>
      </c>
      <c r="L12" s="44">
        <f t="shared" si="1"/>
        <v>50199.99</v>
      </c>
      <c r="O12" s="42" t="s">
        <v>12</v>
      </c>
      <c r="P12" s="43">
        <v>1649725.0</v>
      </c>
      <c r="Q12" s="44">
        <v>2357.84</v>
      </c>
      <c r="R12" s="46">
        <v>3.64502592E8</v>
      </c>
      <c r="S12" s="43">
        <v>2122.0</v>
      </c>
      <c r="T12" s="44">
        <v>12.18</v>
      </c>
      <c r="U12" s="46">
        <v>1892147.0</v>
      </c>
      <c r="V12" s="44">
        <f t="shared" si="2"/>
        <v>2370.02</v>
      </c>
    </row>
    <row r="13" ht="26.25" customHeight="1">
      <c r="B13" s="42" t="s">
        <v>11</v>
      </c>
      <c r="C13" s="43">
        <v>183162.0</v>
      </c>
      <c r="D13" s="47">
        <v>369.17</v>
      </c>
      <c r="E13" s="45" t="s">
        <v>71</v>
      </c>
      <c r="F13" s="43">
        <v>4415085.0</v>
      </c>
      <c r="G13" s="44">
        <v>32805.53</v>
      </c>
      <c r="H13" s="45" t="s">
        <v>71</v>
      </c>
      <c r="I13" s="43">
        <v>7534205.0</v>
      </c>
      <c r="J13" s="44">
        <v>20903.22</v>
      </c>
      <c r="K13" s="45" t="s">
        <v>71</v>
      </c>
      <c r="L13" s="44">
        <f t="shared" si="1"/>
        <v>54077.92</v>
      </c>
      <c r="O13" s="42" t="s">
        <v>11</v>
      </c>
      <c r="P13" s="43">
        <v>2746.0</v>
      </c>
      <c r="Q13" s="47">
        <v>5.44</v>
      </c>
      <c r="R13" s="46">
        <v>774404.0</v>
      </c>
      <c r="S13" s="43">
        <v>6871.0</v>
      </c>
      <c r="T13" s="44">
        <v>32.18</v>
      </c>
      <c r="U13" s="46">
        <v>4560955.0</v>
      </c>
      <c r="V13" s="44">
        <f t="shared" si="2"/>
        <v>37.62</v>
      </c>
    </row>
    <row r="14" ht="26.25" customHeight="1">
      <c r="B14" s="42" t="s">
        <v>10</v>
      </c>
      <c r="C14" s="43">
        <v>217010.0</v>
      </c>
      <c r="D14" s="47">
        <v>438.4</v>
      </c>
      <c r="E14" s="45" t="s">
        <v>71</v>
      </c>
      <c r="F14" s="43">
        <v>4454713.0</v>
      </c>
      <c r="G14" s="44">
        <v>31025.88</v>
      </c>
      <c r="H14" s="45" t="s">
        <v>71</v>
      </c>
      <c r="I14" s="43">
        <v>5036190.0</v>
      </c>
      <c r="J14" s="44">
        <v>14352.75</v>
      </c>
      <c r="K14" s="45" t="s">
        <v>71</v>
      </c>
      <c r="L14" s="44">
        <f t="shared" si="1"/>
        <v>45817.03</v>
      </c>
      <c r="O14" s="42" t="s">
        <v>10</v>
      </c>
      <c r="P14" s="43">
        <v>1884.0</v>
      </c>
      <c r="Q14" s="47">
        <v>4.63</v>
      </c>
      <c r="R14" s="46">
        <v>653445.0</v>
      </c>
      <c r="S14" s="43">
        <v>5640.0</v>
      </c>
      <c r="T14" s="44">
        <v>78.76</v>
      </c>
      <c r="U14" s="46">
        <v>1.1062716E7</v>
      </c>
      <c r="V14" s="44">
        <f t="shared" si="2"/>
        <v>83.39</v>
      </c>
    </row>
    <row r="15" ht="26.25" customHeight="1">
      <c r="B15" s="42" t="s">
        <v>9</v>
      </c>
      <c r="C15" s="43">
        <v>2086372.0</v>
      </c>
      <c r="D15" s="44">
        <v>4033.81</v>
      </c>
      <c r="E15" s="45" t="s">
        <v>71</v>
      </c>
      <c r="F15" s="43">
        <v>4631531.0</v>
      </c>
      <c r="G15" s="44">
        <v>29849.4</v>
      </c>
      <c r="H15" s="45" t="s">
        <v>71</v>
      </c>
      <c r="I15" s="43">
        <v>1.3087941E7</v>
      </c>
      <c r="J15" s="44">
        <v>35448.24</v>
      </c>
      <c r="K15" s="45" t="s">
        <v>71</v>
      </c>
      <c r="L15" s="44">
        <f t="shared" si="1"/>
        <v>69331.45</v>
      </c>
      <c r="O15" s="42" t="s">
        <v>9</v>
      </c>
      <c r="P15" s="43">
        <v>2.0</v>
      </c>
      <c r="Q15" s="44">
        <v>0.01</v>
      </c>
      <c r="R15" s="46">
        <v>1406.0</v>
      </c>
      <c r="S15" s="43">
        <v>4764.0</v>
      </c>
      <c r="T15" s="44">
        <v>24.67</v>
      </c>
      <c r="U15" s="46">
        <v>3330885.0</v>
      </c>
      <c r="V15" s="44">
        <f t="shared" si="2"/>
        <v>24.68</v>
      </c>
    </row>
    <row r="16" ht="26.25" customHeight="1">
      <c r="B16" s="42" t="s">
        <v>8</v>
      </c>
      <c r="C16" s="43">
        <v>7234677.0</v>
      </c>
      <c r="D16" s="44">
        <v>15829.05</v>
      </c>
      <c r="E16" s="45" t="s">
        <v>71</v>
      </c>
      <c r="F16" s="43">
        <v>3947973.0</v>
      </c>
      <c r="G16" s="44">
        <v>26415.2</v>
      </c>
      <c r="H16" s="45" t="s">
        <v>71</v>
      </c>
      <c r="I16" s="43">
        <v>1.7260688E7</v>
      </c>
      <c r="J16" s="44">
        <v>45649.74</v>
      </c>
      <c r="K16" s="45" t="s">
        <v>71</v>
      </c>
      <c r="L16" s="44">
        <f t="shared" si="1"/>
        <v>87893.99</v>
      </c>
      <c r="O16" s="42" t="s">
        <v>8</v>
      </c>
      <c r="P16" s="43">
        <v>54.0</v>
      </c>
      <c r="Q16" s="44">
        <v>0.18</v>
      </c>
      <c r="R16" s="46">
        <v>23929.0</v>
      </c>
      <c r="S16" s="43">
        <v>3643.0</v>
      </c>
      <c r="T16" s="44">
        <v>25.34</v>
      </c>
      <c r="U16" s="46">
        <v>3399586.0</v>
      </c>
      <c r="V16" s="44">
        <f t="shared" si="2"/>
        <v>25.52</v>
      </c>
    </row>
    <row r="17" ht="26.25" customHeight="1">
      <c r="B17" s="42" t="s">
        <v>7</v>
      </c>
      <c r="C17" s="43">
        <v>4693292.0</v>
      </c>
      <c r="D17" s="44">
        <v>11826.9</v>
      </c>
      <c r="E17" s="45" t="s">
        <v>71</v>
      </c>
      <c r="F17" s="43">
        <v>4560762.0</v>
      </c>
      <c r="G17" s="44">
        <v>38524.11</v>
      </c>
      <c r="H17" s="45" t="s">
        <v>71</v>
      </c>
      <c r="I17" s="43">
        <v>1.7786557E7</v>
      </c>
      <c r="J17" s="44">
        <v>51088.81</v>
      </c>
      <c r="K17" s="45" t="s">
        <v>71</v>
      </c>
      <c r="L17" s="44">
        <f t="shared" si="1"/>
        <v>101439.82</v>
      </c>
      <c r="O17" s="42" t="s">
        <v>7</v>
      </c>
      <c r="P17" s="43">
        <v>13571.0</v>
      </c>
      <c r="Q17" s="44">
        <v>46.12</v>
      </c>
      <c r="R17" s="46">
        <v>5583495.0</v>
      </c>
      <c r="S17" s="43">
        <v>6713.0</v>
      </c>
      <c r="T17" s="44">
        <v>43.99</v>
      </c>
      <c r="U17" s="46">
        <v>5444603.0</v>
      </c>
      <c r="V17" s="44">
        <f t="shared" si="2"/>
        <v>90.11</v>
      </c>
    </row>
    <row r="18" ht="26.25" customHeight="1">
      <c r="B18" s="42" t="s">
        <v>72</v>
      </c>
      <c r="C18" s="43">
        <v>188284.0</v>
      </c>
      <c r="D18" s="47">
        <v>470.83</v>
      </c>
      <c r="E18" s="45" t="s">
        <v>71</v>
      </c>
      <c r="F18" s="43">
        <v>5242511.0</v>
      </c>
      <c r="G18" s="44">
        <v>48389.21</v>
      </c>
      <c r="H18" s="45" t="s">
        <v>71</v>
      </c>
      <c r="I18" s="43">
        <v>1.1116713E7</v>
      </c>
      <c r="J18" s="44">
        <v>37804.42</v>
      </c>
      <c r="K18" s="45" t="s">
        <v>71</v>
      </c>
      <c r="L18" s="44">
        <f t="shared" si="1"/>
        <v>86664.46</v>
      </c>
      <c r="O18" s="42" t="s">
        <v>72</v>
      </c>
      <c r="P18" s="43">
        <v>1.0360101E7</v>
      </c>
      <c r="Q18" s="47">
        <v>312.43</v>
      </c>
      <c r="R18" s="46">
        <v>3.7656898E7</v>
      </c>
      <c r="S18" s="43">
        <v>4686.0</v>
      </c>
      <c r="T18" s="44">
        <v>36.47</v>
      </c>
      <c r="U18" s="46">
        <v>4400335.0</v>
      </c>
      <c r="V18" s="44">
        <f t="shared" si="2"/>
        <v>348.9</v>
      </c>
    </row>
    <row r="19" ht="26.25" customHeight="1">
      <c r="B19" s="42" t="s">
        <v>73</v>
      </c>
      <c r="C19" s="43">
        <v>1152.0</v>
      </c>
      <c r="D19" s="47">
        <v>4.46</v>
      </c>
      <c r="E19" s="43">
        <v>534348.0</v>
      </c>
      <c r="F19" s="43">
        <v>1917794.0</v>
      </c>
      <c r="G19" s="44">
        <v>16997.77</v>
      </c>
      <c r="H19" s="45" t="s">
        <v>71</v>
      </c>
      <c r="I19" s="43">
        <v>3341279.0</v>
      </c>
      <c r="J19" s="44">
        <v>13370.58</v>
      </c>
      <c r="K19" s="45" t="s">
        <v>71</v>
      </c>
      <c r="L19" s="44">
        <f t="shared" si="1"/>
        <v>30372.81</v>
      </c>
      <c r="O19" s="42" t="s">
        <v>73</v>
      </c>
      <c r="P19" s="43">
        <v>3228700.0</v>
      </c>
      <c r="Q19" s="47">
        <v>94.85</v>
      </c>
      <c r="R19" s="43">
        <v>1.1369514E7</v>
      </c>
      <c r="S19" s="43">
        <v>1770.0</v>
      </c>
      <c r="T19" s="44">
        <v>13.33</v>
      </c>
      <c r="U19" s="46">
        <v>1596443.0</v>
      </c>
      <c r="V19" s="44">
        <f t="shared" si="2"/>
        <v>108.18</v>
      </c>
    </row>
    <row r="20" ht="30.0" customHeight="1">
      <c r="B20" s="14" t="s">
        <v>74</v>
      </c>
      <c r="C20" s="43">
        <f>SUM(C8:C19)</f>
        <v>24197264</v>
      </c>
      <c r="D20" s="34"/>
      <c r="E20" s="34"/>
      <c r="F20" s="43">
        <f>SUM(F8:F19)</f>
        <v>48723206</v>
      </c>
      <c r="G20" s="34"/>
      <c r="H20" s="34"/>
      <c r="I20" s="43">
        <f>SUM(I8:I19)</f>
        <v>112358366</v>
      </c>
      <c r="J20" s="34"/>
      <c r="K20" s="34"/>
      <c r="L20" s="34"/>
      <c r="O20" s="14" t="s">
        <v>74</v>
      </c>
      <c r="P20" s="43">
        <f>SUM(P8:P19)</f>
        <v>21564650</v>
      </c>
      <c r="Q20" s="34"/>
      <c r="R20" s="34"/>
      <c r="S20" s="43">
        <f>SUM(S8:S19)</f>
        <v>41771</v>
      </c>
      <c r="T20" s="34"/>
      <c r="U20" s="34"/>
      <c r="V20" s="34"/>
    </row>
    <row r="22">
      <c r="B22" s="31" t="s">
        <v>59</v>
      </c>
    </row>
    <row r="23">
      <c r="D23" s="32"/>
    </row>
    <row r="24">
      <c r="B24" s="31" t="s">
        <v>60</v>
      </c>
    </row>
    <row r="26">
      <c r="B26" s="31" t="s">
        <v>61</v>
      </c>
    </row>
  </sheetData>
  <mergeCells count="11">
    <mergeCell ref="C6:E6"/>
    <mergeCell ref="F6:H6"/>
    <mergeCell ref="B4:L4"/>
    <mergeCell ref="B2:V2"/>
    <mergeCell ref="B26:F26"/>
    <mergeCell ref="B22:F22"/>
    <mergeCell ref="B24:F24"/>
    <mergeCell ref="N4:X4"/>
    <mergeCell ref="I6:K6"/>
    <mergeCell ref="P6:R6"/>
    <mergeCell ref="S6:U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2024-09-16T15:28:58Z</dcterms:created>
  <dc:creator>openpyxl</dc:creator>
</cp:coreProperties>
</file>