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airamSampath\Desktop\New folder\Timeseriesmodel\Model 1\"/>
    </mc:Choice>
  </mc:AlternateContent>
  <xr:revisionPtr revIDLastSave="0" documentId="13_ncr:1_{597E7D69-1162-4509-93E3-E1972EE2B7E5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R5" i="2" s="1"/>
  <c r="Q6" i="2"/>
  <c r="Q7" i="2"/>
  <c r="Q8" i="2"/>
  <c r="R8" i="2" s="1"/>
  <c r="Q9" i="2"/>
  <c r="Q10" i="2"/>
  <c r="R10" i="2" s="1"/>
  <c r="Q11" i="2"/>
  <c r="Q12" i="2"/>
  <c r="Q13" i="2"/>
  <c r="R13" i="2" s="1"/>
  <c r="Q14" i="2"/>
  <c r="Q15" i="2"/>
  <c r="Q16" i="2"/>
  <c r="R16" i="2" s="1"/>
  <c r="Q17" i="2"/>
  <c r="Q18" i="2"/>
  <c r="R18" i="2" s="1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R84" i="2" s="1"/>
  <c r="Q85" i="2"/>
  <c r="Q86" i="2"/>
  <c r="Q87" i="2"/>
  <c r="Q88" i="2"/>
  <c r="Q89" i="2"/>
  <c r="Q90" i="2"/>
  <c r="Q91" i="2"/>
  <c r="Q92" i="2"/>
  <c r="R92" i="2" s="1"/>
  <c r="Q93" i="2"/>
  <c r="Q94" i="2"/>
  <c r="Q95" i="2"/>
  <c r="Q96" i="2"/>
  <c r="Q97" i="2"/>
  <c r="Q2" i="2"/>
  <c r="R2" i="2" s="1"/>
  <c r="R19" i="2"/>
  <c r="R3" i="2"/>
  <c r="R4" i="2"/>
  <c r="R6" i="2"/>
  <c r="R7" i="2"/>
  <c r="R9" i="2"/>
  <c r="R11" i="2"/>
  <c r="R12" i="2"/>
  <c r="R14" i="2"/>
  <c r="R15" i="2"/>
  <c r="R17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5" i="2"/>
  <c r="R86" i="2"/>
  <c r="R87" i="2"/>
  <c r="R88" i="2"/>
  <c r="R89" i="2"/>
  <c r="R90" i="2"/>
  <c r="R91" i="2"/>
  <c r="R93" i="2"/>
  <c r="R94" i="2"/>
  <c r="R95" i="2"/>
  <c r="R96" i="2"/>
  <c r="R97" i="2"/>
  <c r="H79" i="2"/>
  <c r="H82" i="2"/>
  <c r="H81" i="2"/>
  <c r="H80" i="2"/>
  <c r="H78" i="2"/>
  <c r="H77" i="2"/>
  <c r="H76" i="2"/>
  <c r="H75" i="2"/>
  <c r="H73" i="2"/>
  <c r="H72" i="2"/>
  <c r="H71" i="2"/>
  <c r="H70" i="2"/>
  <c r="H69" i="2"/>
  <c r="H68" i="2"/>
  <c r="H67" i="2"/>
  <c r="H66" i="2"/>
  <c r="H65" i="2"/>
  <c r="H64" i="2"/>
  <c r="H63" i="2"/>
  <c r="H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74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2" i="2"/>
  <c r="F7" i="2"/>
  <c r="F8" i="2"/>
  <c r="F10" i="2"/>
  <c r="F11" i="2"/>
  <c r="G11" i="2" s="1"/>
  <c r="F9" i="2"/>
  <c r="U32" i="2"/>
  <c r="U56" i="2"/>
  <c r="U64" i="2"/>
  <c r="G10" i="2"/>
  <c r="G9" i="2"/>
  <c r="O9" i="2" s="1"/>
  <c r="G8" i="2"/>
  <c r="O8" i="2" s="1"/>
  <c r="G7" i="2"/>
  <c r="O7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2" i="2"/>
  <c r="M4" i="2"/>
  <c r="U4" i="2" s="1"/>
  <c r="M5" i="2"/>
  <c r="U5" i="2" s="1"/>
  <c r="M6" i="2"/>
  <c r="U6" i="2" s="1"/>
  <c r="M7" i="2"/>
  <c r="U7" i="2" s="1"/>
  <c r="M8" i="2"/>
  <c r="U8" i="2" s="1"/>
  <c r="M9" i="2"/>
  <c r="U9" i="2" s="1"/>
  <c r="M10" i="2"/>
  <c r="U10" i="2" s="1"/>
  <c r="M11" i="2"/>
  <c r="U11" i="2" s="1"/>
  <c r="M12" i="2"/>
  <c r="U12" i="2" s="1"/>
  <c r="M13" i="2"/>
  <c r="U13" i="2" s="1"/>
  <c r="M14" i="2"/>
  <c r="U14" i="2" s="1"/>
  <c r="M15" i="2"/>
  <c r="U15" i="2" s="1"/>
  <c r="M16" i="2"/>
  <c r="U16" i="2" s="1"/>
  <c r="M17" i="2"/>
  <c r="U17" i="2" s="1"/>
  <c r="M18" i="2"/>
  <c r="U18" i="2" s="1"/>
  <c r="M19" i="2"/>
  <c r="U19" i="2" s="1"/>
  <c r="M20" i="2"/>
  <c r="U20" i="2" s="1"/>
  <c r="M21" i="2"/>
  <c r="U21" i="2" s="1"/>
  <c r="M22" i="2"/>
  <c r="U22" i="2" s="1"/>
  <c r="M23" i="2"/>
  <c r="U23" i="2" s="1"/>
  <c r="M24" i="2"/>
  <c r="U24" i="2" s="1"/>
  <c r="M25" i="2"/>
  <c r="U25" i="2" s="1"/>
  <c r="M26" i="2"/>
  <c r="U26" i="2" s="1"/>
  <c r="M27" i="2"/>
  <c r="U27" i="2" s="1"/>
  <c r="M28" i="2"/>
  <c r="U28" i="2" s="1"/>
  <c r="M29" i="2"/>
  <c r="U29" i="2" s="1"/>
  <c r="M30" i="2"/>
  <c r="U30" i="2" s="1"/>
  <c r="M31" i="2"/>
  <c r="U31" i="2" s="1"/>
  <c r="M32" i="2"/>
  <c r="M33" i="2"/>
  <c r="U33" i="2" s="1"/>
  <c r="M34" i="2"/>
  <c r="U34" i="2" s="1"/>
  <c r="M35" i="2"/>
  <c r="U35" i="2" s="1"/>
  <c r="M36" i="2"/>
  <c r="U36" i="2" s="1"/>
  <c r="M37" i="2"/>
  <c r="U37" i="2" s="1"/>
  <c r="M38" i="2"/>
  <c r="U38" i="2" s="1"/>
  <c r="M39" i="2"/>
  <c r="U39" i="2" s="1"/>
  <c r="M40" i="2"/>
  <c r="U40" i="2" s="1"/>
  <c r="M41" i="2"/>
  <c r="U41" i="2" s="1"/>
  <c r="M42" i="2"/>
  <c r="U42" i="2" s="1"/>
  <c r="M43" i="2"/>
  <c r="U43" i="2" s="1"/>
  <c r="M44" i="2"/>
  <c r="U44" i="2" s="1"/>
  <c r="M45" i="2"/>
  <c r="U45" i="2" s="1"/>
  <c r="M46" i="2"/>
  <c r="U46" i="2" s="1"/>
  <c r="M47" i="2"/>
  <c r="U47" i="2" s="1"/>
  <c r="M48" i="2"/>
  <c r="U48" i="2" s="1"/>
  <c r="M49" i="2"/>
  <c r="U49" i="2" s="1"/>
  <c r="M50" i="2"/>
  <c r="U50" i="2" s="1"/>
  <c r="M51" i="2"/>
  <c r="U51" i="2" s="1"/>
  <c r="M52" i="2"/>
  <c r="U52" i="2" s="1"/>
  <c r="M53" i="2"/>
  <c r="U53" i="2" s="1"/>
  <c r="M54" i="2"/>
  <c r="U54" i="2" s="1"/>
  <c r="M55" i="2"/>
  <c r="U55" i="2" s="1"/>
  <c r="M56" i="2"/>
  <c r="M57" i="2"/>
  <c r="U57" i="2" s="1"/>
  <c r="M58" i="2"/>
  <c r="U58" i="2" s="1"/>
  <c r="M59" i="2"/>
  <c r="U59" i="2" s="1"/>
  <c r="M60" i="2"/>
  <c r="U60" i="2" s="1"/>
  <c r="M61" i="2"/>
  <c r="U61" i="2" s="1"/>
  <c r="M62" i="2"/>
  <c r="U62" i="2" s="1"/>
  <c r="M63" i="2"/>
  <c r="U63" i="2" s="1"/>
  <c r="M64" i="2"/>
  <c r="M65" i="2"/>
  <c r="U65" i="2" s="1"/>
  <c r="M66" i="2"/>
  <c r="U66" i="2" s="1"/>
  <c r="M67" i="2"/>
  <c r="U67" i="2" s="1"/>
  <c r="M68" i="2"/>
  <c r="U68" i="2" s="1"/>
  <c r="M69" i="2"/>
  <c r="U69" i="2" s="1"/>
  <c r="M70" i="2"/>
  <c r="U70" i="2" s="1"/>
  <c r="M71" i="2"/>
  <c r="U71" i="2" s="1"/>
  <c r="M72" i="2"/>
  <c r="U72" i="2" s="1"/>
  <c r="M73" i="2"/>
  <c r="U73" i="2" s="1"/>
  <c r="M74" i="2"/>
  <c r="U74" i="2" s="1"/>
  <c r="M75" i="2"/>
  <c r="U75" i="2" s="1"/>
  <c r="M76" i="2"/>
  <c r="U76" i="2" s="1"/>
  <c r="M77" i="2"/>
  <c r="U77" i="2" s="1"/>
  <c r="M78" i="2"/>
  <c r="U78" i="2" s="1"/>
  <c r="M79" i="2"/>
  <c r="U79" i="2" s="1"/>
  <c r="M80" i="2"/>
  <c r="U80" i="2" s="1"/>
  <c r="M81" i="2"/>
  <c r="U81" i="2" s="1"/>
  <c r="M82" i="2"/>
  <c r="U82" i="2" s="1"/>
  <c r="M83" i="2"/>
  <c r="U83" i="2" s="1"/>
  <c r="M84" i="2"/>
  <c r="U84" i="2" s="1"/>
  <c r="M85" i="2"/>
  <c r="U85" i="2" s="1"/>
  <c r="M86" i="2"/>
  <c r="U86" i="2" s="1"/>
  <c r="M87" i="2"/>
  <c r="U87" i="2" s="1"/>
  <c r="M88" i="2"/>
  <c r="U88" i="2" s="1"/>
  <c r="M89" i="2"/>
  <c r="U89" i="2" s="1"/>
  <c r="M90" i="2"/>
  <c r="U90" i="2" s="1"/>
  <c r="M91" i="2"/>
  <c r="U91" i="2" s="1"/>
  <c r="M92" i="2"/>
  <c r="U92" i="2" s="1"/>
  <c r="M93" i="2"/>
  <c r="U93" i="2" s="1"/>
  <c r="M94" i="2"/>
  <c r="U94" i="2" s="1"/>
  <c r="M95" i="2"/>
  <c r="U95" i="2" s="1"/>
  <c r="M96" i="2"/>
  <c r="U96" i="2" s="1"/>
  <c r="M97" i="2"/>
  <c r="U97" i="2" s="1"/>
  <c r="M3" i="2"/>
  <c r="U3" i="2" s="1"/>
  <c r="M2" i="2"/>
  <c r="U2" i="2" s="1"/>
  <c r="F26" i="2"/>
  <c r="G26" i="2" s="1"/>
  <c r="O26" i="2" s="1"/>
  <c r="L26" i="2"/>
  <c r="F27" i="2"/>
  <c r="G27" i="2" s="1"/>
  <c r="O27" i="2" s="1"/>
  <c r="L27" i="2"/>
  <c r="L28" i="2"/>
  <c r="G29" i="2"/>
  <c r="O29" i="2" s="1"/>
  <c r="L29" i="2"/>
  <c r="G30" i="2"/>
  <c r="S30" i="2" s="1"/>
  <c r="L30" i="2"/>
  <c r="G31" i="2"/>
  <c r="O31" i="2" s="1"/>
  <c r="L31" i="2"/>
  <c r="G32" i="2"/>
  <c r="O32" i="2" s="1"/>
  <c r="L32" i="2"/>
  <c r="G33" i="2"/>
  <c r="O33" i="2" s="1"/>
  <c r="L33" i="2"/>
  <c r="G34" i="2"/>
  <c r="O34" i="2" s="1"/>
  <c r="L34" i="2"/>
  <c r="F35" i="2"/>
  <c r="G35" i="2" s="1"/>
  <c r="O35" i="2" s="1"/>
  <c r="L35" i="2"/>
  <c r="F36" i="2"/>
  <c r="G36" i="2" s="1"/>
  <c r="O36" i="2" s="1"/>
  <c r="L36" i="2"/>
  <c r="F37" i="2"/>
  <c r="G37" i="2" s="1"/>
  <c r="S37" i="2" s="1"/>
  <c r="W37" i="2" s="1"/>
  <c r="L37" i="2"/>
  <c r="F38" i="2"/>
  <c r="G38" i="2" s="1"/>
  <c r="S38" i="2" s="1"/>
  <c r="T38" i="2" s="1"/>
  <c r="L38" i="2"/>
  <c r="F39" i="2"/>
  <c r="G39" i="2" s="1"/>
  <c r="O39" i="2" s="1"/>
  <c r="L39" i="2"/>
  <c r="F40" i="2"/>
  <c r="G40" i="2" s="1"/>
  <c r="O40" i="2" s="1"/>
  <c r="L40" i="2"/>
  <c r="F41" i="2"/>
  <c r="G41" i="2" s="1"/>
  <c r="O41" i="2" s="1"/>
  <c r="L41" i="2"/>
  <c r="F42" i="2"/>
  <c r="G42" i="2" s="1"/>
  <c r="O42" i="2" s="1"/>
  <c r="L42" i="2"/>
  <c r="F43" i="2"/>
  <c r="G43" i="2" s="1"/>
  <c r="O43" i="2" s="1"/>
  <c r="L43" i="2"/>
  <c r="F44" i="2"/>
  <c r="G44" i="2" s="1"/>
  <c r="O44" i="2" s="1"/>
  <c r="L44" i="2"/>
  <c r="F45" i="2"/>
  <c r="G45" i="2" s="1"/>
  <c r="O45" i="2" s="1"/>
  <c r="L45" i="2"/>
  <c r="F46" i="2"/>
  <c r="G46" i="2" s="1"/>
  <c r="S46" i="2" s="1"/>
  <c r="L46" i="2"/>
  <c r="F47" i="2"/>
  <c r="G47" i="2" s="1"/>
  <c r="O47" i="2" s="1"/>
  <c r="L47" i="2"/>
  <c r="F48" i="2"/>
  <c r="G48" i="2" s="1"/>
  <c r="O48" i="2" s="1"/>
  <c r="L48" i="2"/>
  <c r="F49" i="2"/>
  <c r="G49" i="2" s="1"/>
  <c r="O49" i="2" s="1"/>
  <c r="L49" i="2"/>
  <c r="F50" i="2"/>
  <c r="G50" i="2" s="1"/>
  <c r="O50" i="2" s="1"/>
  <c r="L50" i="2"/>
  <c r="F51" i="2"/>
  <c r="G51" i="2" s="1"/>
  <c r="O51" i="2" s="1"/>
  <c r="L51" i="2"/>
  <c r="F52" i="2"/>
  <c r="G52" i="2" s="1"/>
  <c r="O52" i="2" s="1"/>
  <c r="L52" i="2"/>
  <c r="F53" i="2"/>
  <c r="G53" i="2" s="1"/>
  <c r="O53" i="2" s="1"/>
  <c r="L53" i="2"/>
  <c r="F54" i="2"/>
  <c r="G54" i="2" s="1"/>
  <c r="S54" i="2" s="1"/>
  <c r="L54" i="2"/>
  <c r="F55" i="2"/>
  <c r="G55" i="2" s="1"/>
  <c r="O55" i="2" s="1"/>
  <c r="L55" i="2"/>
  <c r="F56" i="2"/>
  <c r="G56" i="2" s="1"/>
  <c r="O56" i="2" s="1"/>
  <c r="L56" i="2"/>
  <c r="F57" i="2"/>
  <c r="G57" i="2" s="1"/>
  <c r="O57" i="2" s="1"/>
  <c r="L57" i="2"/>
  <c r="F58" i="2"/>
  <c r="G58" i="2" s="1"/>
  <c r="O58" i="2" s="1"/>
  <c r="L58" i="2"/>
  <c r="F59" i="2"/>
  <c r="G59" i="2" s="1"/>
  <c r="O59" i="2" s="1"/>
  <c r="L59" i="2"/>
  <c r="F60" i="2"/>
  <c r="G60" i="2" s="1"/>
  <c r="O60" i="2" s="1"/>
  <c r="L60" i="2"/>
  <c r="F61" i="2"/>
  <c r="G61" i="2" s="1"/>
  <c r="O61" i="2" s="1"/>
  <c r="L61" i="2"/>
  <c r="F62" i="2"/>
  <c r="G62" i="2" s="1"/>
  <c r="O62" i="2" s="1"/>
  <c r="P62" i="2" s="1"/>
  <c r="L62" i="2"/>
  <c r="F63" i="2"/>
  <c r="G63" i="2" s="1"/>
  <c r="O63" i="2" s="1"/>
  <c r="P63" i="2" s="1"/>
  <c r="L63" i="2"/>
  <c r="F64" i="2"/>
  <c r="G64" i="2" s="1"/>
  <c r="O64" i="2" s="1"/>
  <c r="P64" i="2" s="1"/>
  <c r="L64" i="2"/>
  <c r="F65" i="2"/>
  <c r="G65" i="2" s="1"/>
  <c r="O65" i="2" s="1"/>
  <c r="P65" i="2" s="1"/>
  <c r="L65" i="2"/>
  <c r="F66" i="2"/>
  <c r="G66" i="2" s="1"/>
  <c r="O66" i="2" s="1"/>
  <c r="P66" i="2" s="1"/>
  <c r="L66" i="2"/>
  <c r="F67" i="2"/>
  <c r="G67" i="2" s="1"/>
  <c r="O67" i="2" s="1"/>
  <c r="P67" i="2" s="1"/>
  <c r="L67" i="2"/>
  <c r="F68" i="2"/>
  <c r="G68" i="2" s="1"/>
  <c r="O68" i="2" s="1"/>
  <c r="P68" i="2" s="1"/>
  <c r="L68" i="2"/>
  <c r="F69" i="2"/>
  <c r="G69" i="2" s="1"/>
  <c r="O69" i="2" s="1"/>
  <c r="P69" i="2" s="1"/>
  <c r="L69" i="2"/>
  <c r="F70" i="2"/>
  <c r="G70" i="2" s="1"/>
  <c r="O70" i="2" s="1"/>
  <c r="P70" i="2" s="1"/>
  <c r="L70" i="2"/>
  <c r="F71" i="2"/>
  <c r="G71" i="2" s="1"/>
  <c r="O71" i="2" s="1"/>
  <c r="P71" i="2" s="1"/>
  <c r="L71" i="2"/>
  <c r="F72" i="2"/>
  <c r="G72" i="2" s="1"/>
  <c r="O72" i="2" s="1"/>
  <c r="P72" i="2" s="1"/>
  <c r="L72" i="2"/>
  <c r="F73" i="2"/>
  <c r="G73" i="2" s="1"/>
  <c r="O73" i="2" s="1"/>
  <c r="P73" i="2" s="1"/>
  <c r="L73" i="2"/>
  <c r="F74" i="2"/>
  <c r="G74" i="2" s="1"/>
  <c r="O74" i="2" s="1"/>
  <c r="P74" i="2" s="1"/>
  <c r="L74" i="2"/>
  <c r="F75" i="2"/>
  <c r="G75" i="2" s="1"/>
  <c r="O75" i="2" s="1"/>
  <c r="P75" i="2" s="1"/>
  <c r="L75" i="2"/>
  <c r="F76" i="2"/>
  <c r="G76" i="2" s="1"/>
  <c r="O76" i="2" s="1"/>
  <c r="P76" i="2" s="1"/>
  <c r="L76" i="2"/>
  <c r="F77" i="2"/>
  <c r="G77" i="2" s="1"/>
  <c r="O77" i="2" s="1"/>
  <c r="P77" i="2" s="1"/>
  <c r="L77" i="2"/>
  <c r="F78" i="2"/>
  <c r="G78" i="2" s="1"/>
  <c r="O78" i="2" s="1"/>
  <c r="P78" i="2" s="1"/>
  <c r="L78" i="2"/>
  <c r="F79" i="2"/>
  <c r="G79" i="2" s="1"/>
  <c r="O79" i="2" s="1"/>
  <c r="P79" i="2" s="1"/>
  <c r="L79" i="2"/>
  <c r="F80" i="2"/>
  <c r="G80" i="2" s="1"/>
  <c r="O80" i="2" s="1"/>
  <c r="P80" i="2" s="1"/>
  <c r="L80" i="2"/>
  <c r="F81" i="2"/>
  <c r="G81" i="2" s="1"/>
  <c r="O81" i="2" s="1"/>
  <c r="P81" i="2" s="1"/>
  <c r="L81" i="2"/>
  <c r="F82" i="2"/>
  <c r="G82" i="2" s="1"/>
  <c r="O82" i="2" s="1"/>
  <c r="P82" i="2" s="1"/>
  <c r="L82" i="2"/>
  <c r="F83" i="2"/>
  <c r="G83" i="2" s="1"/>
  <c r="O83" i="2" s="1"/>
  <c r="P83" i="2" s="1"/>
  <c r="L83" i="2"/>
  <c r="F84" i="2"/>
  <c r="G84" i="2" s="1"/>
  <c r="O84" i="2" s="1"/>
  <c r="P84" i="2" s="1"/>
  <c r="L84" i="2"/>
  <c r="F85" i="2"/>
  <c r="G85" i="2" s="1"/>
  <c r="O85" i="2" s="1"/>
  <c r="P85" i="2" s="1"/>
  <c r="L85" i="2"/>
  <c r="F86" i="2"/>
  <c r="G86" i="2" s="1"/>
  <c r="S86" i="2" s="1"/>
  <c r="T86" i="2" s="1"/>
  <c r="L86" i="2"/>
  <c r="F87" i="2"/>
  <c r="G87" i="2" s="1"/>
  <c r="O87" i="2" s="1"/>
  <c r="P87" i="2" s="1"/>
  <c r="L87" i="2"/>
  <c r="F88" i="2"/>
  <c r="G88" i="2" s="1"/>
  <c r="O88" i="2" s="1"/>
  <c r="P88" i="2" s="1"/>
  <c r="L88" i="2"/>
  <c r="F89" i="2"/>
  <c r="G89" i="2" s="1"/>
  <c r="O89" i="2" s="1"/>
  <c r="P89" i="2" s="1"/>
  <c r="L89" i="2"/>
  <c r="F90" i="2"/>
  <c r="G90" i="2" s="1"/>
  <c r="O90" i="2" s="1"/>
  <c r="P90" i="2" s="1"/>
  <c r="L90" i="2"/>
  <c r="F91" i="2"/>
  <c r="G91" i="2" s="1"/>
  <c r="O91" i="2" s="1"/>
  <c r="P91" i="2" s="1"/>
  <c r="L91" i="2"/>
  <c r="F92" i="2"/>
  <c r="G92" i="2" s="1"/>
  <c r="O92" i="2" s="1"/>
  <c r="P92" i="2" s="1"/>
  <c r="L92" i="2"/>
  <c r="F93" i="2"/>
  <c r="G93" i="2" s="1"/>
  <c r="O93" i="2" s="1"/>
  <c r="P93" i="2" s="1"/>
  <c r="L93" i="2"/>
  <c r="F94" i="2"/>
  <c r="G94" i="2" s="1"/>
  <c r="S94" i="2" s="1"/>
  <c r="T94" i="2" s="1"/>
  <c r="L94" i="2"/>
  <c r="F95" i="2"/>
  <c r="G95" i="2" s="1"/>
  <c r="O95" i="2" s="1"/>
  <c r="P95" i="2" s="1"/>
  <c r="L95" i="2"/>
  <c r="F96" i="2"/>
  <c r="G96" i="2" s="1"/>
  <c r="O96" i="2" s="1"/>
  <c r="P96" i="2" s="1"/>
  <c r="L96" i="2"/>
  <c r="F97" i="2"/>
  <c r="G97" i="2" s="1"/>
  <c r="S97" i="2" s="1"/>
  <c r="T97" i="2" s="1"/>
  <c r="L97" i="2"/>
  <c r="F3" i="2"/>
  <c r="G3" i="2" s="1"/>
  <c r="F4" i="2"/>
  <c r="F5" i="2"/>
  <c r="G5" i="2" s="1"/>
  <c r="F6" i="2"/>
  <c r="G6" i="2" s="1"/>
  <c r="O6" i="2" s="1"/>
  <c r="F12" i="2"/>
  <c r="G12" i="2" s="1"/>
  <c r="O12" i="2" s="1"/>
  <c r="F13" i="2"/>
  <c r="G13" i="2" s="1"/>
  <c r="O13" i="2" s="1"/>
  <c r="F14" i="2"/>
  <c r="G14" i="2" s="1"/>
  <c r="O14" i="2" s="1"/>
  <c r="F15" i="2"/>
  <c r="F16" i="2"/>
  <c r="G16" i="2" s="1"/>
  <c r="O16" i="2" s="1"/>
  <c r="F17" i="2"/>
  <c r="G17" i="2" s="1"/>
  <c r="O17" i="2" s="1"/>
  <c r="F18" i="2"/>
  <c r="G18" i="2" s="1"/>
  <c r="O18" i="2" s="1"/>
  <c r="F19" i="2"/>
  <c r="G19" i="2" s="1"/>
  <c r="F20" i="2"/>
  <c r="G20" i="2" s="1"/>
  <c r="O20" i="2" s="1"/>
  <c r="F21" i="2"/>
  <c r="G21" i="2" s="1"/>
  <c r="O21" i="2" s="1"/>
  <c r="F22" i="2"/>
  <c r="G22" i="2" s="1"/>
  <c r="F23" i="2"/>
  <c r="G23" i="2" s="1"/>
  <c r="O23" i="2" s="1"/>
  <c r="F24" i="2"/>
  <c r="G24" i="2" s="1"/>
  <c r="O24" i="2" s="1"/>
  <c r="F25" i="2"/>
  <c r="G25" i="2" s="1"/>
  <c r="S25" i="2" s="1"/>
  <c r="T25" i="2" s="1"/>
  <c r="F2" i="2"/>
  <c r="G2" i="2" s="1"/>
  <c r="O2" i="2" s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G4" i="2"/>
  <c r="O4" i="2" s="1"/>
  <c r="G28" i="2" l="1"/>
  <c r="S78" i="2"/>
  <c r="T78" i="2" s="1"/>
  <c r="S21" i="2"/>
  <c r="W21" i="2" s="1"/>
  <c r="O54" i="2"/>
  <c r="S70" i="2"/>
  <c r="T70" i="2" s="1"/>
  <c r="S17" i="2"/>
  <c r="O46" i="2"/>
  <c r="S62" i="2"/>
  <c r="T62" i="2" s="1"/>
  <c r="S13" i="2"/>
  <c r="T13" i="2" s="1"/>
  <c r="O38" i="2"/>
  <c r="V38" i="2" s="1"/>
  <c r="P59" i="2" s="1"/>
  <c r="O94" i="2"/>
  <c r="P94" i="2" s="1"/>
  <c r="O30" i="2"/>
  <c r="V30" i="2" s="1"/>
  <c r="P51" i="2" s="1"/>
  <c r="O86" i="2"/>
  <c r="P86" i="2" s="1"/>
  <c r="O25" i="2"/>
  <c r="P25" i="2" s="1"/>
  <c r="O11" i="2"/>
  <c r="P11" i="2" s="1"/>
  <c r="S11" i="2"/>
  <c r="T11" i="2" s="1"/>
  <c r="S5" i="2"/>
  <c r="T5" i="2" s="1"/>
  <c r="O5" i="2"/>
  <c r="P5" i="2" s="1"/>
  <c r="S89" i="2"/>
  <c r="T89" i="2" s="1"/>
  <c r="S81" i="2"/>
  <c r="T81" i="2" s="1"/>
  <c r="S73" i="2"/>
  <c r="T73" i="2" s="1"/>
  <c r="S65" i="2"/>
  <c r="T65" i="2" s="1"/>
  <c r="S57" i="2"/>
  <c r="S49" i="2"/>
  <c r="S41" i="2"/>
  <c r="S33" i="2"/>
  <c r="W33" i="2" s="1"/>
  <c r="T54" i="2" s="1"/>
  <c r="S9" i="2"/>
  <c r="T9" i="2" s="1"/>
  <c r="O97" i="2"/>
  <c r="P97" i="2" s="1"/>
  <c r="S96" i="2"/>
  <c r="T96" i="2" s="1"/>
  <c r="S88" i="2"/>
  <c r="T88" i="2" s="1"/>
  <c r="S80" i="2"/>
  <c r="T80" i="2" s="1"/>
  <c r="S72" i="2"/>
  <c r="T72" i="2" s="1"/>
  <c r="S64" i="2"/>
  <c r="T64" i="2" s="1"/>
  <c r="S56" i="2"/>
  <c r="S48" i="2"/>
  <c r="S40" i="2"/>
  <c r="T40" i="2" s="1"/>
  <c r="S32" i="2"/>
  <c r="T32" i="2" s="1"/>
  <c r="S24" i="2"/>
  <c r="T24" i="2" s="1"/>
  <c r="S16" i="2"/>
  <c r="T16" i="2" s="1"/>
  <c r="S8" i="2"/>
  <c r="T8" i="2" s="1"/>
  <c r="S95" i="2"/>
  <c r="T95" i="2" s="1"/>
  <c r="S87" i="2"/>
  <c r="T87" i="2" s="1"/>
  <c r="S79" i="2"/>
  <c r="T79" i="2" s="1"/>
  <c r="S71" i="2"/>
  <c r="T71" i="2" s="1"/>
  <c r="S63" i="2"/>
  <c r="T63" i="2" s="1"/>
  <c r="S55" i="2"/>
  <c r="S47" i="2"/>
  <c r="S39" i="2"/>
  <c r="S31" i="2"/>
  <c r="S23" i="2"/>
  <c r="S7" i="2"/>
  <c r="T7" i="2" s="1"/>
  <c r="S22" i="2"/>
  <c r="T22" i="2" s="1"/>
  <c r="S14" i="2"/>
  <c r="T14" i="2" s="1"/>
  <c r="S6" i="2"/>
  <c r="T6" i="2" s="1"/>
  <c r="O22" i="2"/>
  <c r="V22" i="2" s="1"/>
  <c r="P43" i="2" s="1"/>
  <c r="P6" i="2"/>
  <c r="S93" i="2"/>
  <c r="T93" i="2" s="1"/>
  <c r="S77" i="2"/>
  <c r="T77" i="2" s="1"/>
  <c r="S61" i="2"/>
  <c r="S45" i="2"/>
  <c r="S29" i="2"/>
  <c r="W29" i="2" s="1"/>
  <c r="O37" i="2"/>
  <c r="V37" i="2" s="1"/>
  <c r="P58" i="2" s="1"/>
  <c r="S92" i="2"/>
  <c r="T92" i="2" s="1"/>
  <c r="S84" i="2"/>
  <c r="T84" i="2" s="1"/>
  <c r="S76" i="2"/>
  <c r="T76" i="2" s="1"/>
  <c r="S68" i="2"/>
  <c r="T68" i="2" s="1"/>
  <c r="S60" i="2"/>
  <c r="S52" i="2"/>
  <c r="S44" i="2"/>
  <c r="S36" i="2"/>
  <c r="T36" i="2" s="1"/>
  <c r="S20" i="2"/>
  <c r="T20" i="2" s="1"/>
  <c r="S12" i="2"/>
  <c r="T12" i="2" s="1"/>
  <c r="S4" i="2"/>
  <c r="T4" i="2" s="1"/>
  <c r="S85" i="2"/>
  <c r="T85" i="2" s="1"/>
  <c r="S69" i="2"/>
  <c r="T69" i="2" s="1"/>
  <c r="S53" i="2"/>
  <c r="P24" i="2"/>
  <c r="S91" i="2"/>
  <c r="T91" i="2" s="1"/>
  <c r="S83" i="2"/>
  <c r="T83" i="2" s="1"/>
  <c r="S75" i="2"/>
  <c r="T75" i="2" s="1"/>
  <c r="S67" i="2"/>
  <c r="T67" i="2" s="1"/>
  <c r="S59" i="2"/>
  <c r="S51" i="2"/>
  <c r="S43" i="2"/>
  <c r="S35" i="2"/>
  <c r="W35" i="2" s="1"/>
  <c r="S27" i="2"/>
  <c r="S19" i="2"/>
  <c r="T19" i="2" s="1"/>
  <c r="S3" i="2"/>
  <c r="T3" i="2" s="1"/>
  <c r="O19" i="2"/>
  <c r="P19" i="2" s="1"/>
  <c r="O3" i="2"/>
  <c r="P3" i="2" s="1"/>
  <c r="S90" i="2"/>
  <c r="T90" i="2" s="1"/>
  <c r="S82" i="2"/>
  <c r="T82" i="2" s="1"/>
  <c r="S74" i="2"/>
  <c r="T74" i="2" s="1"/>
  <c r="S66" i="2"/>
  <c r="T66" i="2" s="1"/>
  <c r="S58" i="2"/>
  <c r="T58" i="2" s="1"/>
  <c r="S50" i="2"/>
  <c r="S42" i="2"/>
  <c r="T42" i="2" s="1"/>
  <c r="S34" i="2"/>
  <c r="T34" i="2" s="1"/>
  <c r="S26" i="2"/>
  <c r="T26" i="2" s="1"/>
  <c r="S18" i="2"/>
  <c r="T18" i="2" s="1"/>
  <c r="S10" i="2"/>
  <c r="T10" i="2" s="1"/>
  <c r="S2" i="2"/>
  <c r="T2" i="2" s="1"/>
  <c r="O10" i="2"/>
  <c r="P10" i="2" s="1"/>
  <c r="W22" i="2"/>
  <c r="T43" i="2" s="1"/>
  <c r="T17" i="2"/>
  <c r="P17" i="2"/>
  <c r="P16" i="2"/>
  <c r="G15" i="2"/>
  <c r="P9" i="2"/>
  <c r="P13" i="2"/>
  <c r="P14" i="2"/>
  <c r="P7" i="2"/>
  <c r="P8" i="2"/>
  <c r="P4" i="2"/>
  <c r="P12" i="2"/>
  <c r="P18" i="2"/>
  <c r="P2" i="2"/>
  <c r="W25" i="2"/>
  <c r="T46" i="2" s="1"/>
  <c r="W38" i="2"/>
  <c r="T59" i="2" s="1"/>
  <c r="T37" i="2"/>
  <c r="W26" i="2"/>
  <c r="T47" i="2" s="1"/>
  <c r="V31" i="2"/>
  <c r="P52" i="2" s="1"/>
  <c r="P31" i="2"/>
  <c r="V25" i="2"/>
  <c r="P46" i="2" s="1"/>
  <c r="P33" i="2"/>
  <c r="V33" i="2"/>
  <c r="P29" i="2"/>
  <c r="V29" i="2"/>
  <c r="P50" i="2" s="1"/>
  <c r="P21" i="2"/>
  <c r="V21" i="2"/>
  <c r="P42" i="2" s="1"/>
  <c r="V39" i="2"/>
  <c r="P60" i="2" s="1"/>
  <c r="P39" i="2"/>
  <c r="P35" i="2"/>
  <c r="V35" i="2"/>
  <c r="P56" i="2" s="1"/>
  <c r="P34" i="2"/>
  <c r="V34" i="2"/>
  <c r="P55" i="2" s="1"/>
  <c r="V23" i="2"/>
  <c r="P44" i="2" s="1"/>
  <c r="P23" i="2"/>
  <c r="P40" i="2"/>
  <c r="V40" i="2"/>
  <c r="P61" i="2" s="1"/>
  <c r="P36" i="2"/>
  <c r="V36" i="2"/>
  <c r="P57" i="2" s="1"/>
  <c r="P32" i="2"/>
  <c r="V32" i="2"/>
  <c r="P53" i="2" s="1"/>
  <c r="P27" i="2"/>
  <c r="V27" i="2"/>
  <c r="P48" i="2" s="1"/>
  <c r="P20" i="2"/>
  <c r="V20" i="2"/>
  <c r="P41" i="2" s="1"/>
  <c r="P26" i="2"/>
  <c r="V26" i="2"/>
  <c r="P47" i="2" s="1"/>
  <c r="P38" i="2"/>
  <c r="V24" i="2"/>
  <c r="P45" i="2" s="1"/>
  <c r="W34" i="2" l="1"/>
  <c r="T55" i="2" s="1"/>
  <c r="S28" i="2"/>
  <c r="T28" i="2" s="1"/>
  <c r="P30" i="2"/>
  <c r="O28" i="2"/>
  <c r="P54" i="2"/>
  <c r="W28" i="2"/>
  <c r="T49" i="2" s="1"/>
  <c r="P37" i="2"/>
  <c r="W32" i="2"/>
  <c r="T53" i="2" s="1"/>
  <c r="T21" i="2"/>
  <c r="W40" i="2"/>
  <c r="T61" i="2" s="1"/>
  <c r="T56" i="2"/>
  <c r="W36" i="2"/>
  <c r="T57" i="2" s="1"/>
  <c r="W24" i="2"/>
  <c r="T45" i="2" s="1"/>
  <c r="W27" i="2"/>
  <c r="T48" i="2" s="1"/>
  <c r="T27" i="2"/>
  <c r="P22" i="2"/>
  <c r="W31" i="2"/>
  <c r="T52" i="2" s="1"/>
  <c r="T31" i="2"/>
  <c r="T33" i="2"/>
  <c r="T50" i="2"/>
  <c r="W39" i="2"/>
  <c r="T60" i="2" s="1"/>
  <c r="T39" i="2"/>
  <c r="W20" i="2"/>
  <c r="T41" i="2" s="1"/>
  <c r="T35" i="2"/>
  <c r="O15" i="2"/>
  <c r="P15" i="2" s="1"/>
  <c r="S15" i="2"/>
  <c r="T15" i="2" s="1"/>
  <c r="T23" i="2"/>
  <c r="W23" i="2"/>
  <c r="T44" i="2" s="1"/>
  <c r="T29" i="2"/>
  <c r="W30" i="2"/>
  <c r="T51" i="2" s="1"/>
  <c r="T30" i="2"/>
  <c r="V28" i="2" l="1"/>
  <c r="P49" i="2" s="1"/>
  <c r="P28" i="2"/>
</calcChain>
</file>

<file path=xl/sharedStrings.xml><?xml version="1.0" encoding="utf-8"?>
<sst xmlns="http://schemas.openxmlformats.org/spreadsheetml/2006/main" count="22" uniqueCount="22">
  <si>
    <t>PV</t>
  </si>
  <si>
    <t>Wind</t>
  </si>
  <si>
    <t>EV</t>
  </si>
  <si>
    <t>EVkW</t>
  </si>
  <si>
    <t>Residential_pi</t>
  </si>
  <si>
    <t xml:space="preserve">Residential_pu_kvar </t>
  </si>
  <si>
    <t>PV_pu</t>
  </si>
  <si>
    <t>Wind_pu</t>
  </si>
  <si>
    <t xml:space="preserve">Residential_mvar </t>
  </si>
  <si>
    <t>EV2</t>
  </si>
  <si>
    <t>EV3</t>
  </si>
  <si>
    <t>Shifted</t>
  </si>
  <si>
    <t>Residential1</t>
  </si>
  <si>
    <t>Residential2</t>
  </si>
  <si>
    <t>Residential3</t>
  </si>
  <si>
    <t>Residential4</t>
  </si>
  <si>
    <t>Residential_LV</t>
  </si>
  <si>
    <t>EV_LV2</t>
  </si>
  <si>
    <t>EV_LV1</t>
  </si>
  <si>
    <t>Shifted LV</t>
  </si>
  <si>
    <t>PV_LV1</t>
  </si>
  <si>
    <t>Residential_LV2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</si>
</sst>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56789-F3B9-4567-95EC-70EC74315864}">
  <dimension ref="A1:W97"/>
  <sheetViews>
    <sheetView tabSelected="1" topLeftCell="A7" zoomScale="85" zoomScaleNormal="85" workbookViewId="0">
      <selection activeCell="F32" sqref="F32"/>
    </sheetView>
  </sheetViews>
  <sheetFormatPr defaultRowHeight="14.4" x14ac:dyDescent="0.3"/>
  <cols>
    <col min="1" max="1" width="19.33203125" customWidth="1"/>
    <col min="2" max="2" width="21.5546875" customWidth="1"/>
    <col min="3" max="3" width="12.5546875" customWidth="1"/>
    <col min="4" max="4" width="11" customWidth="1"/>
    <col min="8" max="8" width="15.6640625" customWidth="1"/>
    <col min="9" max="11" width="15.6640625" style="1" customWidth="1"/>
    <col min="12" max="12" width="20.44140625" customWidth="1"/>
    <col min="13" max="14" width="13.44140625" customWidth="1"/>
    <col min="15" max="15" width="9.109375" style="1"/>
    <col min="17" max="17" width="18" customWidth="1"/>
    <col min="18" max="18" width="18" style="1" customWidth="1"/>
  </cols>
  <sheetData>
    <row r="1" spans="1:21" x14ac:dyDescent="0.3">
      <c r="A1" t="s">
        <v>4</v>
      </c>
      <c r="B1" t="s">
        <v>5</v>
      </c>
      <c r="C1" t="s">
        <v>6</v>
      </c>
      <c r="D1" t="s">
        <v>7</v>
      </c>
      <c r="E1" t="s">
        <v>3</v>
      </c>
      <c r="G1" t="s">
        <v>2</v>
      </c>
      <c r="H1" t="s">
        <v>12</v>
      </c>
      <c r="I1" s="1" t="s">
        <v>13</v>
      </c>
      <c r="J1" s="1" t="s">
        <v>14</v>
      </c>
      <c r="K1" s="1" t="s">
        <v>15</v>
      </c>
      <c r="L1" t="s">
        <v>8</v>
      </c>
      <c r="M1" t="s">
        <v>0</v>
      </c>
      <c r="N1" t="s">
        <v>1</v>
      </c>
      <c r="O1" s="1" t="s">
        <v>9</v>
      </c>
      <c r="P1" t="s">
        <v>10</v>
      </c>
      <c r="Q1" t="s">
        <v>16</v>
      </c>
      <c r="R1" s="1" t="s">
        <v>21</v>
      </c>
      <c r="S1" t="s">
        <v>18</v>
      </c>
      <c r="T1" t="s">
        <v>17</v>
      </c>
      <c r="U1" t="s">
        <v>20</v>
      </c>
    </row>
    <row r="2" spans="1:21" x14ac:dyDescent="0.3">
      <c r="A2" s="1">
        <v>0.33356750000000002</v>
      </c>
      <c r="B2">
        <v>1.4367948E-2</v>
      </c>
      <c r="C2" s="1">
        <v>0</v>
      </c>
      <c r="D2">
        <v>8.6108089298980006E-2</v>
      </c>
      <c r="E2">
        <v>7200</v>
      </c>
      <c r="F2">
        <f>E2*15/1000</f>
        <v>108</v>
      </c>
      <c r="G2">
        <f t="shared" ref="G2:G33" si="0">F2/1000</f>
        <v>0.108</v>
      </c>
      <c r="H2">
        <f>A2*23</f>
        <v>7.6720525000000004</v>
      </c>
      <c r="I2" s="1">
        <f>A2*13</f>
        <v>4.3363775000000002</v>
      </c>
      <c r="J2" s="1">
        <f>A2*16.5</f>
        <v>5.5038637500000007</v>
      </c>
      <c r="K2" s="1">
        <f>A2*12</f>
        <v>4.0028100000000002</v>
      </c>
      <c r="L2">
        <f t="shared" ref="L2:L33" si="1">B2*10</f>
        <v>0.14367948</v>
      </c>
      <c r="M2">
        <f>C2*1</f>
        <v>0</v>
      </c>
      <c r="N2">
        <f t="shared" ref="N2:N33" si="2">D2*10</f>
        <v>0.86108089298980006</v>
      </c>
      <c r="O2" s="1">
        <f t="shared" ref="O2:O66" si="3">G2*7</f>
        <v>0.75600000000000001</v>
      </c>
      <c r="P2">
        <f>O2</f>
        <v>0.75600000000000001</v>
      </c>
      <c r="Q2">
        <f>A2*41</f>
        <v>13.676267500000002</v>
      </c>
      <c r="R2" s="1">
        <f>Q2*0.00000004</f>
        <v>5.4705070000000012E-7</v>
      </c>
      <c r="S2">
        <f t="shared" ref="S2:S33" si="4">G2*5</f>
        <v>0.54</v>
      </c>
      <c r="T2">
        <f>S2</f>
        <v>0.54</v>
      </c>
      <c r="U2">
        <f t="shared" ref="U2:U33" si="5">M2*0.1</f>
        <v>0</v>
      </c>
    </row>
    <row r="3" spans="1:21" x14ac:dyDescent="0.3">
      <c r="A3">
        <v>0.33356750000000002</v>
      </c>
      <c r="B3">
        <v>2.9388219999999998E-3</v>
      </c>
      <c r="C3" s="1">
        <v>0</v>
      </c>
      <c r="D3">
        <v>5.3360671296422198E-2</v>
      </c>
      <c r="E3">
        <v>7200</v>
      </c>
      <c r="F3">
        <f t="shared" ref="F3:F25" si="6">E3*15/1000</f>
        <v>108</v>
      </c>
      <c r="G3">
        <f t="shared" si="0"/>
        <v>0.108</v>
      </c>
      <c r="H3" s="1">
        <f t="shared" ref="H3:H65" si="7">A3*23</f>
        <v>7.6720525000000004</v>
      </c>
      <c r="I3" s="1">
        <f t="shared" ref="I3:I66" si="8">A3*13</f>
        <v>4.3363775000000002</v>
      </c>
      <c r="J3" s="1">
        <f t="shared" ref="J3:J66" si="9">A3*16.5</f>
        <v>5.5038637500000007</v>
      </c>
      <c r="K3" s="1">
        <f t="shared" ref="K3:K66" si="10">A3*12</f>
        <v>4.0028100000000002</v>
      </c>
      <c r="L3">
        <f t="shared" si="1"/>
        <v>2.938822E-2</v>
      </c>
      <c r="M3" s="1">
        <f t="shared" ref="M3:M34" si="11">C3*2</f>
        <v>0</v>
      </c>
      <c r="N3" s="1">
        <f t="shared" si="2"/>
        <v>0.53360671296422202</v>
      </c>
      <c r="O3" s="1">
        <f t="shared" si="3"/>
        <v>0.75600000000000001</v>
      </c>
      <c r="P3" s="1">
        <f t="shared" ref="P3:P19" si="12">O3</f>
        <v>0.75600000000000001</v>
      </c>
      <c r="Q3" s="1">
        <f t="shared" ref="Q3:Q66" si="13">A3*41</f>
        <v>13.676267500000002</v>
      </c>
      <c r="R3" s="1">
        <f t="shared" ref="R3:R66" si="14">Q3*0.00000004</f>
        <v>5.4705070000000012E-7</v>
      </c>
      <c r="S3" s="1">
        <f t="shared" si="4"/>
        <v>0.54</v>
      </c>
      <c r="T3" s="1">
        <f t="shared" ref="T3:T66" si="15">S3</f>
        <v>0.54</v>
      </c>
      <c r="U3" s="1">
        <f t="shared" si="5"/>
        <v>0</v>
      </c>
    </row>
    <row r="4" spans="1:21" x14ac:dyDescent="0.3">
      <c r="A4">
        <v>0.33356750000000002</v>
      </c>
      <c r="B4">
        <v>2.9388219999999998E-3</v>
      </c>
      <c r="C4" s="1">
        <v>0</v>
      </c>
      <c r="D4">
        <v>3.9431215319961799E-2</v>
      </c>
      <c r="E4">
        <v>7200</v>
      </c>
      <c r="F4">
        <f t="shared" si="6"/>
        <v>108</v>
      </c>
      <c r="G4">
        <f t="shared" si="0"/>
        <v>0.108</v>
      </c>
      <c r="H4" s="1">
        <f t="shared" si="7"/>
        <v>7.6720525000000004</v>
      </c>
      <c r="I4" s="1">
        <f t="shared" si="8"/>
        <v>4.3363775000000002</v>
      </c>
      <c r="J4" s="1">
        <f t="shared" si="9"/>
        <v>5.5038637500000007</v>
      </c>
      <c r="K4" s="1">
        <f t="shared" si="10"/>
        <v>4.0028100000000002</v>
      </c>
      <c r="L4">
        <f t="shared" si="1"/>
        <v>2.938822E-2</v>
      </c>
      <c r="M4" s="1">
        <f t="shared" si="11"/>
        <v>0</v>
      </c>
      <c r="N4" s="1">
        <f t="shared" si="2"/>
        <v>0.39431215319961799</v>
      </c>
      <c r="O4" s="1">
        <f t="shared" si="3"/>
        <v>0.75600000000000001</v>
      </c>
      <c r="P4" s="1">
        <f t="shared" si="12"/>
        <v>0.75600000000000001</v>
      </c>
      <c r="Q4" s="1">
        <f t="shared" si="13"/>
        <v>13.676267500000002</v>
      </c>
      <c r="R4" s="1">
        <f t="shared" si="14"/>
        <v>5.4705070000000012E-7</v>
      </c>
      <c r="S4" s="1">
        <f t="shared" si="4"/>
        <v>0.54</v>
      </c>
      <c r="T4" s="1">
        <f t="shared" si="15"/>
        <v>0.54</v>
      </c>
      <c r="U4" s="1">
        <f t="shared" si="5"/>
        <v>0</v>
      </c>
    </row>
    <row r="5" spans="1:21" x14ac:dyDescent="0.3">
      <c r="A5">
        <v>0.33356750000000002</v>
      </c>
      <c r="B5">
        <v>2.9388219999999998E-3</v>
      </c>
      <c r="C5" s="1">
        <v>0</v>
      </c>
      <c r="D5">
        <v>3.5209586447495E-2</v>
      </c>
      <c r="E5">
        <v>7200</v>
      </c>
      <c r="F5">
        <f t="shared" si="6"/>
        <v>108</v>
      </c>
      <c r="G5">
        <f t="shared" si="0"/>
        <v>0.108</v>
      </c>
      <c r="H5" s="1">
        <f t="shared" si="7"/>
        <v>7.6720525000000004</v>
      </c>
      <c r="I5" s="1">
        <f t="shared" si="8"/>
        <v>4.3363775000000002</v>
      </c>
      <c r="J5" s="1">
        <f t="shared" si="9"/>
        <v>5.5038637500000007</v>
      </c>
      <c r="K5" s="1">
        <f t="shared" si="10"/>
        <v>4.0028100000000002</v>
      </c>
      <c r="L5">
        <f t="shared" si="1"/>
        <v>2.938822E-2</v>
      </c>
      <c r="M5" s="1">
        <f t="shared" si="11"/>
        <v>0</v>
      </c>
      <c r="N5" s="1">
        <f t="shared" si="2"/>
        <v>0.35209586447495</v>
      </c>
      <c r="O5" s="1">
        <f t="shared" si="3"/>
        <v>0.75600000000000001</v>
      </c>
      <c r="P5" s="1">
        <f t="shared" si="12"/>
        <v>0.75600000000000001</v>
      </c>
      <c r="Q5" s="1">
        <f t="shared" si="13"/>
        <v>13.676267500000002</v>
      </c>
      <c r="R5" s="1">
        <f t="shared" si="14"/>
        <v>5.4705070000000012E-7</v>
      </c>
      <c r="S5" s="1">
        <f t="shared" si="4"/>
        <v>0.54</v>
      </c>
      <c r="T5" s="1">
        <f t="shared" si="15"/>
        <v>0.54</v>
      </c>
      <c r="U5" s="1">
        <f t="shared" si="5"/>
        <v>0</v>
      </c>
    </row>
    <row r="6" spans="1:21" x14ac:dyDescent="0.3">
      <c r="A6">
        <v>0.33356750000000002</v>
      </c>
      <c r="B6">
        <v>2.9388219999999998E-3</v>
      </c>
      <c r="C6" s="1">
        <v>0</v>
      </c>
      <c r="D6">
        <v>6.3464799325797294E-2</v>
      </c>
      <c r="E6">
        <v>7200</v>
      </c>
      <c r="F6">
        <f t="shared" si="6"/>
        <v>108</v>
      </c>
      <c r="G6">
        <f t="shared" si="0"/>
        <v>0.108</v>
      </c>
      <c r="H6" s="1">
        <f t="shared" si="7"/>
        <v>7.6720525000000004</v>
      </c>
      <c r="I6" s="1">
        <f t="shared" si="8"/>
        <v>4.3363775000000002</v>
      </c>
      <c r="J6" s="1">
        <f t="shared" si="9"/>
        <v>5.5038637500000007</v>
      </c>
      <c r="K6" s="1">
        <f t="shared" si="10"/>
        <v>4.0028100000000002</v>
      </c>
      <c r="L6">
        <f t="shared" si="1"/>
        <v>2.938822E-2</v>
      </c>
      <c r="M6" s="1">
        <f t="shared" si="11"/>
        <v>0</v>
      </c>
      <c r="N6" s="1">
        <f t="shared" si="2"/>
        <v>0.63464799325797294</v>
      </c>
      <c r="O6" s="1">
        <f t="shared" si="3"/>
        <v>0.75600000000000001</v>
      </c>
      <c r="P6" s="1">
        <f t="shared" si="12"/>
        <v>0.75600000000000001</v>
      </c>
      <c r="Q6" s="1">
        <f t="shared" si="13"/>
        <v>13.676267500000002</v>
      </c>
      <c r="R6" s="1">
        <f t="shared" si="14"/>
        <v>5.4705070000000012E-7</v>
      </c>
      <c r="S6" s="1">
        <f t="shared" si="4"/>
        <v>0.54</v>
      </c>
      <c r="T6" s="1">
        <f t="shared" si="15"/>
        <v>0.54</v>
      </c>
      <c r="U6" s="1">
        <f t="shared" si="5"/>
        <v>0</v>
      </c>
    </row>
    <row r="7" spans="1:21" x14ac:dyDescent="0.3">
      <c r="A7">
        <v>0.30663135699999999</v>
      </c>
      <c r="B7">
        <v>2.2391687E-2</v>
      </c>
      <c r="C7" s="1">
        <v>0</v>
      </c>
      <c r="D7">
        <v>6.2744092656768696E-2</v>
      </c>
      <c r="E7">
        <v>14400</v>
      </c>
      <c r="F7">
        <f t="shared" si="6"/>
        <v>216</v>
      </c>
      <c r="G7">
        <f t="shared" si="0"/>
        <v>0.216</v>
      </c>
      <c r="H7" s="1">
        <f t="shared" si="7"/>
        <v>7.0525212110000002</v>
      </c>
      <c r="I7" s="1">
        <f t="shared" si="8"/>
        <v>3.986207641</v>
      </c>
      <c r="J7" s="1">
        <f t="shared" si="9"/>
        <v>5.0594173905000002</v>
      </c>
      <c r="K7" s="1">
        <f t="shared" si="10"/>
        <v>3.6795762839999999</v>
      </c>
      <c r="L7">
        <f t="shared" si="1"/>
        <v>0.22391686999999999</v>
      </c>
      <c r="M7" s="1">
        <f t="shared" si="11"/>
        <v>0</v>
      </c>
      <c r="N7" s="1">
        <f t="shared" si="2"/>
        <v>0.62744092656768702</v>
      </c>
      <c r="O7" s="1">
        <f t="shared" si="3"/>
        <v>1.512</v>
      </c>
      <c r="P7" s="1">
        <f t="shared" si="12"/>
        <v>1.512</v>
      </c>
      <c r="Q7" s="1">
        <f t="shared" si="13"/>
        <v>12.571885636999999</v>
      </c>
      <c r="R7" s="1">
        <f t="shared" si="14"/>
        <v>5.0287542548000001E-7</v>
      </c>
      <c r="S7" s="1">
        <f t="shared" si="4"/>
        <v>1.08</v>
      </c>
      <c r="T7" s="1">
        <f t="shared" si="15"/>
        <v>1.08</v>
      </c>
      <c r="U7" s="1">
        <f t="shared" si="5"/>
        <v>0</v>
      </c>
    </row>
    <row r="8" spans="1:21" x14ac:dyDescent="0.3">
      <c r="A8">
        <v>0.30898874999999998</v>
      </c>
      <c r="B8">
        <v>7.5106189999999996E-3</v>
      </c>
      <c r="C8" s="1">
        <v>0</v>
      </c>
      <c r="D8">
        <v>3.83330154897778E-2</v>
      </c>
      <c r="E8">
        <v>14400</v>
      </c>
      <c r="F8">
        <f t="shared" si="6"/>
        <v>216</v>
      </c>
      <c r="G8">
        <f t="shared" si="0"/>
        <v>0.216</v>
      </c>
      <c r="H8" s="1">
        <f t="shared" si="7"/>
        <v>7.1067412499999998</v>
      </c>
      <c r="I8" s="1">
        <f t="shared" si="8"/>
        <v>4.0168537500000001</v>
      </c>
      <c r="J8" s="1">
        <f t="shared" si="9"/>
        <v>5.0983143749999993</v>
      </c>
      <c r="K8" s="1">
        <f t="shared" si="10"/>
        <v>3.707865</v>
      </c>
      <c r="L8">
        <f t="shared" si="1"/>
        <v>7.5106189999999989E-2</v>
      </c>
      <c r="M8" s="1">
        <f t="shared" si="11"/>
        <v>0</v>
      </c>
      <c r="N8" s="1">
        <f t="shared" si="2"/>
        <v>0.383330154897778</v>
      </c>
      <c r="O8" s="1">
        <f t="shared" si="3"/>
        <v>1.512</v>
      </c>
      <c r="P8" s="1">
        <f t="shared" si="12"/>
        <v>1.512</v>
      </c>
      <c r="Q8" s="1">
        <f t="shared" si="13"/>
        <v>12.66853875</v>
      </c>
      <c r="R8" s="1">
        <f t="shared" si="14"/>
        <v>5.0674155000000001E-7</v>
      </c>
      <c r="S8" s="1">
        <f t="shared" si="4"/>
        <v>1.08</v>
      </c>
      <c r="T8" s="1">
        <f t="shared" si="15"/>
        <v>1.08</v>
      </c>
      <c r="U8" s="1">
        <f t="shared" si="5"/>
        <v>0</v>
      </c>
    </row>
    <row r="9" spans="1:21" x14ac:dyDescent="0.3">
      <c r="A9">
        <v>0.30898874999999998</v>
      </c>
      <c r="B9">
        <v>7.5106189999999996E-3</v>
      </c>
      <c r="C9" s="1">
        <v>0</v>
      </c>
      <c r="D9">
        <v>2.0386612130231001E-2</v>
      </c>
      <c r="E9">
        <v>14400</v>
      </c>
      <c r="F9">
        <f t="shared" si="6"/>
        <v>216</v>
      </c>
      <c r="G9">
        <f t="shared" si="0"/>
        <v>0.216</v>
      </c>
      <c r="H9" s="1">
        <f t="shared" si="7"/>
        <v>7.1067412499999998</v>
      </c>
      <c r="I9" s="1">
        <f t="shared" si="8"/>
        <v>4.0168537500000001</v>
      </c>
      <c r="J9" s="1">
        <f t="shared" si="9"/>
        <v>5.0983143749999993</v>
      </c>
      <c r="K9" s="1">
        <f t="shared" si="10"/>
        <v>3.707865</v>
      </c>
      <c r="L9">
        <f t="shared" si="1"/>
        <v>7.5106189999999989E-2</v>
      </c>
      <c r="M9" s="1">
        <f t="shared" si="11"/>
        <v>0</v>
      </c>
      <c r="N9" s="1">
        <f t="shared" si="2"/>
        <v>0.20386612130231002</v>
      </c>
      <c r="O9" s="1">
        <f t="shared" si="3"/>
        <v>1.512</v>
      </c>
      <c r="P9" s="1">
        <f t="shared" si="12"/>
        <v>1.512</v>
      </c>
      <c r="Q9" s="1">
        <f t="shared" si="13"/>
        <v>12.66853875</v>
      </c>
      <c r="R9" s="1">
        <f t="shared" si="14"/>
        <v>5.0674155000000001E-7</v>
      </c>
      <c r="S9" s="1">
        <f t="shared" si="4"/>
        <v>1.08</v>
      </c>
      <c r="T9" s="1">
        <f t="shared" si="15"/>
        <v>1.08</v>
      </c>
      <c r="U9" s="1">
        <f t="shared" si="5"/>
        <v>0</v>
      </c>
    </row>
    <row r="10" spans="1:21" x14ac:dyDescent="0.3">
      <c r="A10">
        <v>0.30898874999999998</v>
      </c>
      <c r="B10">
        <v>7.5106189999999996E-3</v>
      </c>
      <c r="C10" s="1">
        <v>0</v>
      </c>
      <c r="D10">
        <v>3.0183408779757899E-2</v>
      </c>
      <c r="E10">
        <v>21000</v>
      </c>
      <c r="F10">
        <f t="shared" si="6"/>
        <v>315</v>
      </c>
      <c r="G10">
        <f t="shared" si="0"/>
        <v>0.315</v>
      </c>
      <c r="H10" s="1">
        <f t="shared" si="7"/>
        <v>7.1067412499999998</v>
      </c>
      <c r="I10" s="1">
        <f t="shared" si="8"/>
        <v>4.0168537500000001</v>
      </c>
      <c r="J10" s="1">
        <f t="shared" si="9"/>
        <v>5.0983143749999993</v>
      </c>
      <c r="K10" s="1">
        <f t="shared" si="10"/>
        <v>3.707865</v>
      </c>
      <c r="L10">
        <f t="shared" si="1"/>
        <v>7.5106189999999989E-2</v>
      </c>
      <c r="M10" s="1">
        <f t="shared" si="11"/>
        <v>0</v>
      </c>
      <c r="N10" s="1">
        <f t="shared" si="2"/>
        <v>0.30183408779757898</v>
      </c>
      <c r="O10" s="1">
        <f t="shared" si="3"/>
        <v>2.2050000000000001</v>
      </c>
      <c r="P10" s="1">
        <f t="shared" si="12"/>
        <v>2.2050000000000001</v>
      </c>
      <c r="Q10" s="1">
        <f t="shared" si="13"/>
        <v>12.66853875</v>
      </c>
      <c r="R10" s="1">
        <f t="shared" si="14"/>
        <v>5.0674155000000001E-7</v>
      </c>
      <c r="S10" s="1">
        <f t="shared" si="4"/>
        <v>1.575</v>
      </c>
      <c r="T10" s="1">
        <f t="shared" si="15"/>
        <v>1.575</v>
      </c>
      <c r="U10" s="1">
        <f t="shared" si="5"/>
        <v>0</v>
      </c>
    </row>
    <row r="11" spans="1:21" x14ac:dyDescent="0.3">
      <c r="A11">
        <v>0.30898874999999998</v>
      </c>
      <c r="B11">
        <v>7.5106189999999996E-3</v>
      </c>
      <c r="C11" s="1">
        <v>0</v>
      </c>
      <c r="D11">
        <v>4.6409114508387202E-2</v>
      </c>
      <c r="E11">
        <v>21000</v>
      </c>
      <c r="F11">
        <f t="shared" si="6"/>
        <v>315</v>
      </c>
      <c r="G11">
        <f t="shared" si="0"/>
        <v>0.315</v>
      </c>
      <c r="H11" s="1">
        <f t="shared" si="7"/>
        <v>7.1067412499999998</v>
      </c>
      <c r="I11" s="1">
        <f t="shared" si="8"/>
        <v>4.0168537500000001</v>
      </c>
      <c r="J11" s="1">
        <f t="shared" si="9"/>
        <v>5.0983143749999993</v>
      </c>
      <c r="K11" s="1">
        <f t="shared" si="10"/>
        <v>3.707865</v>
      </c>
      <c r="L11">
        <f t="shared" si="1"/>
        <v>7.5106189999999989E-2</v>
      </c>
      <c r="M11" s="1">
        <f t="shared" si="11"/>
        <v>0</v>
      </c>
      <c r="N11" s="1">
        <f t="shared" si="2"/>
        <v>0.464091145083872</v>
      </c>
      <c r="O11" s="1">
        <f t="shared" si="3"/>
        <v>2.2050000000000001</v>
      </c>
      <c r="P11" s="1">
        <f t="shared" si="12"/>
        <v>2.2050000000000001</v>
      </c>
      <c r="Q11" s="1">
        <f t="shared" si="13"/>
        <v>12.66853875</v>
      </c>
      <c r="R11" s="1">
        <f t="shared" si="14"/>
        <v>5.0674155000000001E-7</v>
      </c>
      <c r="S11" s="1">
        <f t="shared" si="4"/>
        <v>1.575</v>
      </c>
      <c r="T11" s="1">
        <f t="shared" si="15"/>
        <v>1.575</v>
      </c>
      <c r="U11" s="1">
        <f t="shared" si="5"/>
        <v>0</v>
      </c>
    </row>
    <row r="12" spans="1:21" x14ac:dyDescent="0.3">
      <c r="A12">
        <v>0.30898874999999998</v>
      </c>
      <c r="B12">
        <v>7.5106189999999996E-3</v>
      </c>
      <c r="C12" s="1">
        <v>0</v>
      </c>
      <c r="D12">
        <v>5.1892301046768702E-2</v>
      </c>
      <c r="E12">
        <v>21000</v>
      </c>
      <c r="F12">
        <f t="shared" si="6"/>
        <v>315</v>
      </c>
      <c r="G12">
        <f t="shared" si="0"/>
        <v>0.315</v>
      </c>
      <c r="H12" s="1">
        <f t="shared" si="7"/>
        <v>7.1067412499999998</v>
      </c>
      <c r="I12" s="1">
        <f t="shared" si="8"/>
        <v>4.0168537500000001</v>
      </c>
      <c r="J12" s="1">
        <f t="shared" si="9"/>
        <v>5.0983143749999993</v>
      </c>
      <c r="K12" s="1">
        <f t="shared" si="10"/>
        <v>3.707865</v>
      </c>
      <c r="L12">
        <f t="shared" si="1"/>
        <v>7.5106189999999989E-2</v>
      </c>
      <c r="M12" s="1">
        <f t="shared" si="11"/>
        <v>0</v>
      </c>
      <c r="N12" s="1">
        <f t="shared" si="2"/>
        <v>0.51892301046768696</v>
      </c>
      <c r="O12" s="1">
        <f t="shared" si="3"/>
        <v>2.2050000000000001</v>
      </c>
      <c r="P12" s="1">
        <f t="shared" si="12"/>
        <v>2.2050000000000001</v>
      </c>
      <c r="Q12" s="1">
        <f t="shared" si="13"/>
        <v>12.66853875</v>
      </c>
      <c r="R12" s="1">
        <f t="shared" si="14"/>
        <v>5.0674155000000001E-7</v>
      </c>
      <c r="S12" s="1">
        <f t="shared" si="4"/>
        <v>1.575</v>
      </c>
      <c r="T12" s="1">
        <f t="shared" si="15"/>
        <v>1.575</v>
      </c>
      <c r="U12" s="1">
        <f t="shared" si="5"/>
        <v>0</v>
      </c>
    </row>
    <row r="13" spans="1:21" x14ac:dyDescent="0.3">
      <c r="A13">
        <v>0.30301958299999998</v>
      </c>
      <c r="B13">
        <v>1.3823791E-2</v>
      </c>
      <c r="C13" s="1">
        <v>0</v>
      </c>
      <c r="D13">
        <v>4.81088316874018E-2</v>
      </c>
      <c r="E13">
        <v>21000</v>
      </c>
      <c r="F13">
        <f t="shared" si="6"/>
        <v>315</v>
      </c>
      <c r="G13">
        <f t="shared" si="0"/>
        <v>0.315</v>
      </c>
      <c r="H13" s="1">
        <f t="shared" si="7"/>
        <v>6.9694504089999993</v>
      </c>
      <c r="I13" s="1">
        <f t="shared" si="8"/>
        <v>3.939254579</v>
      </c>
      <c r="J13" s="1">
        <f t="shared" si="9"/>
        <v>4.9998231194999994</v>
      </c>
      <c r="K13" s="1">
        <f t="shared" si="10"/>
        <v>3.6362349959999998</v>
      </c>
      <c r="L13">
        <f t="shared" si="1"/>
        <v>0.13823790999999999</v>
      </c>
      <c r="M13" s="1">
        <f t="shared" si="11"/>
        <v>0</v>
      </c>
      <c r="N13" s="1">
        <f t="shared" si="2"/>
        <v>0.48108831687401798</v>
      </c>
      <c r="O13" s="1">
        <f t="shared" si="3"/>
        <v>2.2050000000000001</v>
      </c>
      <c r="P13" s="1">
        <f t="shared" si="12"/>
        <v>2.2050000000000001</v>
      </c>
      <c r="Q13" s="1">
        <f t="shared" si="13"/>
        <v>12.423802902999999</v>
      </c>
      <c r="R13" s="1">
        <f t="shared" si="14"/>
        <v>4.9695211611999991E-7</v>
      </c>
      <c r="S13" s="1">
        <f t="shared" si="4"/>
        <v>1.575</v>
      </c>
      <c r="T13" s="1">
        <f t="shared" si="15"/>
        <v>1.575</v>
      </c>
      <c r="U13" s="1">
        <f t="shared" si="5"/>
        <v>0</v>
      </c>
    </row>
    <row r="14" spans="1:21" x14ac:dyDescent="0.3">
      <c r="A14">
        <v>0.32338475</v>
      </c>
      <c r="B14">
        <v>1.5021055E-2</v>
      </c>
      <c r="C14" s="1">
        <v>0</v>
      </c>
      <c r="D14">
        <v>8.5537291444925098E-2</v>
      </c>
      <c r="E14">
        <v>21000</v>
      </c>
      <c r="F14">
        <f t="shared" si="6"/>
        <v>315</v>
      </c>
      <c r="G14">
        <f t="shared" si="0"/>
        <v>0.315</v>
      </c>
      <c r="H14" s="1">
        <f t="shared" si="7"/>
        <v>7.4378492500000002</v>
      </c>
      <c r="I14" s="1">
        <f t="shared" si="8"/>
        <v>4.2040017499999998</v>
      </c>
      <c r="J14" s="1">
        <f t="shared" si="9"/>
        <v>5.3358483750000003</v>
      </c>
      <c r="K14" s="1">
        <f t="shared" si="10"/>
        <v>3.880617</v>
      </c>
      <c r="L14">
        <f t="shared" si="1"/>
        <v>0.15021055</v>
      </c>
      <c r="M14" s="1">
        <f t="shared" si="11"/>
        <v>0</v>
      </c>
      <c r="N14" s="1">
        <f t="shared" si="2"/>
        <v>0.85537291444925101</v>
      </c>
      <c r="O14" s="1">
        <f t="shared" si="3"/>
        <v>2.2050000000000001</v>
      </c>
      <c r="P14" s="1">
        <f t="shared" si="12"/>
        <v>2.2050000000000001</v>
      </c>
      <c r="Q14" s="1">
        <f t="shared" si="13"/>
        <v>13.258774750000001</v>
      </c>
      <c r="R14" s="1">
        <f t="shared" si="14"/>
        <v>5.3035099000000003E-7</v>
      </c>
      <c r="S14" s="1">
        <f t="shared" si="4"/>
        <v>1.575</v>
      </c>
      <c r="T14" s="1">
        <f t="shared" si="15"/>
        <v>1.575</v>
      </c>
      <c r="U14" s="1">
        <f t="shared" si="5"/>
        <v>0</v>
      </c>
    </row>
    <row r="15" spans="1:21" x14ac:dyDescent="0.3">
      <c r="A15">
        <v>0.24543575000000001</v>
      </c>
      <c r="B15">
        <v>1.9591840000000001E-3</v>
      </c>
      <c r="C15" s="1">
        <v>0.1</v>
      </c>
      <c r="D15">
        <v>8.1646716490416896E-2</v>
      </c>
      <c r="E15">
        <v>21000</v>
      </c>
      <c r="F15">
        <f t="shared" si="6"/>
        <v>315</v>
      </c>
      <c r="G15">
        <f t="shared" si="0"/>
        <v>0.315</v>
      </c>
      <c r="H15" s="1">
        <f t="shared" si="7"/>
        <v>5.6450222500000002</v>
      </c>
      <c r="I15" s="1">
        <f t="shared" si="8"/>
        <v>3.1906647500000003</v>
      </c>
      <c r="J15" s="1">
        <f t="shared" si="9"/>
        <v>4.0496898750000003</v>
      </c>
      <c r="K15" s="1">
        <f t="shared" si="10"/>
        <v>2.9452290000000003</v>
      </c>
      <c r="L15">
        <f t="shared" si="1"/>
        <v>1.9591839999999999E-2</v>
      </c>
      <c r="M15" s="1">
        <f t="shared" si="11"/>
        <v>0.2</v>
      </c>
      <c r="N15" s="1">
        <f t="shared" si="2"/>
        <v>0.81646716490416893</v>
      </c>
      <c r="O15" s="1">
        <f t="shared" si="3"/>
        <v>2.2050000000000001</v>
      </c>
      <c r="P15" s="1">
        <f t="shared" si="12"/>
        <v>2.2050000000000001</v>
      </c>
      <c r="Q15" s="1">
        <f t="shared" si="13"/>
        <v>10.06286575</v>
      </c>
      <c r="R15" s="1">
        <f t="shared" si="14"/>
        <v>4.0251463000000004E-7</v>
      </c>
      <c r="S15" s="1">
        <f t="shared" si="4"/>
        <v>1.575</v>
      </c>
      <c r="T15" s="1">
        <f t="shared" si="15"/>
        <v>1.575</v>
      </c>
      <c r="U15" s="1">
        <f t="shared" si="5"/>
        <v>2.0000000000000004E-2</v>
      </c>
    </row>
    <row r="16" spans="1:21" x14ac:dyDescent="0.3">
      <c r="A16">
        <v>0.21559</v>
      </c>
      <c r="B16">
        <v>9.7963800000000004E-3</v>
      </c>
      <c r="C16" s="1">
        <v>0.1</v>
      </c>
      <c r="D16">
        <v>8.4442284330821904E-2</v>
      </c>
      <c r="E16">
        <v>21000</v>
      </c>
      <c r="F16">
        <f t="shared" si="6"/>
        <v>315</v>
      </c>
      <c r="G16">
        <f t="shared" si="0"/>
        <v>0.315</v>
      </c>
      <c r="H16" s="1">
        <f t="shared" si="7"/>
        <v>4.9585699999999999</v>
      </c>
      <c r="I16" s="1">
        <f t="shared" si="8"/>
        <v>2.80267</v>
      </c>
      <c r="J16" s="1">
        <f t="shared" si="9"/>
        <v>3.5572349999999999</v>
      </c>
      <c r="K16" s="1">
        <f t="shared" si="10"/>
        <v>2.5870800000000003</v>
      </c>
      <c r="L16">
        <f t="shared" si="1"/>
        <v>9.7963800000000004E-2</v>
      </c>
      <c r="M16" s="1">
        <f t="shared" si="11"/>
        <v>0.2</v>
      </c>
      <c r="N16" s="1">
        <f t="shared" si="2"/>
        <v>0.84442284330821904</v>
      </c>
      <c r="O16" s="1">
        <f t="shared" si="3"/>
        <v>2.2050000000000001</v>
      </c>
      <c r="P16" s="1">
        <f t="shared" si="12"/>
        <v>2.2050000000000001</v>
      </c>
      <c r="Q16" s="1">
        <f t="shared" si="13"/>
        <v>8.8391900000000003</v>
      </c>
      <c r="R16" s="1">
        <f t="shared" si="14"/>
        <v>3.5356760000000004E-7</v>
      </c>
      <c r="S16" s="1">
        <f t="shared" si="4"/>
        <v>1.575</v>
      </c>
      <c r="T16" s="1">
        <f t="shared" si="15"/>
        <v>1.575</v>
      </c>
      <c r="U16" s="1">
        <f t="shared" si="5"/>
        <v>2.0000000000000004E-2</v>
      </c>
    </row>
    <row r="17" spans="1:23" x14ac:dyDescent="0.3">
      <c r="A17">
        <v>0.19452249999999999</v>
      </c>
      <c r="B17">
        <v>1.2408717E-2</v>
      </c>
      <c r="C17" s="1">
        <v>0.05</v>
      </c>
      <c r="D17">
        <v>9.76961506175449E-2</v>
      </c>
      <c r="E17">
        <v>21000</v>
      </c>
      <c r="F17">
        <f t="shared" si="6"/>
        <v>315</v>
      </c>
      <c r="G17">
        <f t="shared" si="0"/>
        <v>0.315</v>
      </c>
      <c r="H17" s="1">
        <f t="shared" si="7"/>
        <v>4.4740174999999995</v>
      </c>
      <c r="I17" s="1">
        <f t="shared" si="8"/>
        <v>2.5287924999999998</v>
      </c>
      <c r="J17" s="1">
        <f t="shared" si="9"/>
        <v>3.2096212499999996</v>
      </c>
      <c r="K17" s="1">
        <f t="shared" si="10"/>
        <v>2.3342700000000001</v>
      </c>
      <c r="L17">
        <f t="shared" si="1"/>
        <v>0.12408717</v>
      </c>
      <c r="M17" s="1">
        <f t="shared" si="11"/>
        <v>0.1</v>
      </c>
      <c r="N17" s="1">
        <f t="shared" si="2"/>
        <v>0.97696150617544897</v>
      </c>
      <c r="O17" s="1">
        <f t="shared" si="3"/>
        <v>2.2050000000000001</v>
      </c>
      <c r="P17" s="1">
        <f t="shared" si="12"/>
        <v>2.2050000000000001</v>
      </c>
      <c r="Q17" s="1">
        <f t="shared" si="13"/>
        <v>7.9754224999999996</v>
      </c>
      <c r="R17" s="1">
        <f t="shared" si="14"/>
        <v>3.1901689999999999E-7</v>
      </c>
      <c r="S17" s="1">
        <f t="shared" si="4"/>
        <v>1.575</v>
      </c>
      <c r="T17" s="1">
        <f t="shared" si="15"/>
        <v>1.575</v>
      </c>
      <c r="U17" s="1">
        <f t="shared" si="5"/>
        <v>1.0000000000000002E-2</v>
      </c>
    </row>
    <row r="18" spans="1:23" x14ac:dyDescent="0.3">
      <c r="A18">
        <v>0.19452249999999999</v>
      </c>
      <c r="B18">
        <v>1.2408717E-2</v>
      </c>
      <c r="C18" s="1">
        <v>0.2</v>
      </c>
      <c r="D18">
        <v>9.6825732459144706E-2</v>
      </c>
      <c r="E18">
        <v>7200</v>
      </c>
      <c r="F18">
        <f t="shared" si="6"/>
        <v>108</v>
      </c>
      <c r="G18">
        <f t="shared" si="0"/>
        <v>0.108</v>
      </c>
      <c r="H18" s="1">
        <f t="shared" si="7"/>
        <v>4.4740174999999995</v>
      </c>
      <c r="I18" s="1">
        <f t="shared" si="8"/>
        <v>2.5287924999999998</v>
      </c>
      <c r="J18" s="1">
        <f t="shared" si="9"/>
        <v>3.2096212499999996</v>
      </c>
      <c r="K18" s="1">
        <f t="shared" si="10"/>
        <v>2.3342700000000001</v>
      </c>
      <c r="L18">
        <f t="shared" si="1"/>
        <v>0.12408717</v>
      </c>
      <c r="M18" s="1">
        <f t="shared" si="11"/>
        <v>0.4</v>
      </c>
      <c r="N18" s="1">
        <f t="shared" si="2"/>
        <v>0.96825732459144709</v>
      </c>
      <c r="O18" s="1">
        <f t="shared" si="3"/>
        <v>0.75600000000000001</v>
      </c>
      <c r="P18" s="1">
        <f t="shared" si="12"/>
        <v>0.75600000000000001</v>
      </c>
      <c r="Q18" s="1">
        <f t="shared" si="13"/>
        <v>7.9754224999999996</v>
      </c>
      <c r="R18" s="1">
        <f t="shared" si="14"/>
        <v>3.1901689999999999E-7</v>
      </c>
      <c r="S18" s="1">
        <f t="shared" si="4"/>
        <v>0.54</v>
      </c>
      <c r="T18" s="1">
        <f t="shared" si="15"/>
        <v>0.54</v>
      </c>
      <c r="U18" s="1">
        <f t="shared" si="5"/>
        <v>4.0000000000000008E-2</v>
      </c>
    </row>
    <row r="19" spans="1:23" x14ac:dyDescent="0.3">
      <c r="A19">
        <v>0.16186795000000001</v>
      </c>
      <c r="B19">
        <v>1.1624989000000001E-2</v>
      </c>
      <c r="C19" s="1">
        <v>0.25</v>
      </c>
      <c r="D19">
        <v>5.6337884177496897E-2</v>
      </c>
      <c r="E19">
        <v>7200</v>
      </c>
      <c r="F19">
        <f t="shared" si="6"/>
        <v>108</v>
      </c>
      <c r="G19">
        <f t="shared" si="0"/>
        <v>0.108</v>
      </c>
      <c r="H19" s="1">
        <f t="shared" si="7"/>
        <v>3.72296285</v>
      </c>
      <c r="I19" s="1">
        <f t="shared" si="8"/>
        <v>2.1042833500000002</v>
      </c>
      <c r="J19" s="1">
        <f t="shared" si="9"/>
        <v>2.6708211750000004</v>
      </c>
      <c r="K19" s="1">
        <f t="shared" si="10"/>
        <v>1.9424154000000002</v>
      </c>
      <c r="L19">
        <f t="shared" si="1"/>
        <v>0.11624989000000001</v>
      </c>
      <c r="M19" s="1">
        <f t="shared" si="11"/>
        <v>0.5</v>
      </c>
      <c r="N19" s="1">
        <f t="shared" si="2"/>
        <v>0.563378841774969</v>
      </c>
      <c r="O19" s="1">
        <f t="shared" si="3"/>
        <v>0.75600000000000001</v>
      </c>
      <c r="P19" s="1">
        <f t="shared" si="12"/>
        <v>0.75600000000000001</v>
      </c>
      <c r="Q19" s="1">
        <f t="shared" si="13"/>
        <v>6.6365859500000006</v>
      </c>
      <c r="R19" s="1">
        <f t="shared" si="14"/>
        <v>2.6546343800000003E-7</v>
      </c>
      <c r="S19" s="1">
        <f t="shared" si="4"/>
        <v>0.54</v>
      </c>
      <c r="T19" s="1">
        <f t="shared" si="15"/>
        <v>0.54</v>
      </c>
      <c r="U19" s="1">
        <f t="shared" si="5"/>
        <v>0.05</v>
      </c>
      <c r="V19" t="s">
        <v>11</v>
      </c>
      <c r="W19" t="s">
        <v>19</v>
      </c>
    </row>
    <row r="20" spans="1:23" x14ac:dyDescent="0.3">
      <c r="A20">
        <v>0.18346199999999999</v>
      </c>
      <c r="B20">
        <v>1.7796681000000002E-2</v>
      </c>
      <c r="C20" s="1">
        <v>0.3</v>
      </c>
      <c r="D20">
        <v>2.2647088658194099E-2</v>
      </c>
      <c r="E20">
        <v>7200</v>
      </c>
      <c r="F20">
        <f t="shared" si="6"/>
        <v>108</v>
      </c>
      <c r="G20">
        <f t="shared" si="0"/>
        <v>0.108</v>
      </c>
      <c r="H20" s="1">
        <f t="shared" si="7"/>
        <v>4.2196259999999999</v>
      </c>
      <c r="I20" s="1">
        <f t="shared" si="8"/>
        <v>2.3850059999999997</v>
      </c>
      <c r="J20" s="1">
        <f t="shared" si="9"/>
        <v>3.0271229999999996</v>
      </c>
      <c r="K20" s="1">
        <f t="shared" si="10"/>
        <v>2.2015439999999997</v>
      </c>
      <c r="L20">
        <f t="shared" si="1"/>
        <v>0.17796681000000003</v>
      </c>
      <c r="M20" s="1">
        <f t="shared" si="11"/>
        <v>0.6</v>
      </c>
      <c r="N20" s="1">
        <f t="shared" si="2"/>
        <v>0.22647088658194098</v>
      </c>
      <c r="O20" s="1">
        <f t="shared" si="3"/>
        <v>0.75600000000000001</v>
      </c>
      <c r="P20">
        <f>O20*0</f>
        <v>0</v>
      </c>
      <c r="Q20" s="1">
        <f t="shared" si="13"/>
        <v>7.5219419999999992</v>
      </c>
      <c r="R20" s="1">
        <f t="shared" si="14"/>
        <v>3.0087767999999998E-7</v>
      </c>
      <c r="S20" s="1">
        <f t="shared" si="4"/>
        <v>0.54</v>
      </c>
      <c r="T20" s="1">
        <f>S20*0</f>
        <v>0</v>
      </c>
      <c r="U20" s="1">
        <f t="shared" si="5"/>
        <v>0.06</v>
      </c>
      <c r="V20">
        <f t="shared" ref="V20:V40" si="16">O20</f>
        <v>0.75600000000000001</v>
      </c>
      <c r="W20">
        <f>S20</f>
        <v>0.54</v>
      </c>
    </row>
    <row r="21" spans="1:23" x14ac:dyDescent="0.3">
      <c r="A21">
        <v>0.20189599999999999</v>
      </c>
      <c r="B21">
        <v>3.0368685999999999E-2</v>
      </c>
      <c r="C21" s="1">
        <v>0.36</v>
      </c>
      <c r="D21">
        <v>3.5204831273710102E-2</v>
      </c>
      <c r="E21">
        <v>7200</v>
      </c>
      <c r="F21">
        <f t="shared" si="6"/>
        <v>108</v>
      </c>
      <c r="G21">
        <f t="shared" si="0"/>
        <v>0.108</v>
      </c>
      <c r="H21" s="1">
        <f t="shared" si="7"/>
        <v>4.6436079999999995</v>
      </c>
      <c r="I21" s="1">
        <f t="shared" si="8"/>
        <v>2.6246480000000001</v>
      </c>
      <c r="J21" s="1">
        <f t="shared" si="9"/>
        <v>3.3312839999999997</v>
      </c>
      <c r="K21" s="1">
        <f t="shared" si="10"/>
        <v>2.422752</v>
      </c>
      <c r="L21">
        <f t="shared" si="1"/>
        <v>0.30368686</v>
      </c>
      <c r="M21" s="1">
        <f t="shared" si="11"/>
        <v>0.72</v>
      </c>
      <c r="N21" s="1">
        <f t="shared" si="2"/>
        <v>0.35204831273710102</v>
      </c>
      <c r="O21" s="1">
        <f t="shared" si="3"/>
        <v>0.75600000000000001</v>
      </c>
      <c r="P21" s="1">
        <f t="shared" ref="P21:P40" si="17">O21*0</f>
        <v>0</v>
      </c>
      <c r="Q21" s="1">
        <f t="shared" si="13"/>
        <v>8.2777359999999991</v>
      </c>
      <c r="R21" s="1">
        <f t="shared" si="14"/>
        <v>3.3110943999999999E-7</v>
      </c>
      <c r="S21" s="1">
        <f t="shared" si="4"/>
        <v>0.54</v>
      </c>
      <c r="T21" s="1">
        <f t="shared" ref="T21:T40" si="18">S21*0</f>
        <v>0</v>
      </c>
      <c r="U21" s="1">
        <f t="shared" si="5"/>
        <v>7.1999999999999995E-2</v>
      </c>
      <c r="V21" s="1">
        <f t="shared" si="16"/>
        <v>0.75600000000000001</v>
      </c>
      <c r="W21" s="1">
        <f t="shared" ref="W21:W40" si="19">S21</f>
        <v>0.54</v>
      </c>
    </row>
    <row r="22" spans="1:23" x14ac:dyDescent="0.3">
      <c r="A22" s="1">
        <v>0.19452249999999999</v>
      </c>
      <c r="B22">
        <v>2.7980847E-2</v>
      </c>
      <c r="C22" s="1">
        <v>0.4</v>
      </c>
      <c r="D22">
        <v>5.0499557102027401E-2</v>
      </c>
      <c r="E22">
        <v>7200</v>
      </c>
      <c r="F22">
        <f t="shared" si="6"/>
        <v>108</v>
      </c>
      <c r="G22">
        <f t="shared" si="0"/>
        <v>0.108</v>
      </c>
      <c r="H22" s="1">
        <f t="shared" si="7"/>
        <v>4.4740174999999995</v>
      </c>
      <c r="I22" s="1">
        <f t="shared" si="8"/>
        <v>2.5287924999999998</v>
      </c>
      <c r="J22" s="1">
        <f t="shared" si="9"/>
        <v>3.2096212499999996</v>
      </c>
      <c r="K22" s="1">
        <f t="shared" si="10"/>
        <v>2.3342700000000001</v>
      </c>
      <c r="L22">
        <f t="shared" si="1"/>
        <v>0.27980846999999998</v>
      </c>
      <c r="M22" s="1">
        <f t="shared" si="11"/>
        <v>0.8</v>
      </c>
      <c r="N22" s="1">
        <f t="shared" si="2"/>
        <v>0.50499557102027404</v>
      </c>
      <c r="O22" s="1">
        <f t="shared" si="3"/>
        <v>0.75600000000000001</v>
      </c>
      <c r="P22" s="1">
        <f t="shared" si="17"/>
        <v>0</v>
      </c>
      <c r="Q22" s="1">
        <f t="shared" si="13"/>
        <v>7.9754224999999996</v>
      </c>
      <c r="R22" s="1">
        <f t="shared" si="14"/>
        <v>3.1901689999999999E-7</v>
      </c>
      <c r="S22" s="1">
        <f t="shared" si="4"/>
        <v>0.54</v>
      </c>
      <c r="T22" s="1">
        <f t="shared" si="18"/>
        <v>0</v>
      </c>
      <c r="U22" s="1">
        <f t="shared" si="5"/>
        <v>8.0000000000000016E-2</v>
      </c>
      <c r="V22" s="1">
        <f t="shared" si="16"/>
        <v>0.75600000000000001</v>
      </c>
      <c r="W22" s="1">
        <f t="shared" si="19"/>
        <v>0.54</v>
      </c>
    </row>
    <row r="23" spans="1:23" x14ac:dyDescent="0.3">
      <c r="A23" s="1">
        <v>0.19452249999999999</v>
      </c>
      <c r="B23">
        <v>5.4533060000000001E-2</v>
      </c>
      <c r="C23" s="1">
        <v>0.45</v>
      </c>
      <c r="D23">
        <v>1.9450711904187401E-2</v>
      </c>
      <c r="E23">
        <v>14400</v>
      </c>
      <c r="F23">
        <f t="shared" si="6"/>
        <v>216</v>
      </c>
      <c r="G23">
        <f t="shared" si="0"/>
        <v>0.216</v>
      </c>
      <c r="H23" s="1">
        <f t="shared" si="7"/>
        <v>4.4740174999999995</v>
      </c>
      <c r="I23" s="1">
        <f t="shared" si="8"/>
        <v>2.5287924999999998</v>
      </c>
      <c r="J23" s="1">
        <f t="shared" si="9"/>
        <v>3.2096212499999996</v>
      </c>
      <c r="K23" s="1">
        <f t="shared" si="10"/>
        <v>2.3342700000000001</v>
      </c>
      <c r="L23">
        <f t="shared" si="1"/>
        <v>0.5453306</v>
      </c>
      <c r="M23" s="1">
        <f t="shared" si="11"/>
        <v>0.9</v>
      </c>
      <c r="N23" s="1">
        <f t="shared" si="2"/>
        <v>0.19450711904187401</v>
      </c>
      <c r="O23" s="1">
        <f t="shared" si="3"/>
        <v>1.512</v>
      </c>
      <c r="P23" s="1">
        <f t="shared" si="17"/>
        <v>0</v>
      </c>
      <c r="Q23" s="1">
        <f t="shared" si="13"/>
        <v>7.9754224999999996</v>
      </c>
      <c r="R23" s="1">
        <f t="shared" si="14"/>
        <v>3.1901689999999999E-7</v>
      </c>
      <c r="S23" s="1">
        <f t="shared" si="4"/>
        <v>1.08</v>
      </c>
      <c r="T23" s="1">
        <f t="shared" si="18"/>
        <v>0</v>
      </c>
      <c r="U23" s="1">
        <f t="shared" si="5"/>
        <v>9.0000000000000011E-2</v>
      </c>
      <c r="V23" s="1">
        <f t="shared" si="16"/>
        <v>1.512</v>
      </c>
      <c r="W23" s="1">
        <f t="shared" si="19"/>
        <v>1.08</v>
      </c>
    </row>
    <row r="24" spans="1:23" x14ac:dyDescent="0.3">
      <c r="A24" s="1">
        <v>0.16186795000000001</v>
      </c>
      <c r="B24">
        <v>1.492776E-2</v>
      </c>
      <c r="C24" s="1">
        <v>0.46</v>
      </c>
      <c r="D24">
        <v>1.9459332253730501E-2</v>
      </c>
      <c r="E24">
        <v>14400</v>
      </c>
      <c r="F24">
        <f t="shared" si="6"/>
        <v>216</v>
      </c>
      <c r="G24">
        <f t="shared" si="0"/>
        <v>0.216</v>
      </c>
      <c r="H24" s="1">
        <f t="shared" si="7"/>
        <v>3.72296285</v>
      </c>
      <c r="I24" s="1">
        <f t="shared" si="8"/>
        <v>2.1042833500000002</v>
      </c>
      <c r="J24" s="1">
        <f t="shared" si="9"/>
        <v>2.6708211750000004</v>
      </c>
      <c r="K24" s="1">
        <f t="shared" si="10"/>
        <v>1.9424154000000002</v>
      </c>
      <c r="L24">
        <f t="shared" si="1"/>
        <v>0.14927760000000001</v>
      </c>
      <c r="M24" s="1">
        <f t="shared" si="11"/>
        <v>0.92</v>
      </c>
      <c r="N24" s="1">
        <f t="shared" si="2"/>
        <v>0.19459332253730502</v>
      </c>
      <c r="O24" s="1">
        <f t="shared" si="3"/>
        <v>1.512</v>
      </c>
      <c r="P24" s="1">
        <f t="shared" si="17"/>
        <v>0</v>
      </c>
      <c r="Q24" s="1">
        <f t="shared" si="13"/>
        <v>6.6365859500000006</v>
      </c>
      <c r="R24" s="1">
        <f t="shared" si="14"/>
        <v>2.6546343800000003E-7</v>
      </c>
      <c r="S24" s="1">
        <f t="shared" si="4"/>
        <v>1.08</v>
      </c>
      <c r="T24" s="1">
        <f t="shared" si="18"/>
        <v>0</v>
      </c>
      <c r="U24" s="1">
        <f t="shared" si="5"/>
        <v>9.2000000000000012E-2</v>
      </c>
      <c r="V24" s="1">
        <f t="shared" si="16"/>
        <v>1.512</v>
      </c>
      <c r="W24" s="1">
        <f t="shared" si="19"/>
        <v>1.08</v>
      </c>
    </row>
    <row r="25" spans="1:23" x14ac:dyDescent="0.3">
      <c r="A25">
        <v>0.1172755</v>
      </c>
      <c r="B25">
        <v>1.5347631E-2</v>
      </c>
      <c r="C25" s="1">
        <v>0.48</v>
      </c>
      <c r="D25">
        <v>5.40039946839449E-2</v>
      </c>
      <c r="E25">
        <v>14400</v>
      </c>
      <c r="F25">
        <f t="shared" si="6"/>
        <v>216</v>
      </c>
      <c r="G25">
        <f t="shared" si="0"/>
        <v>0.216</v>
      </c>
      <c r="H25" s="1">
        <f t="shared" si="7"/>
        <v>2.6973365</v>
      </c>
      <c r="I25" s="1">
        <f t="shared" si="8"/>
        <v>1.5245815</v>
      </c>
      <c r="J25" s="1">
        <f t="shared" si="9"/>
        <v>1.93504575</v>
      </c>
      <c r="K25" s="1">
        <f t="shared" si="10"/>
        <v>1.4073060000000002</v>
      </c>
      <c r="L25">
        <f t="shared" si="1"/>
        <v>0.15347631</v>
      </c>
      <c r="M25" s="1">
        <f t="shared" si="11"/>
        <v>0.96</v>
      </c>
      <c r="N25" s="1">
        <f t="shared" si="2"/>
        <v>0.540039946839449</v>
      </c>
      <c r="O25" s="1">
        <f t="shared" si="3"/>
        <v>1.512</v>
      </c>
      <c r="P25" s="1">
        <f t="shared" si="17"/>
        <v>0</v>
      </c>
      <c r="Q25" s="1">
        <f t="shared" si="13"/>
        <v>4.8082954999999998</v>
      </c>
      <c r="R25" s="1">
        <f t="shared" si="14"/>
        <v>1.9233181999999999E-7</v>
      </c>
      <c r="S25" s="1">
        <f t="shared" si="4"/>
        <v>1.08</v>
      </c>
      <c r="T25" s="1">
        <f t="shared" si="18"/>
        <v>0</v>
      </c>
      <c r="U25" s="1">
        <f t="shared" si="5"/>
        <v>9.6000000000000002E-2</v>
      </c>
      <c r="V25" s="1">
        <f t="shared" si="16"/>
        <v>1.512</v>
      </c>
      <c r="W25" s="1">
        <f t="shared" si="19"/>
        <v>1.08</v>
      </c>
    </row>
    <row r="26" spans="1:23" x14ac:dyDescent="0.3">
      <c r="A26">
        <v>0.1172755</v>
      </c>
      <c r="B26">
        <v>1.5347631E-2</v>
      </c>
      <c r="C26" s="1">
        <v>0.48</v>
      </c>
      <c r="D26">
        <v>3.43236093071548E-2</v>
      </c>
      <c r="E26">
        <v>21000</v>
      </c>
      <c r="F26">
        <f t="shared" ref="F26:F57" si="20">E26*10/1000</f>
        <v>210</v>
      </c>
      <c r="G26">
        <f t="shared" si="0"/>
        <v>0.21</v>
      </c>
      <c r="H26" s="1">
        <f t="shared" si="7"/>
        <v>2.6973365</v>
      </c>
      <c r="I26" s="1">
        <f t="shared" si="8"/>
        <v>1.5245815</v>
      </c>
      <c r="J26" s="1">
        <f t="shared" si="9"/>
        <v>1.93504575</v>
      </c>
      <c r="K26" s="1">
        <f t="shared" si="10"/>
        <v>1.4073060000000002</v>
      </c>
      <c r="L26">
        <f t="shared" si="1"/>
        <v>0.15347631</v>
      </c>
      <c r="M26" s="1">
        <f t="shared" si="11"/>
        <v>0.96</v>
      </c>
      <c r="N26" s="1">
        <f t="shared" si="2"/>
        <v>0.34323609307154801</v>
      </c>
      <c r="O26" s="1">
        <f t="shared" si="3"/>
        <v>1.47</v>
      </c>
      <c r="P26" s="1">
        <f t="shared" si="17"/>
        <v>0</v>
      </c>
      <c r="Q26" s="1">
        <f t="shared" si="13"/>
        <v>4.8082954999999998</v>
      </c>
      <c r="R26" s="1">
        <f t="shared" si="14"/>
        <v>1.9233181999999999E-7</v>
      </c>
      <c r="S26" s="1">
        <f t="shared" si="4"/>
        <v>1.05</v>
      </c>
      <c r="T26" s="1">
        <f t="shared" si="18"/>
        <v>0</v>
      </c>
      <c r="U26" s="1">
        <f t="shared" si="5"/>
        <v>9.6000000000000002E-2</v>
      </c>
      <c r="V26" s="1">
        <f t="shared" si="16"/>
        <v>1.47</v>
      </c>
      <c r="W26" s="1">
        <f t="shared" si="19"/>
        <v>1.05</v>
      </c>
    </row>
    <row r="27" spans="1:23" x14ac:dyDescent="0.3">
      <c r="A27" s="1">
        <v>0.19452249999999999</v>
      </c>
      <c r="B27">
        <v>1.5347631E-2</v>
      </c>
      <c r="C27" s="1">
        <v>0.48</v>
      </c>
      <c r="D27">
        <v>5.8474377466090202E-2</v>
      </c>
      <c r="E27">
        <v>21000</v>
      </c>
      <c r="F27">
        <f t="shared" si="20"/>
        <v>210</v>
      </c>
      <c r="G27">
        <f t="shared" si="0"/>
        <v>0.21</v>
      </c>
      <c r="H27" s="1">
        <f t="shared" si="7"/>
        <v>4.4740174999999995</v>
      </c>
      <c r="I27" s="1">
        <f t="shared" si="8"/>
        <v>2.5287924999999998</v>
      </c>
      <c r="J27" s="1">
        <f t="shared" si="9"/>
        <v>3.2096212499999996</v>
      </c>
      <c r="K27" s="1">
        <f t="shared" si="10"/>
        <v>2.3342700000000001</v>
      </c>
      <c r="L27">
        <f t="shared" si="1"/>
        <v>0.15347631</v>
      </c>
      <c r="M27" s="1">
        <f t="shared" si="11"/>
        <v>0.96</v>
      </c>
      <c r="N27" s="1">
        <f t="shared" si="2"/>
        <v>0.58474377466090199</v>
      </c>
      <c r="O27" s="1">
        <f t="shared" si="3"/>
        <v>1.47</v>
      </c>
      <c r="P27" s="1">
        <f t="shared" si="17"/>
        <v>0</v>
      </c>
      <c r="Q27" s="1">
        <f t="shared" si="13"/>
        <v>7.9754224999999996</v>
      </c>
      <c r="R27" s="1">
        <f t="shared" si="14"/>
        <v>3.1901689999999999E-7</v>
      </c>
      <c r="S27" s="1">
        <f t="shared" si="4"/>
        <v>1.05</v>
      </c>
      <c r="T27" s="1">
        <f t="shared" si="18"/>
        <v>0</v>
      </c>
      <c r="U27" s="1">
        <f t="shared" si="5"/>
        <v>9.6000000000000002E-2</v>
      </c>
      <c r="V27" s="1">
        <f t="shared" si="16"/>
        <v>1.47</v>
      </c>
      <c r="W27" s="1">
        <f t="shared" si="19"/>
        <v>1.05</v>
      </c>
    </row>
    <row r="28" spans="1:23" x14ac:dyDescent="0.3">
      <c r="A28" s="1">
        <v>0.19452249999999999</v>
      </c>
      <c r="B28">
        <v>3.4450480999999998E-2</v>
      </c>
      <c r="C28" s="1">
        <v>0.48</v>
      </c>
      <c r="D28">
        <v>0.108888878257429</v>
      </c>
      <c r="E28">
        <v>28000</v>
      </c>
      <c r="F28">
        <v>310</v>
      </c>
      <c r="G28">
        <f>F28/1000</f>
        <v>0.31</v>
      </c>
      <c r="H28" s="1">
        <f t="shared" si="7"/>
        <v>4.4740174999999995</v>
      </c>
      <c r="I28" s="1">
        <f t="shared" si="8"/>
        <v>2.5287924999999998</v>
      </c>
      <c r="J28" s="1">
        <f t="shared" si="9"/>
        <v>3.2096212499999996</v>
      </c>
      <c r="K28" s="1">
        <f t="shared" si="10"/>
        <v>2.3342700000000001</v>
      </c>
      <c r="L28">
        <f t="shared" si="1"/>
        <v>0.34450480999999999</v>
      </c>
      <c r="M28" s="1">
        <f t="shared" si="11"/>
        <v>0.96</v>
      </c>
      <c r="N28" s="1">
        <f t="shared" si="2"/>
        <v>1.0888887825742901</v>
      </c>
      <c r="O28" s="1">
        <f t="shared" si="3"/>
        <v>2.17</v>
      </c>
      <c r="P28" s="1">
        <f t="shared" si="17"/>
        <v>0</v>
      </c>
      <c r="Q28" s="1">
        <f t="shared" si="13"/>
        <v>7.9754224999999996</v>
      </c>
      <c r="R28" s="1">
        <f t="shared" si="14"/>
        <v>3.1901689999999999E-7</v>
      </c>
      <c r="S28" s="1">
        <f>G28*5</f>
        <v>1.55</v>
      </c>
      <c r="T28" s="1">
        <f t="shared" si="18"/>
        <v>0</v>
      </c>
      <c r="U28" s="1">
        <f t="shared" si="5"/>
        <v>9.6000000000000002E-2</v>
      </c>
      <c r="V28" s="1">
        <f t="shared" si="16"/>
        <v>2.17</v>
      </c>
      <c r="W28" s="1">
        <f t="shared" si="19"/>
        <v>1.55</v>
      </c>
    </row>
    <row r="29" spans="1:23" x14ac:dyDescent="0.3">
      <c r="A29" s="1">
        <v>0.20186794999999999</v>
      </c>
      <c r="B29">
        <v>4.1144703999999997E-2</v>
      </c>
      <c r="C29" s="1">
        <v>0.48</v>
      </c>
      <c r="D29">
        <v>0.15595199104687599</v>
      </c>
      <c r="E29" s="1">
        <v>28000</v>
      </c>
      <c r="F29" s="1">
        <v>310</v>
      </c>
      <c r="G29">
        <f t="shared" si="0"/>
        <v>0.31</v>
      </c>
      <c r="H29" s="1">
        <f t="shared" si="7"/>
        <v>4.64296285</v>
      </c>
      <c r="I29" s="1">
        <f t="shared" si="8"/>
        <v>2.6242833499999998</v>
      </c>
      <c r="J29" s="1">
        <f t="shared" si="9"/>
        <v>3.3308211749999996</v>
      </c>
      <c r="K29" s="1">
        <f t="shared" si="10"/>
        <v>2.4224153999999998</v>
      </c>
      <c r="L29">
        <f t="shared" si="1"/>
        <v>0.41144703999999999</v>
      </c>
      <c r="M29" s="1">
        <f t="shared" si="11"/>
        <v>0.96</v>
      </c>
      <c r="N29" s="1">
        <f t="shared" si="2"/>
        <v>1.5595199104687598</v>
      </c>
      <c r="O29" s="1">
        <f t="shared" si="3"/>
        <v>2.17</v>
      </c>
      <c r="P29" s="1">
        <f t="shared" si="17"/>
        <v>0</v>
      </c>
      <c r="Q29" s="1">
        <f t="shared" si="13"/>
        <v>8.2765859499999994</v>
      </c>
      <c r="R29" s="1">
        <f t="shared" si="14"/>
        <v>3.3106343799999998E-7</v>
      </c>
      <c r="S29" s="1">
        <f t="shared" si="4"/>
        <v>1.55</v>
      </c>
      <c r="T29" s="1">
        <f t="shared" si="18"/>
        <v>0</v>
      </c>
      <c r="U29" s="1">
        <f t="shared" si="5"/>
        <v>9.6000000000000002E-2</v>
      </c>
      <c r="V29" s="1">
        <f t="shared" si="16"/>
        <v>2.17</v>
      </c>
      <c r="W29" s="1">
        <f t="shared" si="19"/>
        <v>1.55</v>
      </c>
    </row>
    <row r="30" spans="1:23" x14ac:dyDescent="0.3">
      <c r="A30">
        <v>0.37955050000000001</v>
      </c>
      <c r="B30">
        <v>4.1144703999999997E-2</v>
      </c>
      <c r="C30" s="1">
        <v>0.48</v>
      </c>
      <c r="D30">
        <v>0.20831928148208601</v>
      </c>
      <c r="E30" s="1">
        <v>28000</v>
      </c>
      <c r="F30" s="1">
        <v>310</v>
      </c>
      <c r="G30">
        <f t="shared" si="0"/>
        <v>0.31</v>
      </c>
      <c r="H30" s="1">
        <f t="shared" si="7"/>
        <v>8.7296615000000006</v>
      </c>
      <c r="I30" s="1">
        <f t="shared" si="8"/>
        <v>4.9341565000000003</v>
      </c>
      <c r="J30" s="1">
        <f t="shared" si="9"/>
        <v>6.2625832500000005</v>
      </c>
      <c r="K30" s="1">
        <f t="shared" si="10"/>
        <v>4.5546059999999997</v>
      </c>
      <c r="L30">
        <f t="shared" si="1"/>
        <v>0.41144703999999999</v>
      </c>
      <c r="M30" s="1">
        <f t="shared" si="11"/>
        <v>0.96</v>
      </c>
      <c r="N30" s="1">
        <f t="shared" si="2"/>
        <v>2.0831928148208601</v>
      </c>
      <c r="O30" s="1">
        <f t="shared" si="3"/>
        <v>2.17</v>
      </c>
      <c r="P30" s="1">
        <f t="shared" si="17"/>
        <v>0</v>
      </c>
      <c r="Q30" s="1">
        <f t="shared" si="13"/>
        <v>15.5615705</v>
      </c>
      <c r="R30" s="1">
        <f t="shared" si="14"/>
        <v>6.2246281999999999E-7</v>
      </c>
      <c r="S30" s="1">
        <f t="shared" si="4"/>
        <v>1.55</v>
      </c>
      <c r="T30" s="1">
        <f t="shared" si="18"/>
        <v>0</v>
      </c>
      <c r="U30" s="1">
        <f t="shared" si="5"/>
        <v>9.6000000000000002E-2</v>
      </c>
      <c r="V30" s="1">
        <f t="shared" si="16"/>
        <v>2.17</v>
      </c>
      <c r="W30" s="1">
        <f t="shared" si="19"/>
        <v>1.55</v>
      </c>
    </row>
    <row r="31" spans="1:23" x14ac:dyDescent="0.3">
      <c r="A31">
        <v>0.42774574999999998</v>
      </c>
      <c r="B31">
        <v>6.2696648999999993E-2</v>
      </c>
      <c r="C31" s="1">
        <v>0.48</v>
      </c>
      <c r="D31">
        <v>0.26549972032346297</v>
      </c>
      <c r="E31" s="1">
        <v>28000</v>
      </c>
      <c r="F31" s="1">
        <v>310</v>
      </c>
      <c r="G31">
        <f t="shared" si="0"/>
        <v>0.31</v>
      </c>
      <c r="H31" s="1">
        <f t="shared" si="7"/>
        <v>9.8381522500000003</v>
      </c>
      <c r="I31" s="1">
        <f t="shared" si="8"/>
        <v>5.5606947499999997</v>
      </c>
      <c r="J31" s="1">
        <f t="shared" si="9"/>
        <v>7.0578048749999995</v>
      </c>
      <c r="K31" s="1">
        <f t="shared" si="10"/>
        <v>5.132949</v>
      </c>
      <c r="L31">
        <f t="shared" si="1"/>
        <v>0.62696648999999993</v>
      </c>
      <c r="M31" s="1">
        <f t="shared" si="11"/>
        <v>0.96</v>
      </c>
      <c r="N31" s="1">
        <f t="shared" si="2"/>
        <v>2.6549972032346298</v>
      </c>
      <c r="O31" s="1">
        <f t="shared" si="3"/>
        <v>2.17</v>
      </c>
      <c r="P31" s="1">
        <f t="shared" si="17"/>
        <v>0</v>
      </c>
      <c r="Q31" s="1">
        <f t="shared" si="13"/>
        <v>17.537575749999998</v>
      </c>
      <c r="R31" s="1">
        <f t="shared" si="14"/>
        <v>7.0150302999999996E-7</v>
      </c>
      <c r="S31" s="1">
        <f t="shared" si="4"/>
        <v>1.55</v>
      </c>
      <c r="T31" s="1">
        <f t="shared" si="18"/>
        <v>0</v>
      </c>
      <c r="U31" s="1">
        <f t="shared" si="5"/>
        <v>9.6000000000000002E-2</v>
      </c>
      <c r="V31" s="1">
        <f t="shared" si="16"/>
        <v>2.17</v>
      </c>
      <c r="W31" s="1">
        <f t="shared" si="19"/>
        <v>1.55</v>
      </c>
    </row>
    <row r="32" spans="1:23" x14ac:dyDescent="0.3">
      <c r="A32">
        <v>0.41616575</v>
      </c>
      <c r="B32">
        <v>2.7103288E-2</v>
      </c>
      <c r="C32" s="1">
        <v>0.48</v>
      </c>
      <c r="D32">
        <v>0.35255792646289802</v>
      </c>
      <c r="E32" s="1">
        <v>28000</v>
      </c>
      <c r="F32" s="1">
        <v>310</v>
      </c>
      <c r="G32">
        <f t="shared" si="0"/>
        <v>0.31</v>
      </c>
      <c r="H32" s="1">
        <f t="shared" si="7"/>
        <v>9.5718122500000007</v>
      </c>
      <c r="I32" s="1">
        <f t="shared" si="8"/>
        <v>5.4101547500000002</v>
      </c>
      <c r="J32" s="1">
        <f t="shared" si="9"/>
        <v>6.8667348749999997</v>
      </c>
      <c r="K32" s="1">
        <f t="shared" si="10"/>
        <v>4.993989</v>
      </c>
      <c r="L32">
        <f t="shared" si="1"/>
        <v>0.27103287999999998</v>
      </c>
      <c r="M32" s="1">
        <f t="shared" si="11"/>
        <v>0.96</v>
      </c>
      <c r="N32" s="1">
        <f t="shared" si="2"/>
        <v>3.5255792646289801</v>
      </c>
      <c r="O32" s="1">
        <f t="shared" si="3"/>
        <v>2.17</v>
      </c>
      <c r="P32" s="1">
        <f t="shared" si="17"/>
        <v>0</v>
      </c>
      <c r="Q32" s="1">
        <f t="shared" si="13"/>
        <v>17.062795749999999</v>
      </c>
      <c r="R32" s="1">
        <f t="shared" si="14"/>
        <v>6.8251182999999996E-7</v>
      </c>
      <c r="S32" s="1">
        <f t="shared" si="4"/>
        <v>1.55</v>
      </c>
      <c r="T32" s="1">
        <f t="shared" si="18"/>
        <v>0</v>
      </c>
      <c r="U32" s="1">
        <f t="shared" si="5"/>
        <v>9.6000000000000002E-2</v>
      </c>
      <c r="V32" s="1">
        <f t="shared" si="16"/>
        <v>2.17</v>
      </c>
      <c r="W32" s="1">
        <f t="shared" si="19"/>
        <v>1.55</v>
      </c>
    </row>
    <row r="33" spans="1:23" x14ac:dyDescent="0.3">
      <c r="A33" s="1">
        <v>0.46774575000000002</v>
      </c>
      <c r="B33">
        <v>2.7103288E-2</v>
      </c>
      <c r="C33" s="1">
        <v>0.48</v>
      </c>
      <c r="D33">
        <v>0.49199545314293303</v>
      </c>
      <c r="E33">
        <v>21000</v>
      </c>
      <c r="F33" s="1">
        <v>310</v>
      </c>
      <c r="G33">
        <f t="shared" si="0"/>
        <v>0.31</v>
      </c>
      <c r="H33" s="1">
        <f t="shared" si="7"/>
        <v>10.75815225</v>
      </c>
      <c r="I33" s="1">
        <f t="shared" si="8"/>
        <v>6.0806947500000001</v>
      </c>
      <c r="J33" s="1">
        <f t="shared" si="9"/>
        <v>7.7178048750000006</v>
      </c>
      <c r="K33" s="1">
        <f t="shared" si="10"/>
        <v>5.6129490000000004</v>
      </c>
      <c r="L33">
        <f t="shared" si="1"/>
        <v>0.27103287999999998</v>
      </c>
      <c r="M33" s="1">
        <f t="shared" si="11"/>
        <v>0.96</v>
      </c>
      <c r="N33" s="1">
        <f t="shared" si="2"/>
        <v>4.9199545314293305</v>
      </c>
      <c r="O33" s="1">
        <f t="shared" si="3"/>
        <v>2.17</v>
      </c>
      <c r="P33" s="1">
        <f t="shared" si="17"/>
        <v>0</v>
      </c>
      <c r="Q33" s="1">
        <f t="shared" si="13"/>
        <v>19.177575749999999</v>
      </c>
      <c r="R33" s="1">
        <f t="shared" si="14"/>
        <v>7.6710303000000001E-7</v>
      </c>
      <c r="S33" s="1">
        <f t="shared" si="4"/>
        <v>1.55</v>
      </c>
      <c r="T33" s="1">
        <f t="shared" si="18"/>
        <v>0</v>
      </c>
      <c r="U33" s="1">
        <f t="shared" si="5"/>
        <v>9.6000000000000002E-2</v>
      </c>
      <c r="V33" s="1">
        <f t="shared" si="16"/>
        <v>2.17</v>
      </c>
      <c r="W33" s="1">
        <f t="shared" si="19"/>
        <v>1.55</v>
      </c>
    </row>
    <row r="34" spans="1:23" x14ac:dyDescent="0.3">
      <c r="A34" s="1">
        <v>0.43774574999999999</v>
      </c>
      <c r="B34">
        <v>2.7103288E-2</v>
      </c>
      <c r="C34">
        <v>0.5</v>
      </c>
      <c r="D34">
        <v>0.64633553069926997</v>
      </c>
      <c r="E34">
        <v>7200</v>
      </c>
      <c r="F34" s="1">
        <v>310</v>
      </c>
      <c r="G34">
        <f t="shared" ref="G34:G65" si="21">F34/1000</f>
        <v>0.31</v>
      </c>
      <c r="H34" s="1">
        <f t="shared" si="7"/>
        <v>10.068152249999999</v>
      </c>
      <c r="I34" s="1">
        <f t="shared" si="8"/>
        <v>5.6906947499999996</v>
      </c>
      <c r="J34" s="1">
        <f t="shared" si="9"/>
        <v>7.2228048749999996</v>
      </c>
      <c r="K34" s="1">
        <f t="shared" si="10"/>
        <v>5.2529490000000001</v>
      </c>
      <c r="L34">
        <f t="shared" ref="L34:L65" si="22">B34*10</f>
        <v>0.27103287999999998</v>
      </c>
      <c r="M34" s="1">
        <f t="shared" si="11"/>
        <v>1</v>
      </c>
      <c r="N34" s="1">
        <f t="shared" ref="N34:N65" si="23">D34*10</f>
        <v>6.4633553069926997</v>
      </c>
      <c r="O34" s="1">
        <f t="shared" si="3"/>
        <v>2.17</v>
      </c>
      <c r="P34" s="1">
        <f t="shared" si="17"/>
        <v>0</v>
      </c>
      <c r="Q34" s="1">
        <f t="shared" si="13"/>
        <v>17.947575749999999</v>
      </c>
      <c r="R34" s="1">
        <f t="shared" si="14"/>
        <v>7.1790302999999992E-7</v>
      </c>
      <c r="S34" s="1">
        <f t="shared" ref="S34:S65" si="24">G34*5</f>
        <v>1.55</v>
      </c>
      <c r="T34" s="1">
        <f t="shared" si="18"/>
        <v>0</v>
      </c>
      <c r="U34" s="1">
        <f t="shared" ref="U34:U66" si="25">M34*0.1</f>
        <v>0.1</v>
      </c>
      <c r="V34" s="1">
        <f t="shared" si="16"/>
        <v>2.17</v>
      </c>
      <c r="W34" s="1">
        <f t="shared" si="19"/>
        <v>1.55</v>
      </c>
    </row>
    <row r="35" spans="1:23" x14ac:dyDescent="0.3">
      <c r="A35" s="1">
        <v>0.17380625</v>
      </c>
      <c r="B35">
        <v>2.7103288E-2</v>
      </c>
      <c r="C35">
        <v>0.55000000000000004</v>
      </c>
      <c r="D35">
        <v>0.78663022306032404</v>
      </c>
      <c r="E35">
        <v>7200</v>
      </c>
      <c r="F35">
        <f t="shared" si="20"/>
        <v>72</v>
      </c>
      <c r="G35">
        <f t="shared" si="21"/>
        <v>7.1999999999999995E-2</v>
      </c>
      <c r="H35" s="1">
        <f t="shared" si="7"/>
        <v>3.9975437499999997</v>
      </c>
      <c r="I35" s="1">
        <f t="shared" si="8"/>
        <v>2.2594812499999999</v>
      </c>
      <c r="J35" s="1">
        <f t="shared" si="9"/>
        <v>2.867803125</v>
      </c>
      <c r="K35" s="1">
        <f t="shared" si="10"/>
        <v>2.0856750000000002</v>
      </c>
      <c r="L35">
        <f t="shared" si="22"/>
        <v>0.27103287999999998</v>
      </c>
      <c r="M35" s="1">
        <f t="shared" ref="M35:M66" si="26">C35*2</f>
        <v>1.1000000000000001</v>
      </c>
      <c r="N35" s="1">
        <f t="shared" si="23"/>
        <v>7.8663022306032406</v>
      </c>
      <c r="O35" s="1">
        <f t="shared" si="3"/>
        <v>0.504</v>
      </c>
      <c r="P35" s="1">
        <f t="shared" si="17"/>
        <v>0</v>
      </c>
      <c r="Q35" s="1">
        <f t="shared" si="13"/>
        <v>7.1260562499999995</v>
      </c>
      <c r="R35" s="1">
        <f t="shared" si="14"/>
        <v>2.8504224999999997E-7</v>
      </c>
      <c r="S35" s="1">
        <f t="shared" si="24"/>
        <v>0.36</v>
      </c>
      <c r="T35" s="1">
        <f t="shared" si="18"/>
        <v>0</v>
      </c>
      <c r="U35" s="1">
        <f t="shared" si="25"/>
        <v>0.11000000000000001</v>
      </c>
      <c r="V35" s="1">
        <f t="shared" si="16"/>
        <v>0.504</v>
      </c>
      <c r="W35" s="1">
        <f t="shared" si="19"/>
        <v>0.36</v>
      </c>
    </row>
    <row r="36" spans="1:23" x14ac:dyDescent="0.3">
      <c r="A36" s="1">
        <v>0.17380625</v>
      </c>
      <c r="B36">
        <v>1.4041478E-2</v>
      </c>
      <c r="C36">
        <v>0.6</v>
      </c>
      <c r="D36">
        <v>0.89773852085831096</v>
      </c>
      <c r="E36">
        <v>7200</v>
      </c>
      <c r="F36">
        <f t="shared" si="20"/>
        <v>72</v>
      </c>
      <c r="G36">
        <f t="shared" si="21"/>
        <v>7.1999999999999995E-2</v>
      </c>
      <c r="H36" s="1">
        <f t="shared" si="7"/>
        <v>3.9975437499999997</v>
      </c>
      <c r="I36" s="1">
        <f t="shared" si="8"/>
        <v>2.2594812499999999</v>
      </c>
      <c r="J36" s="1">
        <f t="shared" si="9"/>
        <v>2.867803125</v>
      </c>
      <c r="K36" s="1">
        <f t="shared" si="10"/>
        <v>2.0856750000000002</v>
      </c>
      <c r="L36">
        <f t="shared" si="22"/>
        <v>0.14041477999999999</v>
      </c>
      <c r="M36" s="1">
        <f t="shared" si="26"/>
        <v>1.2</v>
      </c>
      <c r="N36" s="1">
        <f t="shared" si="23"/>
        <v>8.9773852085831098</v>
      </c>
      <c r="O36" s="1">
        <f t="shared" si="3"/>
        <v>0.504</v>
      </c>
      <c r="P36" s="1">
        <f t="shared" si="17"/>
        <v>0</v>
      </c>
      <c r="Q36" s="1">
        <f t="shared" si="13"/>
        <v>7.1260562499999995</v>
      </c>
      <c r="R36" s="1">
        <f t="shared" si="14"/>
        <v>2.8504224999999997E-7</v>
      </c>
      <c r="S36" s="1">
        <f t="shared" si="24"/>
        <v>0.36</v>
      </c>
      <c r="T36" s="1">
        <f t="shared" si="18"/>
        <v>0</v>
      </c>
      <c r="U36" s="1">
        <f t="shared" si="25"/>
        <v>0.12</v>
      </c>
      <c r="V36" s="1">
        <f t="shared" si="16"/>
        <v>0.504</v>
      </c>
      <c r="W36" s="1">
        <f t="shared" si="19"/>
        <v>0.36</v>
      </c>
    </row>
    <row r="37" spans="1:23" x14ac:dyDescent="0.3">
      <c r="A37" s="1">
        <v>0.17380625</v>
      </c>
      <c r="B37">
        <v>1.3170638E-2</v>
      </c>
      <c r="C37">
        <v>0.7</v>
      </c>
      <c r="D37">
        <v>0.98115749021520804</v>
      </c>
      <c r="E37">
        <v>7200</v>
      </c>
      <c r="F37">
        <f t="shared" si="20"/>
        <v>72</v>
      </c>
      <c r="G37">
        <f t="shared" si="21"/>
        <v>7.1999999999999995E-2</v>
      </c>
      <c r="H37" s="1">
        <f t="shared" si="7"/>
        <v>3.9975437499999997</v>
      </c>
      <c r="I37" s="1">
        <f t="shared" si="8"/>
        <v>2.2594812499999999</v>
      </c>
      <c r="J37" s="1">
        <f t="shared" si="9"/>
        <v>2.867803125</v>
      </c>
      <c r="K37" s="1">
        <f t="shared" si="10"/>
        <v>2.0856750000000002</v>
      </c>
      <c r="L37">
        <f t="shared" si="22"/>
        <v>0.13170638000000001</v>
      </c>
      <c r="M37" s="1">
        <f t="shared" si="26"/>
        <v>1.4</v>
      </c>
      <c r="N37" s="1">
        <f t="shared" si="23"/>
        <v>9.8115749021520813</v>
      </c>
      <c r="O37" s="1">
        <f t="shared" si="3"/>
        <v>0.504</v>
      </c>
      <c r="P37" s="1">
        <f t="shared" si="17"/>
        <v>0</v>
      </c>
      <c r="Q37" s="1">
        <f t="shared" si="13"/>
        <v>7.1260562499999995</v>
      </c>
      <c r="R37" s="1">
        <f t="shared" si="14"/>
        <v>2.8504224999999997E-7</v>
      </c>
      <c r="S37" s="1">
        <f t="shared" si="24"/>
        <v>0.36</v>
      </c>
      <c r="T37" s="1">
        <f t="shared" si="18"/>
        <v>0</v>
      </c>
      <c r="U37" s="1">
        <f t="shared" si="25"/>
        <v>0.13999999999999999</v>
      </c>
      <c r="V37" s="1">
        <f t="shared" si="16"/>
        <v>0.504</v>
      </c>
      <c r="W37" s="1">
        <f t="shared" si="19"/>
        <v>0.36</v>
      </c>
    </row>
    <row r="38" spans="1:23" x14ac:dyDescent="0.3">
      <c r="A38" s="1">
        <v>0.46616574999999999</v>
      </c>
      <c r="B38">
        <v>2.6124289999999999E-3</v>
      </c>
      <c r="C38">
        <v>0.75</v>
      </c>
      <c r="D38">
        <v>0.99201867101426</v>
      </c>
      <c r="E38">
        <v>7200</v>
      </c>
      <c r="F38">
        <f t="shared" si="20"/>
        <v>72</v>
      </c>
      <c r="G38">
        <f t="shared" si="21"/>
        <v>7.1999999999999995E-2</v>
      </c>
      <c r="H38" s="1">
        <f t="shared" si="7"/>
        <v>10.721812249999999</v>
      </c>
      <c r="I38" s="1">
        <f t="shared" si="8"/>
        <v>6.0601547499999997</v>
      </c>
      <c r="J38" s="1">
        <f t="shared" si="9"/>
        <v>7.6917348749999999</v>
      </c>
      <c r="K38" s="1">
        <f t="shared" si="10"/>
        <v>5.5939889999999997</v>
      </c>
      <c r="L38">
        <f t="shared" si="22"/>
        <v>2.6124289999999998E-2</v>
      </c>
      <c r="M38" s="1">
        <f t="shared" si="26"/>
        <v>1.5</v>
      </c>
      <c r="N38" s="1">
        <f t="shared" si="23"/>
        <v>9.9201867101426</v>
      </c>
      <c r="O38" s="1">
        <f t="shared" si="3"/>
        <v>0.504</v>
      </c>
      <c r="P38" s="1">
        <f t="shared" si="17"/>
        <v>0</v>
      </c>
      <c r="Q38" s="1">
        <f t="shared" si="13"/>
        <v>19.11279575</v>
      </c>
      <c r="R38" s="1">
        <f t="shared" si="14"/>
        <v>7.6451182999999998E-7</v>
      </c>
      <c r="S38" s="1">
        <f t="shared" si="24"/>
        <v>0.36</v>
      </c>
      <c r="T38" s="1">
        <f t="shared" si="18"/>
        <v>0</v>
      </c>
      <c r="U38" s="1">
        <f t="shared" si="25"/>
        <v>0.15000000000000002</v>
      </c>
      <c r="V38" s="1">
        <f t="shared" si="16"/>
        <v>0.504</v>
      </c>
      <c r="W38" s="1">
        <f t="shared" si="19"/>
        <v>0.36</v>
      </c>
    </row>
    <row r="39" spans="1:23" x14ac:dyDescent="0.3">
      <c r="A39" s="1">
        <v>0.45774575000000001</v>
      </c>
      <c r="B39">
        <v>-4.898098E-3</v>
      </c>
      <c r="C39">
        <v>0.78</v>
      </c>
      <c r="D39">
        <v>0.97610028689927697</v>
      </c>
      <c r="E39">
        <v>14400</v>
      </c>
      <c r="F39">
        <f t="shared" si="20"/>
        <v>144</v>
      </c>
      <c r="G39">
        <f t="shared" si="21"/>
        <v>0.14399999999999999</v>
      </c>
      <c r="H39" s="1">
        <f t="shared" si="7"/>
        <v>10.52815225</v>
      </c>
      <c r="I39" s="1">
        <f t="shared" si="8"/>
        <v>5.9506947500000003</v>
      </c>
      <c r="J39" s="1">
        <f t="shared" si="9"/>
        <v>7.5528048750000005</v>
      </c>
      <c r="K39" s="1">
        <f t="shared" si="10"/>
        <v>5.4929490000000003</v>
      </c>
      <c r="L39">
        <f t="shared" si="22"/>
        <v>-4.898098E-2</v>
      </c>
      <c r="M39" s="1">
        <f t="shared" si="26"/>
        <v>1.56</v>
      </c>
      <c r="N39" s="1">
        <f t="shared" si="23"/>
        <v>9.7610028689927688</v>
      </c>
      <c r="O39" s="1">
        <f t="shared" si="3"/>
        <v>1.008</v>
      </c>
      <c r="P39" s="1">
        <f t="shared" si="17"/>
        <v>0</v>
      </c>
      <c r="Q39" s="1">
        <f t="shared" si="13"/>
        <v>18.767575749999999</v>
      </c>
      <c r="R39" s="1">
        <f t="shared" si="14"/>
        <v>7.5070302999999995E-7</v>
      </c>
      <c r="S39" s="1">
        <f t="shared" si="24"/>
        <v>0.72</v>
      </c>
      <c r="T39" s="1">
        <f t="shared" si="18"/>
        <v>0</v>
      </c>
      <c r="U39" s="1">
        <f t="shared" si="25"/>
        <v>0.15600000000000003</v>
      </c>
      <c r="V39" s="1">
        <f t="shared" si="16"/>
        <v>1.008</v>
      </c>
      <c r="W39" s="1">
        <f t="shared" si="19"/>
        <v>0.72</v>
      </c>
    </row>
    <row r="40" spans="1:23" x14ac:dyDescent="0.3">
      <c r="A40">
        <v>0.17380625</v>
      </c>
      <c r="B40">
        <v>9.4697119999999999E-3</v>
      </c>
      <c r="C40">
        <v>0.8</v>
      </c>
      <c r="D40">
        <v>0.94692925113566395</v>
      </c>
      <c r="E40">
        <v>14400</v>
      </c>
      <c r="F40">
        <f t="shared" si="20"/>
        <v>144</v>
      </c>
      <c r="G40">
        <f t="shared" si="21"/>
        <v>0.14399999999999999</v>
      </c>
      <c r="H40" s="1">
        <f t="shared" si="7"/>
        <v>3.9975437499999997</v>
      </c>
      <c r="I40" s="1">
        <f t="shared" si="8"/>
        <v>2.2594812499999999</v>
      </c>
      <c r="J40" s="1">
        <f t="shared" si="9"/>
        <v>2.867803125</v>
      </c>
      <c r="K40" s="1">
        <f t="shared" si="10"/>
        <v>2.0856750000000002</v>
      </c>
      <c r="L40">
        <f t="shared" si="22"/>
        <v>9.4697119999999996E-2</v>
      </c>
      <c r="M40" s="1">
        <f t="shared" si="26"/>
        <v>1.6</v>
      </c>
      <c r="N40" s="1">
        <f t="shared" si="23"/>
        <v>9.46929251135664</v>
      </c>
      <c r="O40" s="1">
        <f t="shared" si="3"/>
        <v>1.008</v>
      </c>
      <c r="P40" s="1">
        <f t="shared" si="17"/>
        <v>0</v>
      </c>
      <c r="Q40" s="1">
        <f t="shared" si="13"/>
        <v>7.1260562499999995</v>
      </c>
      <c r="R40" s="1">
        <f t="shared" si="14"/>
        <v>2.8504224999999997E-7</v>
      </c>
      <c r="S40" s="1">
        <f t="shared" si="24"/>
        <v>0.72</v>
      </c>
      <c r="T40" s="1">
        <f t="shared" si="18"/>
        <v>0</v>
      </c>
      <c r="U40" s="1">
        <f t="shared" si="25"/>
        <v>0.16000000000000003</v>
      </c>
      <c r="V40" s="1">
        <f t="shared" si="16"/>
        <v>1.008</v>
      </c>
      <c r="W40" s="1">
        <f t="shared" si="19"/>
        <v>0.72</v>
      </c>
    </row>
    <row r="41" spans="1:23" x14ac:dyDescent="0.3">
      <c r="A41">
        <v>0.17380625</v>
      </c>
      <c r="B41">
        <v>9.4697119999999999E-3</v>
      </c>
      <c r="C41">
        <v>0.9</v>
      </c>
      <c r="D41">
        <v>0.94460021159798002</v>
      </c>
      <c r="E41">
        <v>14400</v>
      </c>
      <c r="F41">
        <f t="shared" si="20"/>
        <v>144</v>
      </c>
      <c r="G41">
        <f t="shared" si="21"/>
        <v>0.14399999999999999</v>
      </c>
      <c r="H41" s="1">
        <f t="shared" si="7"/>
        <v>3.9975437499999997</v>
      </c>
      <c r="I41" s="1">
        <f t="shared" si="8"/>
        <v>2.2594812499999999</v>
      </c>
      <c r="J41" s="1">
        <f t="shared" si="9"/>
        <v>2.867803125</v>
      </c>
      <c r="K41" s="1">
        <f t="shared" si="10"/>
        <v>2.0856750000000002</v>
      </c>
      <c r="L41">
        <f t="shared" si="22"/>
        <v>9.4697119999999996E-2</v>
      </c>
      <c r="M41" s="1">
        <f t="shared" si="26"/>
        <v>1.8</v>
      </c>
      <c r="N41" s="1">
        <f t="shared" si="23"/>
        <v>9.4460021159798</v>
      </c>
      <c r="O41" s="1">
        <f t="shared" si="3"/>
        <v>1.008</v>
      </c>
      <c r="P41">
        <f t="shared" ref="P41:P61" si="27">V20+O41</f>
        <v>1.764</v>
      </c>
      <c r="Q41" s="1">
        <f t="shared" si="13"/>
        <v>7.1260562499999995</v>
      </c>
      <c r="R41" s="1">
        <f t="shared" si="14"/>
        <v>2.8504224999999997E-7</v>
      </c>
      <c r="S41" s="1">
        <f t="shared" si="24"/>
        <v>0.72</v>
      </c>
      <c r="T41" s="1">
        <f>S41+W20</f>
        <v>1.26</v>
      </c>
      <c r="U41" s="1">
        <f t="shared" si="25"/>
        <v>0.18000000000000002</v>
      </c>
    </row>
    <row r="42" spans="1:23" x14ac:dyDescent="0.3">
      <c r="A42">
        <v>0.17380625</v>
      </c>
      <c r="B42">
        <v>9.4697119999999999E-3</v>
      </c>
      <c r="C42" s="1">
        <v>0.9</v>
      </c>
      <c r="D42">
        <v>0.94741422978614898</v>
      </c>
      <c r="E42">
        <v>21000</v>
      </c>
      <c r="F42">
        <f t="shared" si="20"/>
        <v>210</v>
      </c>
      <c r="G42">
        <f t="shared" si="21"/>
        <v>0.21</v>
      </c>
      <c r="H42" s="1">
        <f t="shared" si="7"/>
        <v>3.9975437499999997</v>
      </c>
      <c r="I42" s="1">
        <f t="shared" si="8"/>
        <v>2.2594812499999999</v>
      </c>
      <c r="J42" s="1">
        <f t="shared" si="9"/>
        <v>2.867803125</v>
      </c>
      <c r="K42" s="1">
        <f t="shared" si="10"/>
        <v>2.0856750000000002</v>
      </c>
      <c r="L42">
        <f t="shared" si="22"/>
        <v>9.4697119999999996E-2</v>
      </c>
      <c r="M42" s="1">
        <f t="shared" si="26"/>
        <v>1.8</v>
      </c>
      <c r="N42" s="1">
        <f t="shared" si="23"/>
        <v>9.4741422978614906</v>
      </c>
      <c r="O42" s="1">
        <f t="shared" si="3"/>
        <v>1.47</v>
      </c>
      <c r="P42" s="1">
        <f t="shared" si="27"/>
        <v>2.226</v>
      </c>
      <c r="Q42" s="1">
        <f t="shared" si="13"/>
        <v>7.1260562499999995</v>
      </c>
      <c r="R42" s="1">
        <f t="shared" si="14"/>
        <v>2.8504224999999997E-7</v>
      </c>
      <c r="S42" s="1">
        <f t="shared" si="24"/>
        <v>1.05</v>
      </c>
      <c r="T42" s="1">
        <f t="shared" ref="T42:T61" si="28">S42+W21</f>
        <v>1.59</v>
      </c>
      <c r="U42" s="1">
        <f t="shared" si="25"/>
        <v>0.18000000000000002</v>
      </c>
    </row>
    <row r="43" spans="1:23" x14ac:dyDescent="0.3">
      <c r="A43">
        <v>0.14033241699999999</v>
      </c>
      <c r="B43">
        <v>1.0884846E-2</v>
      </c>
      <c r="C43">
        <v>0.95</v>
      </c>
      <c r="D43">
        <v>0.94748920329206698</v>
      </c>
      <c r="E43">
        <v>21000</v>
      </c>
      <c r="F43">
        <f t="shared" si="20"/>
        <v>210</v>
      </c>
      <c r="G43">
        <f t="shared" si="21"/>
        <v>0.21</v>
      </c>
      <c r="H43" s="1">
        <f t="shared" si="7"/>
        <v>3.2276455909999999</v>
      </c>
      <c r="I43" s="1">
        <f t="shared" si="8"/>
        <v>1.8243214209999998</v>
      </c>
      <c r="J43" s="1">
        <f t="shared" si="9"/>
        <v>2.3154848804999997</v>
      </c>
      <c r="K43" s="1">
        <f t="shared" si="10"/>
        <v>1.6839890039999998</v>
      </c>
      <c r="L43">
        <f t="shared" si="22"/>
        <v>0.10884846000000001</v>
      </c>
      <c r="M43" s="1">
        <f t="shared" si="26"/>
        <v>1.9</v>
      </c>
      <c r="N43" s="1">
        <f t="shared" si="23"/>
        <v>9.4748920329206694</v>
      </c>
      <c r="O43" s="1">
        <f t="shared" si="3"/>
        <v>1.47</v>
      </c>
      <c r="P43" s="1">
        <f t="shared" si="27"/>
        <v>2.226</v>
      </c>
      <c r="Q43" s="1">
        <f t="shared" si="13"/>
        <v>5.7536290969999992</v>
      </c>
      <c r="R43" s="1">
        <f t="shared" si="14"/>
        <v>2.3014516387999998E-7</v>
      </c>
      <c r="S43" s="1">
        <f t="shared" si="24"/>
        <v>1.05</v>
      </c>
      <c r="T43" s="1">
        <f t="shared" si="28"/>
        <v>1.59</v>
      </c>
      <c r="U43" s="1">
        <f t="shared" si="25"/>
        <v>0.19</v>
      </c>
    </row>
    <row r="44" spans="1:23" x14ac:dyDescent="0.3">
      <c r="A44">
        <v>0.18785125</v>
      </c>
      <c r="B44">
        <v>9.7964720000000005E-3</v>
      </c>
      <c r="C44">
        <v>1</v>
      </c>
      <c r="D44">
        <v>0.97394884449274999</v>
      </c>
      <c r="E44">
        <v>21000</v>
      </c>
      <c r="F44">
        <f t="shared" si="20"/>
        <v>210</v>
      </c>
      <c r="G44">
        <f t="shared" si="21"/>
        <v>0.21</v>
      </c>
      <c r="H44" s="1">
        <f t="shared" si="7"/>
        <v>4.3205787500000001</v>
      </c>
      <c r="I44" s="1">
        <f t="shared" si="8"/>
        <v>2.4420662499999999</v>
      </c>
      <c r="J44" s="1">
        <f t="shared" si="9"/>
        <v>3.0995456249999997</v>
      </c>
      <c r="K44" s="1">
        <f t="shared" si="10"/>
        <v>2.2542149999999999</v>
      </c>
      <c r="L44">
        <f t="shared" si="22"/>
        <v>9.7964720000000005E-2</v>
      </c>
      <c r="M44" s="1">
        <f t="shared" si="26"/>
        <v>2</v>
      </c>
      <c r="N44" s="1">
        <f t="shared" si="23"/>
        <v>9.739488444927499</v>
      </c>
      <c r="O44" s="1">
        <f t="shared" si="3"/>
        <v>1.47</v>
      </c>
      <c r="P44" s="1">
        <f t="shared" si="27"/>
        <v>2.9820000000000002</v>
      </c>
      <c r="Q44" s="1">
        <f t="shared" si="13"/>
        <v>7.7019012499999997</v>
      </c>
      <c r="R44" s="1">
        <f t="shared" si="14"/>
        <v>3.0807605000000001E-7</v>
      </c>
      <c r="S44" s="1">
        <f t="shared" si="24"/>
        <v>1.05</v>
      </c>
      <c r="T44" s="1">
        <f t="shared" si="28"/>
        <v>2.13</v>
      </c>
      <c r="U44" s="1">
        <f t="shared" si="25"/>
        <v>0.2</v>
      </c>
    </row>
    <row r="45" spans="1:23" x14ac:dyDescent="0.3">
      <c r="A45">
        <v>0.24470387499999999</v>
      </c>
      <c r="B45">
        <v>2.0014489E-2</v>
      </c>
      <c r="C45" s="1">
        <v>1</v>
      </c>
      <c r="D45">
        <v>0.94384113196432895</v>
      </c>
      <c r="E45">
        <v>21000</v>
      </c>
      <c r="F45">
        <f t="shared" si="20"/>
        <v>210</v>
      </c>
      <c r="G45">
        <f t="shared" si="21"/>
        <v>0.21</v>
      </c>
      <c r="H45" s="1">
        <f t="shared" si="7"/>
        <v>5.6281891249999996</v>
      </c>
      <c r="I45" s="1">
        <f t="shared" si="8"/>
        <v>3.1811503749999996</v>
      </c>
      <c r="J45" s="1">
        <f t="shared" si="9"/>
        <v>4.0376139374999998</v>
      </c>
      <c r="K45" s="1">
        <f t="shared" si="10"/>
        <v>2.9364464999999997</v>
      </c>
      <c r="L45">
        <f t="shared" si="22"/>
        <v>0.20014488999999999</v>
      </c>
      <c r="M45" s="1">
        <f t="shared" si="26"/>
        <v>2</v>
      </c>
      <c r="N45" s="1">
        <f t="shared" si="23"/>
        <v>9.4384113196432899</v>
      </c>
      <c r="O45" s="1">
        <f t="shared" si="3"/>
        <v>1.47</v>
      </c>
      <c r="P45" s="1">
        <f t="shared" si="27"/>
        <v>2.9820000000000002</v>
      </c>
      <c r="Q45" s="1">
        <f t="shared" si="13"/>
        <v>10.032858874999999</v>
      </c>
      <c r="R45" s="1">
        <f t="shared" si="14"/>
        <v>4.0131435499999995E-7</v>
      </c>
      <c r="S45" s="1">
        <f t="shared" si="24"/>
        <v>1.05</v>
      </c>
      <c r="T45" s="1">
        <f t="shared" si="28"/>
        <v>2.13</v>
      </c>
      <c r="U45" s="1">
        <f t="shared" si="25"/>
        <v>0.2</v>
      </c>
    </row>
    <row r="46" spans="1:23" x14ac:dyDescent="0.3">
      <c r="A46">
        <v>0.31399224999999997</v>
      </c>
      <c r="B46">
        <v>3.3144289E-2</v>
      </c>
      <c r="C46" s="1">
        <v>0.95</v>
      </c>
      <c r="D46">
        <v>0.61021735109625497</v>
      </c>
      <c r="E46">
        <v>21000</v>
      </c>
      <c r="F46">
        <f t="shared" si="20"/>
        <v>210</v>
      </c>
      <c r="G46">
        <f t="shared" si="21"/>
        <v>0.21</v>
      </c>
      <c r="H46" s="1">
        <f t="shared" si="7"/>
        <v>7.2218217499999993</v>
      </c>
      <c r="I46" s="1">
        <f t="shared" si="8"/>
        <v>4.0818992499999993</v>
      </c>
      <c r="J46" s="1">
        <f t="shared" si="9"/>
        <v>5.1808721249999996</v>
      </c>
      <c r="K46" s="1">
        <f t="shared" si="10"/>
        <v>3.7679069999999997</v>
      </c>
      <c r="L46">
        <f t="shared" si="22"/>
        <v>0.33144288999999999</v>
      </c>
      <c r="M46" s="1">
        <f t="shared" si="26"/>
        <v>1.9</v>
      </c>
      <c r="N46" s="1">
        <f t="shared" si="23"/>
        <v>6.1021735109625492</v>
      </c>
      <c r="O46" s="1">
        <f t="shared" si="3"/>
        <v>1.47</v>
      </c>
      <c r="P46" s="1">
        <f t="shared" si="27"/>
        <v>2.9820000000000002</v>
      </c>
      <c r="Q46" s="1">
        <f t="shared" si="13"/>
        <v>12.873682249999998</v>
      </c>
      <c r="R46" s="1">
        <f t="shared" si="14"/>
        <v>5.1494728999999995E-7</v>
      </c>
      <c r="S46" s="1">
        <f t="shared" si="24"/>
        <v>1.05</v>
      </c>
      <c r="T46" s="1">
        <f t="shared" si="28"/>
        <v>2.13</v>
      </c>
      <c r="U46" s="1">
        <f t="shared" si="25"/>
        <v>0.19</v>
      </c>
    </row>
    <row r="47" spans="1:23" x14ac:dyDescent="0.3">
      <c r="A47" s="1">
        <v>0.22401699999999999</v>
      </c>
      <c r="B47">
        <v>9.1432270000000003E-3</v>
      </c>
      <c r="C47" s="1">
        <v>0.9</v>
      </c>
      <c r="D47">
        <v>0.57347082153460005</v>
      </c>
      <c r="E47">
        <v>21000</v>
      </c>
      <c r="F47">
        <f t="shared" si="20"/>
        <v>210</v>
      </c>
      <c r="G47">
        <f t="shared" si="21"/>
        <v>0.21</v>
      </c>
      <c r="H47" s="1">
        <f t="shared" si="7"/>
        <v>5.1523909999999997</v>
      </c>
      <c r="I47" s="1">
        <f t="shared" si="8"/>
        <v>2.9122209999999997</v>
      </c>
      <c r="J47" s="1">
        <f t="shared" si="9"/>
        <v>3.6962804999999999</v>
      </c>
      <c r="K47" s="1">
        <f t="shared" si="10"/>
        <v>2.6882039999999998</v>
      </c>
      <c r="L47">
        <f t="shared" si="22"/>
        <v>9.143227000000001E-2</v>
      </c>
      <c r="M47" s="1">
        <f t="shared" si="26"/>
        <v>1.8</v>
      </c>
      <c r="N47" s="1">
        <f t="shared" si="23"/>
        <v>5.7347082153460001</v>
      </c>
      <c r="O47" s="1">
        <f t="shared" si="3"/>
        <v>1.47</v>
      </c>
      <c r="P47" s="1">
        <f t="shared" si="27"/>
        <v>2.94</v>
      </c>
      <c r="Q47" s="1">
        <f t="shared" si="13"/>
        <v>9.1846969999999999</v>
      </c>
      <c r="R47" s="1">
        <f t="shared" si="14"/>
        <v>3.6738788E-7</v>
      </c>
      <c r="S47" s="1">
        <f t="shared" si="24"/>
        <v>1.05</v>
      </c>
      <c r="T47" s="1">
        <f t="shared" si="28"/>
        <v>2.1</v>
      </c>
      <c r="U47" s="1">
        <f t="shared" si="25"/>
        <v>0.18000000000000002</v>
      </c>
    </row>
    <row r="48" spans="1:23" x14ac:dyDescent="0.3">
      <c r="A48" s="1">
        <v>0.14782300000000001</v>
      </c>
      <c r="B48">
        <v>9.1432270000000003E-3</v>
      </c>
      <c r="C48" s="1">
        <v>0.9</v>
      </c>
      <c r="D48">
        <v>0.72567075276722803</v>
      </c>
      <c r="E48">
        <v>21000</v>
      </c>
      <c r="F48">
        <f t="shared" si="20"/>
        <v>210</v>
      </c>
      <c r="G48">
        <f t="shared" si="21"/>
        <v>0.21</v>
      </c>
      <c r="H48" s="1">
        <f t="shared" si="7"/>
        <v>3.3999290000000002</v>
      </c>
      <c r="I48" s="1">
        <f t="shared" si="8"/>
        <v>1.921699</v>
      </c>
      <c r="J48" s="1">
        <f t="shared" si="9"/>
        <v>2.4390795000000001</v>
      </c>
      <c r="K48" s="1">
        <f t="shared" si="10"/>
        <v>1.773876</v>
      </c>
      <c r="L48">
        <f t="shared" si="22"/>
        <v>9.143227000000001E-2</v>
      </c>
      <c r="M48" s="1">
        <f t="shared" si="26"/>
        <v>1.8</v>
      </c>
      <c r="N48" s="1">
        <f t="shared" si="23"/>
        <v>7.2567075276722806</v>
      </c>
      <c r="O48" s="1">
        <f t="shared" si="3"/>
        <v>1.47</v>
      </c>
      <c r="P48" s="1">
        <f t="shared" si="27"/>
        <v>2.94</v>
      </c>
      <c r="Q48" s="1">
        <f t="shared" si="13"/>
        <v>6.0607430000000004</v>
      </c>
      <c r="R48" s="1">
        <f t="shared" si="14"/>
        <v>2.4242972000000002E-7</v>
      </c>
      <c r="S48" s="1">
        <f t="shared" si="24"/>
        <v>1.05</v>
      </c>
      <c r="T48" s="1">
        <f t="shared" si="28"/>
        <v>2.1</v>
      </c>
      <c r="U48" s="1">
        <f t="shared" si="25"/>
        <v>0.18000000000000002</v>
      </c>
    </row>
    <row r="49" spans="1:21" x14ac:dyDescent="0.3">
      <c r="A49" s="1">
        <v>0.14782300000000001</v>
      </c>
      <c r="B49">
        <v>9.1432270000000003E-3</v>
      </c>
      <c r="C49" s="1">
        <v>0.8</v>
      </c>
      <c r="D49">
        <v>0.71313293964060898</v>
      </c>
      <c r="E49">
        <v>21000</v>
      </c>
      <c r="F49">
        <f t="shared" si="20"/>
        <v>210</v>
      </c>
      <c r="G49">
        <f t="shared" si="21"/>
        <v>0.21</v>
      </c>
      <c r="H49" s="1">
        <f t="shared" si="7"/>
        <v>3.3999290000000002</v>
      </c>
      <c r="I49" s="1">
        <f t="shared" si="8"/>
        <v>1.921699</v>
      </c>
      <c r="J49" s="1">
        <f t="shared" si="9"/>
        <v>2.4390795000000001</v>
      </c>
      <c r="K49" s="1">
        <f t="shared" si="10"/>
        <v>1.773876</v>
      </c>
      <c r="L49">
        <f t="shared" si="22"/>
        <v>9.143227000000001E-2</v>
      </c>
      <c r="M49" s="1">
        <f t="shared" si="26"/>
        <v>1.6</v>
      </c>
      <c r="N49" s="1">
        <f t="shared" si="23"/>
        <v>7.1313293964060893</v>
      </c>
      <c r="O49" s="1">
        <f t="shared" si="3"/>
        <v>1.47</v>
      </c>
      <c r="P49" s="1">
        <f t="shared" si="27"/>
        <v>3.6399999999999997</v>
      </c>
      <c r="Q49" s="1">
        <f t="shared" si="13"/>
        <v>6.0607430000000004</v>
      </c>
      <c r="R49" s="1">
        <f t="shared" si="14"/>
        <v>2.4242972000000002E-7</v>
      </c>
      <c r="S49" s="1">
        <f t="shared" si="24"/>
        <v>1.05</v>
      </c>
      <c r="T49" s="1">
        <f t="shared" si="28"/>
        <v>2.6</v>
      </c>
      <c r="U49" s="1">
        <f t="shared" si="25"/>
        <v>0.16000000000000003</v>
      </c>
    </row>
    <row r="50" spans="1:21" x14ac:dyDescent="0.3">
      <c r="A50" s="1">
        <v>0.14887637500000001</v>
      </c>
      <c r="B50">
        <v>9.1432270000000003E-3</v>
      </c>
      <c r="C50" s="1">
        <v>0.78</v>
      </c>
      <c r="D50">
        <v>0.69948155903848497</v>
      </c>
      <c r="E50">
        <v>7200</v>
      </c>
      <c r="F50">
        <f t="shared" si="20"/>
        <v>72</v>
      </c>
      <c r="G50">
        <f t="shared" si="21"/>
        <v>7.1999999999999995E-2</v>
      </c>
      <c r="H50" s="1">
        <f t="shared" si="7"/>
        <v>3.4241566250000002</v>
      </c>
      <c r="I50" s="1">
        <f t="shared" si="8"/>
        <v>1.935392875</v>
      </c>
      <c r="J50" s="1">
        <f t="shared" si="9"/>
        <v>2.4564601875000003</v>
      </c>
      <c r="K50" s="1">
        <f t="shared" si="10"/>
        <v>1.7865165000000001</v>
      </c>
      <c r="L50">
        <f t="shared" si="22"/>
        <v>9.143227000000001E-2</v>
      </c>
      <c r="M50" s="1">
        <f t="shared" si="26"/>
        <v>1.56</v>
      </c>
      <c r="N50" s="1">
        <f t="shared" si="23"/>
        <v>6.9948155903848495</v>
      </c>
      <c r="O50" s="1">
        <f t="shared" si="3"/>
        <v>0.504</v>
      </c>
      <c r="P50" s="1">
        <f t="shared" si="27"/>
        <v>2.6739999999999999</v>
      </c>
      <c r="Q50" s="1">
        <f t="shared" si="13"/>
        <v>6.1039313750000002</v>
      </c>
      <c r="R50" s="1">
        <f t="shared" si="14"/>
        <v>2.4415725500000003E-7</v>
      </c>
      <c r="S50" s="1">
        <f t="shared" si="24"/>
        <v>0.36</v>
      </c>
      <c r="T50" s="1">
        <f t="shared" si="28"/>
        <v>1.9100000000000001</v>
      </c>
      <c r="U50" s="1">
        <f t="shared" si="25"/>
        <v>0.15600000000000003</v>
      </c>
    </row>
    <row r="51" spans="1:21" x14ac:dyDescent="0.3">
      <c r="A51" s="1">
        <v>0.14694512500000001</v>
      </c>
      <c r="B51">
        <v>9.1432270000000003E-3</v>
      </c>
      <c r="C51" s="1">
        <v>0.75</v>
      </c>
      <c r="D51">
        <v>0.67114465653311906</v>
      </c>
      <c r="E51">
        <v>7200</v>
      </c>
      <c r="F51">
        <f t="shared" si="20"/>
        <v>72</v>
      </c>
      <c r="G51">
        <f t="shared" si="21"/>
        <v>7.1999999999999995E-2</v>
      </c>
      <c r="H51" s="1">
        <f t="shared" si="7"/>
        <v>3.379737875</v>
      </c>
      <c r="I51" s="1">
        <f t="shared" si="8"/>
        <v>1.9102866250000001</v>
      </c>
      <c r="J51" s="1">
        <f t="shared" si="9"/>
        <v>2.4245945625000003</v>
      </c>
      <c r="K51" s="1">
        <f t="shared" si="10"/>
        <v>1.7633415000000001</v>
      </c>
      <c r="L51">
        <f t="shared" si="22"/>
        <v>9.143227000000001E-2</v>
      </c>
      <c r="M51" s="1">
        <f t="shared" si="26"/>
        <v>1.5</v>
      </c>
      <c r="N51" s="1">
        <f t="shared" si="23"/>
        <v>6.7114465653311903</v>
      </c>
      <c r="O51" s="1">
        <f t="shared" si="3"/>
        <v>0.504</v>
      </c>
      <c r="P51" s="1">
        <f t="shared" si="27"/>
        <v>2.6739999999999999</v>
      </c>
      <c r="Q51" s="1">
        <f t="shared" si="13"/>
        <v>6.0247501250000006</v>
      </c>
      <c r="R51" s="1">
        <f t="shared" si="14"/>
        <v>2.4099000500000001E-7</v>
      </c>
      <c r="S51" s="1">
        <f t="shared" si="24"/>
        <v>0.36</v>
      </c>
      <c r="T51" s="1">
        <f t="shared" si="28"/>
        <v>1.9100000000000001</v>
      </c>
      <c r="U51" s="1">
        <f t="shared" si="25"/>
        <v>0.15000000000000002</v>
      </c>
    </row>
    <row r="52" spans="1:21" x14ac:dyDescent="0.3">
      <c r="A52" s="1">
        <v>0.15835650000000001</v>
      </c>
      <c r="B52">
        <v>9.1432270000000003E-3</v>
      </c>
      <c r="C52" s="1">
        <v>0.7</v>
      </c>
      <c r="D52">
        <v>0.51839433598761098</v>
      </c>
      <c r="E52">
        <v>7200</v>
      </c>
      <c r="F52">
        <f t="shared" si="20"/>
        <v>72</v>
      </c>
      <c r="G52">
        <f t="shared" si="21"/>
        <v>7.1999999999999995E-2</v>
      </c>
      <c r="H52" s="1">
        <f t="shared" si="7"/>
        <v>3.6421995000000003</v>
      </c>
      <c r="I52" s="1">
        <f t="shared" si="8"/>
        <v>2.0586345000000001</v>
      </c>
      <c r="J52" s="1">
        <f t="shared" si="9"/>
        <v>2.6128822500000002</v>
      </c>
      <c r="K52" s="1">
        <f t="shared" si="10"/>
        <v>1.9002780000000001</v>
      </c>
      <c r="L52">
        <f t="shared" si="22"/>
        <v>9.143227000000001E-2</v>
      </c>
      <c r="M52" s="1">
        <f t="shared" si="26"/>
        <v>1.4</v>
      </c>
      <c r="N52" s="1">
        <f t="shared" si="23"/>
        <v>5.1839433598761095</v>
      </c>
      <c r="O52" s="1">
        <f t="shared" si="3"/>
        <v>0.504</v>
      </c>
      <c r="P52" s="1">
        <f t="shared" si="27"/>
        <v>2.6739999999999999</v>
      </c>
      <c r="Q52" s="1">
        <f t="shared" si="13"/>
        <v>6.4926165000000005</v>
      </c>
      <c r="R52" s="1">
        <f t="shared" si="14"/>
        <v>2.5970466000000005E-7</v>
      </c>
      <c r="S52" s="1">
        <f t="shared" si="24"/>
        <v>0.36</v>
      </c>
      <c r="T52" s="1">
        <f t="shared" si="28"/>
        <v>1.9100000000000001</v>
      </c>
      <c r="U52" s="1">
        <f t="shared" si="25"/>
        <v>0.13999999999999999</v>
      </c>
    </row>
    <row r="53" spans="1:21" x14ac:dyDescent="0.3">
      <c r="A53">
        <v>0.25035125000000003</v>
      </c>
      <c r="B53">
        <v>9.1432270000000003E-3</v>
      </c>
      <c r="C53" s="1">
        <v>0.6</v>
      </c>
      <c r="D53">
        <v>0.53988426113245003</v>
      </c>
      <c r="E53">
        <v>7200</v>
      </c>
      <c r="F53">
        <f t="shared" si="20"/>
        <v>72</v>
      </c>
      <c r="G53">
        <f t="shared" si="21"/>
        <v>7.1999999999999995E-2</v>
      </c>
      <c r="H53" s="1">
        <f t="shared" si="7"/>
        <v>5.758078750000001</v>
      </c>
      <c r="I53" s="1">
        <f t="shared" si="8"/>
        <v>3.2545662500000003</v>
      </c>
      <c r="J53" s="1">
        <f t="shared" si="9"/>
        <v>4.1307956250000002</v>
      </c>
      <c r="K53" s="1">
        <f t="shared" si="10"/>
        <v>3.0042150000000003</v>
      </c>
      <c r="L53">
        <f t="shared" si="22"/>
        <v>9.143227000000001E-2</v>
      </c>
      <c r="M53" s="1">
        <f t="shared" si="26"/>
        <v>1.2</v>
      </c>
      <c r="N53" s="1">
        <f t="shared" si="23"/>
        <v>5.3988426113245005</v>
      </c>
      <c r="O53" s="1">
        <f t="shared" si="3"/>
        <v>0.504</v>
      </c>
      <c r="P53" s="1">
        <f t="shared" si="27"/>
        <v>2.6739999999999999</v>
      </c>
      <c r="Q53" s="1">
        <f t="shared" si="13"/>
        <v>10.264401250000001</v>
      </c>
      <c r="R53" s="1">
        <f t="shared" si="14"/>
        <v>4.1057605000000003E-7</v>
      </c>
      <c r="S53" s="1">
        <f t="shared" si="24"/>
        <v>0.36</v>
      </c>
      <c r="T53" s="1">
        <f t="shared" si="28"/>
        <v>1.9100000000000001</v>
      </c>
      <c r="U53" s="1">
        <f t="shared" si="25"/>
        <v>0.12</v>
      </c>
    </row>
    <row r="54" spans="1:21" x14ac:dyDescent="0.3">
      <c r="A54">
        <v>0.25035125000000003</v>
      </c>
      <c r="B54">
        <v>9.1432270000000003E-3</v>
      </c>
      <c r="C54" s="1">
        <v>0.55000000000000004</v>
      </c>
      <c r="D54">
        <v>0.57311579493745501</v>
      </c>
      <c r="E54">
        <v>7200</v>
      </c>
      <c r="F54">
        <f t="shared" si="20"/>
        <v>72</v>
      </c>
      <c r="G54">
        <f t="shared" si="21"/>
        <v>7.1999999999999995E-2</v>
      </c>
      <c r="H54" s="1">
        <f t="shared" si="7"/>
        <v>5.758078750000001</v>
      </c>
      <c r="I54" s="1">
        <f t="shared" si="8"/>
        <v>3.2545662500000003</v>
      </c>
      <c r="J54" s="1">
        <f t="shared" si="9"/>
        <v>4.1307956250000002</v>
      </c>
      <c r="K54" s="1">
        <f t="shared" si="10"/>
        <v>3.0042150000000003</v>
      </c>
      <c r="L54">
        <f t="shared" si="22"/>
        <v>9.143227000000001E-2</v>
      </c>
      <c r="M54" s="1">
        <f t="shared" si="26"/>
        <v>1.1000000000000001</v>
      </c>
      <c r="N54" s="1">
        <f t="shared" si="23"/>
        <v>5.7311579493745501</v>
      </c>
      <c r="O54" s="1">
        <f t="shared" si="3"/>
        <v>0.504</v>
      </c>
      <c r="P54" s="1">
        <f t="shared" si="27"/>
        <v>2.6739999999999999</v>
      </c>
      <c r="Q54" s="1">
        <f t="shared" si="13"/>
        <v>10.264401250000001</v>
      </c>
      <c r="R54" s="1">
        <f t="shared" si="14"/>
        <v>4.1057605000000003E-7</v>
      </c>
      <c r="S54" s="1">
        <f t="shared" si="24"/>
        <v>0.36</v>
      </c>
      <c r="T54" s="1">
        <f t="shared" si="28"/>
        <v>1.9100000000000001</v>
      </c>
      <c r="U54" s="1">
        <f t="shared" si="25"/>
        <v>0.11000000000000001</v>
      </c>
    </row>
    <row r="55" spans="1:21" x14ac:dyDescent="0.3">
      <c r="A55">
        <v>0.25035125000000003</v>
      </c>
      <c r="B55">
        <v>9.1432270000000003E-3</v>
      </c>
      <c r="C55" s="1">
        <v>0.5</v>
      </c>
      <c r="D55">
        <v>0.70045874618181803</v>
      </c>
      <c r="E55">
        <v>14400</v>
      </c>
      <c r="F55">
        <f t="shared" si="20"/>
        <v>144</v>
      </c>
      <c r="G55">
        <f t="shared" si="21"/>
        <v>0.14399999999999999</v>
      </c>
      <c r="H55" s="1">
        <f t="shared" si="7"/>
        <v>5.758078750000001</v>
      </c>
      <c r="I55" s="1">
        <f t="shared" si="8"/>
        <v>3.2545662500000003</v>
      </c>
      <c r="J55" s="1">
        <f t="shared" si="9"/>
        <v>4.1307956250000002</v>
      </c>
      <c r="K55" s="1">
        <f t="shared" si="10"/>
        <v>3.0042150000000003</v>
      </c>
      <c r="L55">
        <f t="shared" si="22"/>
        <v>9.143227000000001E-2</v>
      </c>
      <c r="M55" s="1">
        <f t="shared" si="26"/>
        <v>1</v>
      </c>
      <c r="N55" s="1">
        <f t="shared" si="23"/>
        <v>7.00458746181818</v>
      </c>
      <c r="O55" s="1">
        <f t="shared" si="3"/>
        <v>1.008</v>
      </c>
      <c r="P55" s="1">
        <f t="shared" si="27"/>
        <v>3.1779999999999999</v>
      </c>
      <c r="Q55" s="1">
        <f t="shared" si="13"/>
        <v>10.264401250000001</v>
      </c>
      <c r="R55" s="1">
        <f t="shared" si="14"/>
        <v>4.1057605000000003E-7</v>
      </c>
      <c r="S55" s="1">
        <f t="shared" si="24"/>
        <v>0.72</v>
      </c>
      <c r="T55" s="1">
        <f t="shared" si="28"/>
        <v>2.27</v>
      </c>
      <c r="U55" s="1">
        <f t="shared" si="25"/>
        <v>0.1</v>
      </c>
    </row>
    <row r="56" spans="1:21" x14ac:dyDescent="0.3">
      <c r="A56" s="1">
        <v>0.22401699999999999</v>
      </c>
      <c r="B56">
        <v>9.1432270000000003E-3</v>
      </c>
      <c r="C56" s="1">
        <v>0.48</v>
      </c>
      <c r="D56">
        <v>0.79376424272735202</v>
      </c>
      <c r="E56">
        <v>14400</v>
      </c>
      <c r="F56">
        <f t="shared" si="20"/>
        <v>144</v>
      </c>
      <c r="G56">
        <f t="shared" si="21"/>
        <v>0.14399999999999999</v>
      </c>
      <c r="H56" s="1">
        <f t="shared" si="7"/>
        <v>5.1523909999999997</v>
      </c>
      <c r="I56" s="1">
        <f t="shared" si="8"/>
        <v>2.9122209999999997</v>
      </c>
      <c r="J56" s="1">
        <f t="shared" si="9"/>
        <v>3.6962804999999999</v>
      </c>
      <c r="K56" s="1">
        <f t="shared" si="10"/>
        <v>2.6882039999999998</v>
      </c>
      <c r="L56">
        <f t="shared" si="22"/>
        <v>9.143227000000001E-2</v>
      </c>
      <c r="M56" s="1">
        <f t="shared" si="26"/>
        <v>0.96</v>
      </c>
      <c r="N56" s="1">
        <f t="shared" si="23"/>
        <v>7.93764242727352</v>
      </c>
      <c r="O56" s="1">
        <f t="shared" si="3"/>
        <v>1.008</v>
      </c>
      <c r="P56" s="1">
        <f t="shared" si="27"/>
        <v>1.512</v>
      </c>
      <c r="Q56" s="1">
        <f t="shared" si="13"/>
        <v>9.1846969999999999</v>
      </c>
      <c r="R56" s="1">
        <f t="shared" si="14"/>
        <v>3.6738788E-7</v>
      </c>
      <c r="S56" s="1">
        <f t="shared" si="24"/>
        <v>0.72</v>
      </c>
      <c r="T56" s="1">
        <f t="shared" si="28"/>
        <v>1.08</v>
      </c>
      <c r="U56" s="1">
        <f t="shared" si="25"/>
        <v>9.6000000000000002E-2</v>
      </c>
    </row>
    <row r="57" spans="1:21" x14ac:dyDescent="0.3">
      <c r="A57" s="1">
        <v>0.14782300000000001</v>
      </c>
      <c r="B57">
        <v>9.1432270000000003E-3</v>
      </c>
      <c r="C57" s="1">
        <v>0.48</v>
      </c>
      <c r="D57">
        <v>0.87773632312091399</v>
      </c>
      <c r="E57">
        <v>14400</v>
      </c>
      <c r="F57">
        <f t="shared" si="20"/>
        <v>144</v>
      </c>
      <c r="G57">
        <f t="shared" si="21"/>
        <v>0.14399999999999999</v>
      </c>
      <c r="H57" s="1">
        <f t="shared" si="7"/>
        <v>3.3999290000000002</v>
      </c>
      <c r="I57" s="1">
        <f t="shared" si="8"/>
        <v>1.921699</v>
      </c>
      <c r="J57" s="1">
        <f t="shared" si="9"/>
        <v>2.4390795000000001</v>
      </c>
      <c r="K57" s="1">
        <f t="shared" si="10"/>
        <v>1.773876</v>
      </c>
      <c r="L57">
        <f t="shared" si="22"/>
        <v>9.143227000000001E-2</v>
      </c>
      <c r="M57" s="1">
        <f t="shared" si="26"/>
        <v>0.96</v>
      </c>
      <c r="N57" s="1">
        <f t="shared" si="23"/>
        <v>8.7773632312091401</v>
      </c>
      <c r="O57" s="1">
        <f t="shared" si="3"/>
        <v>1.008</v>
      </c>
      <c r="P57" s="1">
        <f t="shared" si="27"/>
        <v>1.512</v>
      </c>
      <c r="Q57" s="1">
        <f t="shared" si="13"/>
        <v>6.0607430000000004</v>
      </c>
      <c r="R57" s="1">
        <f t="shared" si="14"/>
        <v>2.4242972000000002E-7</v>
      </c>
      <c r="S57" s="1">
        <f t="shared" si="24"/>
        <v>0.72</v>
      </c>
      <c r="T57" s="1">
        <f t="shared" si="28"/>
        <v>1.08</v>
      </c>
      <c r="U57" s="1">
        <f t="shared" si="25"/>
        <v>9.6000000000000002E-2</v>
      </c>
    </row>
    <row r="58" spans="1:21" x14ac:dyDescent="0.3">
      <c r="A58" s="1">
        <v>0.14782300000000001</v>
      </c>
      <c r="B58">
        <v>9.1432270000000003E-3</v>
      </c>
      <c r="C58" s="1">
        <v>0.48</v>
      </c>
      <c r="D58">
        <v>0.87640015157935303</v>
      </c>
      <c r="E58">
        <v>21000</v>
      </c>
      <c r="F58">
        <f t="shared" ref="F58:F89" si="29">E58*10/1000</f>
        <v>210</v>
      </c>
      <c r="G58">
        <f t="shared" si="21"/>
        <v>0.21</v>
      </c>
      <c r="H58" s="1">
        <f t="shared" si="7"/>
        <v>3.3999290000000002</v>
      </c>
      <c r="I58" s="1">
        <f t="shared" si="8"/>
        <v>1.921699</v>
      </c>
      <c r="J58" s="1">
        <f t="shared" si="9"/>
        <v>2.4390795000000001</v>
      </c>
      <c r="K58" s="1">
        <f t="shared" si="10"/>
        <v>1.773876</v>
      </c>
      <c r="L58">
        <f t="shared" si="22"/>
        <v>9.143227000000001E-2</v>
      </c>
      <c r="M58" s="1">
        <f t="shared" si="26"/>
        <v>0.96</v>
      </c>
      <c r="N58" s="1">
        <f t="shared" si="23"/>
        <v>8.7640015157935309</v>
      </c>
      <c r="O58" s="1">
        <f t="shared" si="3"/>
        <v>1.47</v>
      </c>
      <c r="P58" s="1">
        <f t="shared" si="27"/>
        <v>1.974</v>
      </c>
      <c r="Q58" s="1">
        <f t="shared" si="13"/>
        <v>6.0607430000000004</v>
      </c>
      <c r="R58" s="1">
        <f t="shared" si="14"/>
        <v>2.4242972000000002E-7</v>
      </c>
      <c r="S58" s="1">
        <f t="shared" si="24"/>
        <v>1.05</v>
      </c>
      <c r="T58" s="1">
        <f t="shared" si="28"/>
        <v>1.4100000000000001</v>
      </c>
      <c r="U58" s="1">
        <f t="shared" si="25"/>
        <v>9.6000000000000002E-2</v>
      </c>
    </row>
    <row r="59" spans="1:21" x14ac:dyDescent="0.3">
      <c r="A59" s="1">
        <v>0.14887637500000001</v>
      </c>
      <c r="B59">
        <v>9.1432270000000003E-3</v>
      </c>
      <c r="C59" s="1">
        <v>0.48</v>
      </c>
      <c r="D59">
        <v>0.88499067307809498</v>
      </c>
      <c r="E59">
        <v>21000</v>
      </c>
      <c r="F59">
        <f t="shared" si="29"/>
        <v>210</v>
      </c>
      <c r="G59">
        <f t="shared" si="21"/>
        <v>0.21</v>
      </c>
      <c r="H59" s="1">
        <f t="shared" si="7"/>
        <v>3.4241566250000002</v>
      </c>
      <c r="I59" s="1">
        <f t="shared" si="8"/>
        <v>1.935392875</v>
      </c>
      <c r="J59" s="1">
        <f t="shared" si="9"/>
        <v>2.4564601875000003</v>
      </c>
      <c r="K59" s="1">
        <f t="shared" si="10"/>
        <v>1.7865165000000001</v>
      </c>
      <c r="L59">
        <f t="shared" si="22"/>
        <v>9.143227000000001E-2</v>
      </c>
      <c r="M59" s="1">
        <f t="shared" si="26"/>
        <v>0.96</v>
      </c>
      <c r="N59" s="1">
        <f t="shared" si="23"/>
        <v>8.8499067307809494</v>
      </c>
      <c r="O59" s="1">
        <f t="shared" si="3"/>
        <v>1.47</v>
      </c>
      <c r="P59" s="1">
        <f t="shared" si="27"/>
        <v>1.974</v>
      </c>
      <c r="Q59" s="1">
        <f t="shared" si="13"/>
        <v>6.1039313750000002</v>
      </c>
      <c r="R59" s="1">
        <f t="shared" si="14"/>
        <v>2.4415725500000003E-7</v>
      </c>
      <c r="S59" s="1">
        <f t="shared" si="24"/>
        <v>1.05</v>
      </c>
      <c r="T59" s="1">
        <f t="shared" si="28"/>
        <v>1.4100000000000001</v>
      </c>
      <c r="U59" s="1">
        <f t="shared" si="25"/>
        <v>9.6000000000000002E-2</v>
      </c>
    </row>
    <row r="60" spans="1:21" x14ac:dyDescent="0.3">
      <c r="A60" s="1">
        <v>0.14694512500000001</v>
      </c>
      <c r="B60">
        <v>1.8749111999999998E-2</v>
      </c>
      <c r="C60" s="1">
        <v>0.48</v>
      </c>
      <c r="D60">
        <v>0.86629920936760696</v>
      </c>
      <c r="E60">
        <v>21000</v>
      </c>
      <c r="F60">
        <f t="shared" si="29"/>
        <v>210</v>
      </c>
      <c r="G60">
        <f t="shared" si="21"/>
        <v>0.21</v>
      </c>
      <c r="H60" s="1">
        <f t="shared" si="7"/>
        <v>3.379737875</v>
      </c>
      <c r="I60" s="1">
        <f t="shared" si="8"/>
        <v>1.9102866250000001</v>
      </c>
      <c r="J60" s="1">
        <f t="shared" si="9"/>
        <v>2.4245945625000003</v>
      </c>
      <c r="K60" s="1">
        <f t="shared" si="10"/>
        <v>1.7633415000000001</v>
      </c>
      <c r="L60">
        <f t="shared" si="22"/>
        <v>0.18749111999999998</v>
      </c>
      <c r="M60" s="1">
        <f t="shared" si="26"/>
        <v>0.96</v>
      </c>
      <c r="N60" s="1">
        <f t="shared" si="23"/>
        <v>8.6629920936760705</v>
      </c>
      <c r="O60" s="1">
        <f t="shared" si="3"/>
        <v>1.47</v>
      </c>
      <c r="P60" s="1">
        <f t="shared" si="27"/>
        <v>2.4779999999999998</v>
      </c>
      <c r="Q60" s="1">
        <f t="shared" si="13"/>
        <v>6.0247501250000006</v>
      </c>
      <c r="R60" s="1">
        <f t="shared" si="14"/>
        <v>2.4099000500000001E-7</v>
      </c>
      <c r="S60" s="1">
        <f t="shared" si="24"/>
        <v>1.05</v>
      </c>
      <c r="T60" s="1">
        <f t="shared" si="28"/>
        <v>1.77</v>
      </c>
      <c r="U60" s="1">
        <f t="shared" si="25"/>
        <v>9.6000000000000002E-2</v>
      </c>
    </row>
    <row r="61" spans="1:21" x14ac:dyDescent="0.3">
      <c r="A61" s="1">
        <v>0.15835650000000001</v>
      </c>
      <c r="B61">
        <v>2.514392E-2</v>
      </c>
      <c r="C61" s="1">
        <v>0.48</v>
      </c>
      <c r="D61">
        <v>0.84544134241344104</v>
      </c>
      <c r="E61">
        <v>21000</v>
      </c>
      <c r="F61">
        <f t="shared" si="29"/>
        <v>210</v>
      </c>
      <c r="G61">
        <f t="shared" si="21"/>
        <v>0.21</v>
      </c>
      <c r="H61" s="1">
        <f t="shared" si="7"/>
        <v>3.6421995000000003</v>
      </c>
      <c r="I61" s="1">
        <f t="shared" si="8"/>
        <v>2.0586345000000001</v>
      </c>
      <c r="J61" s="1">
        <f t="shared" si="9"/>
        <v>2.6128822500000002</v>
      </c>
      <c r="K61" s="1">
        <f t="shared" si="10"/>
        <v>1.9002780000000001</v>
      </c>
      <c r="L61">
        <f t="shared" si="22"/>
        <v>0.25143919999999997</v>
      </c>
      <c r="M61" s="1">
        <f t="shared" si="26"/>
        <v>0.96</v>
      </c>
      <c r="N61" s="1">
        <f t="shared" si="23"/>
        <v>8.45441342413441</v>
      </c>
      <c r="O61" s="1">
        <f t="shared" si="3"/>
        <v>1.47</v>
      </c>
      <c r="P61" s="1">
        <f t="shared" si="27"/>
        <v>2.4779999999999998</v>
      </c>
      <c r="Q61" s="1">
        <f t="shared" si="13"/>
        <v>6.4926165000000005</v>
      </c>
      <c r="R61" s="1">
        <f t="shared" si="14"/>
        <v>2.5970466000000005E-7</v>
      </c>
      <c r="S61" s="1">
        <f t="shared" si="24"/>
        <v>1.05</v>
      </c>
      <c r="T61" s="1">
        <f t="shared" si="28"/>
        <v>1.77</v>
      </c>
      <c r="U61" s="1">
        <f t="shared" si="25"/>
        <v>9.6000000000000002E-2</v>
      </c>
    </row>
    <row r="62" spans="1:21" x14ac:dyDescent="0.3">
      <c r="A62">
        <v>0.29073025000000002</v>
      </c>
      <c r="B62">
        <v>4.6695863999999997E-2</v>
      </c>
      <c r="C62" s="1">
        <v>0.48</v>
      </c>
      <c r="D62">
        <v>0.76255868244109104</v>
      </c>
      <c r="E62">
        <v>21000</v>
      </c>
      <c r="F62">
        <f t="shared" si="29"/>
        <v>210</v>
      </c>
      <c r="G62">
        <f t="shared" si="21"/>
        <v>0.21</v>
      </c>
      <c r="H62" s="1">
        <f t="shared" si="7"/>
        <v>6.6867957500000008</v>
      </c>
      <c r="I62" s="1">
        <f t="shared" si="8"/>
        <v>3.7794932500000002</v>
      </c>
      <c r="J62" s="1">
        <f t="shared" si="9"/>
        <v>4.797049125</v>
      </c>
      <c r="K62" s="1">
        <f t="shared" si="10"/>
        <v>3.4887630000000005</v>
      </c>
      <c r="L62">
        <f t="shared" si="22"/>
        <v>0.46695863999999998</v>
      </c>
      <c r="M62" s="1">
        <f t="shared" si="26"/>
        <v>0.96</v>
      </c>
      <c r="N62" s="1">
        <f t="shared" si="23"/>
        <v>7.6255868244109104</v>
      </c>
      <c r="O62" s="1">
        <f t="shared" si="3"/>
        <v>1.47</v>
      </c>
      <c r="P62">
        <f>O62</f>
        <v>1.47</v>
      </c>
      <c r="Q62" s="1">
        <f t="shared" si="13"/>
        <v>11.919940250000002</v>
      </c>
      <c r="R62" s="1">
        <f t="shared" si="14"/>
        <v>4.7679761000000005E-7</v>
      </c>
      <c r="S62" s="1">
        <f t="shared" si="24"/>
        <v>1.05</v>
      </c>
      <c r="T62" s="1">
        <f t="shared" si="15"/>
        <v>1.05</v>
      </c>
      <c r="U62" s="1">
        <f t="shared" si="25"/>
        <v>9.6000000000000002E-2</v>
      </c>
    </row>
    <row r="63" spans="1:21" x14ac:dyDescent="0.3">
      <c r="A63">
        <v>0.22401699999999999</v>
      </c>
      <c r="B63">
        <v>1.7306907999999999E-2</v>
      </c>
      <c r="C63" s="1">
        <v>0.48</v>
      </c>
      <c r="D63">
        <v>0.74150213951687904</v>
      </c>
      <c r="E63">
        <v>21000</v>
      </c>
      <c r="F63">
        <f t="shared" si="29"/>
        <v>210</v>
      </c>
      <c r="G63">
        <f t="shared" si="21"/>
        <v>0.21</v>
      </c>
      <c r="H63" s="1">
        <f t="shared" si="7"/>
        <v>5.1523909999999997</v>
      </c>
      <c r="I63" s="1">
        <f t="shared" si="8"/>
        <v>2.9122209999999997</v>
      </c>
      <c r="J63" s="1">
        <f t="shared" si="9"/>
        <v>3.6962804999999999</v>
      </c>
      <c r="K63" s="1">
        <f t="shared" si="10"/>
        <v>2.6882039999999998</v>
      </c>
      <c r="L63">
        <f t="shared" si="22"/>
        <v>0.17306907999999999</v>
      </c>
      <c r="M63" s="1">
        <f t="shared" si="26"/>
        <v>0.96</v>
      </c>
      <c r="N63" s="1">
        <f t="shared" si="23"/>
        <v>7.4150213951687904</v>
      </c>
      <c r="O63" s="1">
        <f t="shared" si="3"/>
        <v>1.47</v>
      </c>
      <c r="P63" s="1">
        <f t="shared" ref="P63:P97" si="30">O63</f>
        <v>1.47</v>
      </c>
      <c r="Q63" s="1">
        <f t="shared" si="13"/>
        <v>9.1846969999999999</v>
      </c>
      <c r="R63" s="1">
        <f t="shared" si="14"/>
        <v>3.6738788E-7</v>
      </c>
      <c r="S63" s="1">
        <f t="shared" si="24"/>
        <v>1.05</v>
      </c>
      <c r="T63" s="1">
        <f t="shared" si="15"/>
        <v>1.05</v>
      </c>
      <c r="U63" s="1">
        <f t="shared" si="25"/>
        <v>9.6000000000000002E-2</v>
      </c>
    </row>
    <row r="64" spans="1:21" x14ac:dyDescent="0.3">
      <c r="A64">
        <v>0.14782300000000001</v>
      </c>
      <c r="B64">
        <v>1.1102503E-2</v>
      </c>
      <c r="C64" s="1">
        <v>0.48</v>
      </c>
      <c r="D64">
        <v>0.83918918151245603</v>
      </c>
      <c r="E64">
        <v>21000</v>
      </c>
      <c r="F64">
        <f t="shared" si="29"/>
        <v>210</v>
      </c>
      <c r="G64">
        <f t="shared" si="21"/>
        <v>0.21</v>
      </c>
      <c r="H64" s="1">
        <f t="shared" si="7"/>
        <v>3.3999290000000002</v>
      </c>
      <c r="I64" s="1">
        <f t="shared" si="8"/>
        <v>1.921699</v>
      </c>
      <c r="J64" s="1">
        <f t="shared" si="9"/>
        <v>2.4390795000000001</v>
      </c>
      <c r="K64" s="1">
        <f t="shared" si="10"/>
        <v>1.773876</v>
      </c>
      <c r="L64">
        <f t="shared" si="22"/>
        <v>0.11102503</v>
      </c>
      <c r="M64" s="1">
        <f t="shared" si="26"/>
        <v>0.96</v>
      </c>
      <c r="N64" s="1">
        <f t="shared" si="23"/>
        <v>8.3918918151245609</v>
      </c>
      <c r="O64" s="1">
        <f t="shared" si="3"/>
        <v>1.47</v>
      </c>
      <c r="P64" s="1">
        <f t="shared" si="30"/>
        <v>1.47</v>
      </c>
      <c r="Q64" s="1">
        <f t="shared" si="13"/>
        <v>6.0607430000000004</v>
      </c>
      <c r="R64" s="1">
        <f t="shared" si="14"/>
        <v>2.4242972000000002E-7</v>
      </c>
      <c r="S64" s="1">
        <f t="shared" si="24"/>
        <v>1.05</v>
      </c>
      <c r="T64" s="1">
        <f t="shared" si="15"/>
        <v>1.05</v>
      </c>
      <c r="U64" s="1">
        <f t="shared" si="25"/>
        <v>9.6000000000000002E-2</v>
      </c>
    </row>
    <row r="65" spans="1:21" x14ac:dyDescent="0.3">
      <c r="A65">
        <v>0.14782300000000001</v>
      </c>
      <c r="B65">
        <v>1.1102503E-2</v>
      </c>
      <c r="C65" s="1">
        <v>0.46</v>
      </c>
      <c r="D65">
        <v>0.772239124133699</v>
      </c>
      <c r="E65">
        <v>21000</v>
      </c>
      <c r="F65">
        <f t="shared" si="29"/>
        <v>210</v>
      </c>
      <c r="G65">
        <f t="shared" si="21"/>
        <v>0.21</v>
      </c>
      <c r="H65" s="1">
        <f t="shared" si="7"/>
        <v>3.3999290000000002</v>
      </c>
      <c r="I65" s="1">
        <f t="shared" si="8"/>
        <v>1.921699</v>
      </c>
      <c r="J65" s="1">
        <f t="shared" si="9"/>
        <v>2.4390795000000001</v>
      </c>
      <c r="K65" s="1">
        <f t="shared" si="10"/>
        <v>1.773876</v>
      </c>
      <c r="L65">
        <f t="shared" si="22"/>
        <v>0.11102503</v>
      </c>
      <c r="M65" s="1">
        <f t="shared" si="26"/>
        <v>0.92</v>
      </c>
      <c r="N65" s="1">
        <f t="shared" si="23"/>
        <v>7.7223912413369895</v>
      </c>
      <c r="O65" s="1">
        <f t="shared" si="3"/>
        <v>1.47</v>
      </c>
      <c r="P65" s="1">
        <f t="shared" si="30"/>
        <v>1.47</v>
      </c>
      <c r="Q65" s="1">
        <f t="shared" si="13"/>
        <v>6.0607430000000004</v>
      </c>
      <c r="R65" s="1">
        <f t="shared" si="14"/>
        <v>2.4242972000000002E-7</v>
      </c>
      <c r="S65" s="1">
        <f t="shared" si="24"/>
        <v>1.05</v>
      </c>
      <c r="T65" s="1">
        <f t="shared" si="15"/>
        <v>1.05</v>
      </c>
      <c r="U65" s="1">
        <f t="shared" si="25"/>
        <v>9.2000000000000012E-2</v>
      </c>
    </row>
    <row r="66" spans="1:21" x14ac:dyDescent="0.3">
      <c r="A66">
        <v>0.14887637500000001</v>
      </c>
      <c r="B66">
        <v>-6.5306100000000003E-4</v>
      </c>
      <c r="C66" s="1">
        <v>0.45</v>
      </c>
      <c r="D66">
        <v>0.69643530521121999</v>
      </c>
      <c r="E66">
        <v>7200</v>
      </c>
      <c r="F66">
        <f t="shared" si="29"/>
        <v>72</v>
      </c>
      <c r="G66">
        <f t="shared" ref="G66:G97" si="31">F66/1000</f>
        <v>7.1999999999999995E-2</v>
      </c>
      <c r="H66" s="1">
        <f t="shared" ref="H66:H97" si="32">A66*23</f>
        <v>3.4241566250000002</v>
      </c>
      <c r="I66" s="1">
        <f t="shared" si="8"/>
        <v>1.935392875</v>
      </c>
      <c r="J66" s="1">
        <f t="shared" si="9"/>
        <v>2.4564601875000003</v>
      </c>
      <c r="K66" s="1">
        <f t="shared" si="10"/>
        <v>1.7865165000000001</v>
      </c>
      <c r="L66">
        <f t="shared" ref="L66:L97" si="33">B66*10</f>
        <v>-6.5306100000000001E-3</v>
      </c>
      <c r="M66" s="1">
        <f t="shared" si="26"/>
        <v>0.9</v>
      </c>
      <c r="N66" s="1">
        <f t="shared" ref="N66:N97" si="34">D66*10</f>
        <v>6.9643530521121999</v>
      </c>
      <c r="O66" s="1">
        <f t="shared" si="3"/>
        <v>0.504</v>
      </c>
      <c r="P66" s="1">
        <f t="shared" si="30"/>
        <v>0.504</v>
      </c>
      <c r="Q66" s="1">
        <f t="shared" si="13"/>
        <v>6.1039313750000002</v>
      </c>
      <c r="R66" s="1">
        <f t="shared" si="14"/>
        <v>2.4415725500000003E-7</v>
      </c>
      <c r="S66" s="1">
        <f t="shared" ref="S66:S97" si="35">G66*5</f>
        <v>0.36</v>
      </c>
      <c r="T66" s="1">
        <f t="shared" si="15"/>
        <v>0.36</v>
      </c>
      <c r="U66" s="1">
        <f t="shared" si="25"/>
        <v>9.0000000000000011E-2</v>
      </c>
    </row>
    <row r="67" spans="1:21" x14ac:dyDescent="0.3">
      <c r="A67">
        <v>0.14694512500000001</v>
      </c>
      <c r="B67">
        <v>1.1265791000000001E-2</v>
      </c>
      <c r="C67" s="1">
        <v>0.4</v>
      </c>
      <c r="D67">
        <v>0.51883271650160001</v>
      </c>
      <c r="E67">
        <v>7200</v>
      </c>
      <c r="F67">
        <f t="shared" si="29"/>
        <v>72</v>
      </c>
      <c r="G67">
        <f t="shared" si="31"/>
        <v>7.1999999999999995E-2</v>
      </c>
      <c r="H67" s="1">
        <f t="shared" si="32"/>
        <v>3.379737875</v>
      </c>
      <c r="I67" s="1">
        <f t="shared" ref="I67:I97" si="36">A67*13</f>
        <v>1.9102866250000001</v>
      </c>
      <c r="J67" s="1">
        <f t="shared" ref="J67:J97" si="37">A67*16.5</f>
        <v>2.4245945625000003</v>
      </c>
      <c r="K67" s="1">
        <f t="shared" ref="K67:K97" si="38">A67*12</f>
        <v>1.7633415000000001</v>
      </c>
      <c r="L67">
        <f t="shared" si="33"/>
        <v>0.11265791</v>
      </c>
      <c r="M67" s="1">
        <f t="shared" ref="M67:M97" si="39">C67*2</f>
        <v>0.8</v>
      </c>
      <c r="N67" s="1">
        <f t="shared" si="34"/>
        <v>5.1883271650160001</v>
      </c>
      <c r="O67" s="1">
        <f t="shared" ref="O67:O97" si="40">G67*7</f>
        <v>0.504</v>
      </c>
      <c r="P67" s="1">
        <f t="shared" si="30"/>
        <v>0.504</v>
      </c>
      <c r="Q67" s="1">
        <f t="shared" ref="Q67:Q97" si="41">A67*41</f>
        <v>6.0247501250000006</v>
      </c>
      <c r="R67" s="1">
        <f t="shared" ref="R67:R97" si="42">Q67*0.00000004</f>
        <v>2.4099000500000001E-7</v>
      </c>
      <c r="S67" s="1">
        <f t="shared" si="35"/>
        <v>0.36</v>
      </c>
      <c r="T67" s="1">
        <f t="shared" ref="T67:T97" si="43">S67</f>
        <v>0.36</v>
      </c>
      <c r="U67" s="1">
        <f t="shared" ref="U67:U97" si="44">M67*0.1</f>
        <v>8.0000000000000016E-2</v>
      </c>
    </row>
    <row r="68" spans="1:21" x14ac:dyDescent="0.3">
      <c r="A68">
        <v>0.15835650000000001</v>
      </c>
      <c r="B68">
        <v>1.4694478E-2</v>
      </c>
      <c r="C68" s="1">
        <v>0.36</v>
      </c>
      <c r="D68">
        <v>0.53313465994091602</v>
      </c>
      <c r="E68">
        <v>7200</v>
      </c>
      <c r="F68">
        <f t="shared" si="29"/>
        <v>72</v>
      </c>
      <c r="G68">
        <f t="shared" si="31"/>
        <v>7.1999999999999995E-2</v>
      </c>
      <c r="H68" s="1">
        <f t="shared" si="32"/>
        <v>3.6421995000000003</v>
      </c>
      <c r="I68" s="1">
        <f t="shared" si="36"/>
        <v>2.0586345000000001</v>
      </c>
      <c r="J68" s="1">
        <f t="shared" si="37"/>
        <v>2.6128822500000002</v>
      </c>
      <c r="K68" s="1">
        <f t="shared" si="38"/>
        <v>1.9002780000000001</v>
      </c>
      <c r="L68">
        <f t="shared" si="33"/>
        <v>0.14694478</v>
      </c>
      <c r="M68" s="1">
        <f t="shared" si="39"/>
        <v>0.72</v>
      </c>
      <c r="N68" s="1">
        <f t="shared" si="34"/>
        <v>5.3313465994091604</v>
      </c>
      <c r="O68" s="1">
        <f t="shared" si="40"/>
        <v>0.504</v>
      </c>
      <c r="P68" s="1">
        <f t="shared" si="30"/>
        <v>0.504</v>
      </c>
      <c r="Q68" s="1">
        <f t="shared" si="41"/>
        <v>6.4926165000000005</v>
      </c>
      <c r="R68" s="1">
        <f t="shared" si="42"/>
        <v>2.5970466000000005E-7</v>
      </c>
      <c r="S68" s="1">
        <f t="shared" si="35"/>
        <v>0.36</v>
      </c>
      <c r="T68" s="1">
        <f t="shared" si="43"/>
        <v>0.36</v>
      </c>
      <c r="U68" s="1">
        <f t="shared" si="44"/>
        <v>7.1999999999999995E-2</v>
      </c>
    </row>
    <row r="69" spans="1:21" x14ac:dyDescent="0.3">
      <c r="A69">
        <v>0.22717725</v>
      </c>
      <c r="B69">
        <v>2.1225460000000002E-2</v>
      </c>
      <c r="C69" s="1">
        <v>0.3</v>
      </c>
      <c r="D69">
        <v>0.53356276686592796</v>
      </c>
      <c r="E69">
        <v>7200</v>
      </c>
      <c r="F69">
        <f t="shared" si="29"/>
        <v>72</v>
      </c>
      <c r="G69">
        <f t="shared" si="31"/>
        <v>7.1999999999999995E-2</v>
      </c>
      <c r="H69" s="1">
        <f t="shared" si="32"/>
        <v>5.2250767499999995</v>
      </c>
      <c r="I69" s="1">
        <f t="shared" si="36"/>
        <v>2.95330425</v>
      </c>
      <c r="J69" s="1">
        <f t="shared" si="37"/>
        <v>3.7484246250000002</v>
      </c>
      <c r="K69" s="1">
        <f t="shared" si="38"/>
        <v>2.726127</v>
      </c>
      <c r="L69">
        <f t="shared" si="33"/>
        <v>0.21225460000000002</v>
      </c>
      <c r="M69" s="1">
        <f t="shared" si="39"/>
        <v>0.6</v>
      </c>
      <c r="N69" s="1">
        <f t="shared" si="34"/>
        <v>5.3356276686592796</v>
      </c>
      <c r="O69" s="1">
        <f t="shared" si="40"/>
        <v>0.504</v>
      </c>
      <c r="P69" s="1">
        <f t="shared" si="30"/>
        <v>0.504</v>
      </c>
      <c r="Q69" s="1">
        <f t="shared" si="41"/>
        <v>9.3142672500000003</v>
      </c>
      <c r="R69" s="1">
        <f t="shared" si="42"/>
        <v>3.7257069000000002E-7</v>
      </c>
      <c r="S69" s="1">
        <f t="shared" si="35"/>
        <v>0.36</v>
      </c>
      <c r="T69" s="1">
        <f t="shared" si="43"/>
        <v>0.36</v>
      </c>
      <c r="U69" s="1">
        <f t="shared" si="44"/>
        <v>0.06</v>
      </c>
    </row>
    <row r="70" spans="1:21" x14ac:dyDescent="0.3">
      <c r="A70">
        <v>0.32364025000000002</v>
      </c>
      <c r="B70">
        <v>3.2951359999999999E-2</v>
      </c>
      <c r="C70" s="1">
        <v>0.25</v>
      </c>
      <c r="D70">
        <v>0.52550051895361705</v>
      </c>
      <c r="E70">
        <v>7200</v>
      </c>
      <c r="F70">
        <f t="shared" si="29"/>
        <v>72</v>
      </c>
      <c r="G70">
        <f t="shared" si="31"/>
        <v>7.1999999999999995E-2</v>
      </c>
      <c r="H70" s="1">
        <f t="shared" si="32"/>
        <v>7.4437257500000005</v>
      </c>
      <c r="I70" s="1">
        <f t="shared" si="36"/>
        <v>4.20732325</v>
      </c>
      <c r="J70" s="1">
        <f t="shared" si="37"/>
        <v>5.3400641250000005</v>
      </c>
      <c r="K70" s="1">
        <f t="shared" si="38"/>
        <v>3.8836830000000004</v>
      </c>
      <c r="L70">
        <f t="shared" si="33"/>
        <v>0.32951359999999996</v>
      </c>
      <c r="M70" s="1">
        <f t="shared" si="39"/>
        <v>0.5</v>
      </c>
      <c r="N70" s="1">
        <f t="shared" si="34"/>
        <v>5.2550051895361705</v>
      </c>
      <c r="O70" s="1">
        <f t="shared" si="40"/>
        <v>0.504</v>
      </c>
      <c r="P70" s="1">
        <f t="shared" si="30"/>
        <v>0.504</v>
      </c>
      <c r="Q70" s="1">
        <f t="shared" si="41"/>
        <v>13.269250250000001</v>
      </c>
      <c r="R70" s="1">
        <f t="shared" si="42"/>
        <v>5.3077001000000002E-7</v>
      </c>
      <c r="S70" s="1">
        <f t="shared" si="35"/>
        <v>0.36</v>
      </c>
      <c r="T70" s="1">
        <f t="shared" si="43"/>
        <v>0.36</v>
      </c>
      <c r="U70" s="1">
        <f t="shared" si="44"/>
        <v>0.05</v>
      </c>
    </row>
    <row r="71" spans="1:21" x14ac:dyDescent="0.3">
      <c r="A71" s="1">
        <v>0.15835650000000001</v>
      </c>
      <c r="B71">
        <v>2.3511311999999999E-2</v>
      </c>
      <c r="C71" s="1">
        <v>0.2</v>
      </c>
      <c r="D71">
        <v>0.505399174067235</v>
      </c>
      <c r="E71">
        <v>14400</v>
      </c>
      <c r="F71">
        <f t="shared" si="29"/>
        <v>144</v>
      </c>
      <c r="G71">
        <f t="shared" si="31"/>
        <v>0.14399999999999999</v>
      </c>
      <c r="H71" s="1">
        <f t="shared" si="32"/>
        <v>3.6421995000000003</v>
      </c>
      <c r="I71" s="1">
        <f t="shared" si="36"/>
        <v>2.0586345000000001</v>
      </c>
      <c r="J71" s="1">
        <f t="shared" si="37"/>
        <v>2.6128822500000002</v>
      </c>
      <c r="K71" s="1">
        <f t="shared" si="38"/>
        <v>1.9002780000000001</v>
      </c>
      <c r="L71">
        <f t="shared" si="33"/>
        <v>0.23511312000000001</v>
      </c>
      <c r="M71" s="1">
        <f t="shared" si="39"/>
        <v>0.4</v>
      </c>
      <c r="N71" s="1">
        <f t="shared" si="34"/>
        <v>5.05399174067235</v>
      </c>
      <c r="O71" s="1">
        <f t="shared" si="40"/>
        <v>1.008</v>
      </c>
      <c r="P71" s="1">
        <f t="shared" si="30"/>
        <v>1.008</v>
      </c>
      <c r="Q71" s="1">
        <f t="shared" si="41"/>
        <v>6.4926165000000005</v>
      </c>
      <c r="R71" s="1">
        <f t="shared" si="42"/>
        <v>2.5970466000000005E-7</v>
      </c>
      <c r="S71" s="1">
        <f t="shared" si="35"/>
        <v>0.72</v>
      </c>
      <c r="T71" s="1">
        <f t="shared" si="43"/>
        <v>0.72</v>
      </c>
      <c r="U71" s="1">
        <f t="shared" si="44"/>
        <v>4.0000000000000008E-2</v>
      </c>
    </row>
    <row r="72" spans="1:21" x14ac:dyDescent="0.3">
      <c r="A72" s="1">
        <v>0.22717725</v>
      </c>
      <c r="B72">
        <v>4.0165157999999999E-2</v>
      </c>
      <c r="C72" s="1">
        <v>0.1</v>
      </c>
      <c r="D72">
        <v>0.49498987105858799</v>
      </c>
      <c r="E72">
        <v>14400</v>
      </c>
      <c r="F72">
        <f t="shared" si="29"/>
        <v>144</v>
      </c>
      <c r="G72">
        <f t="shared" si="31"/>
        <v>0.14399999999999999</v>
      </c>
      <c r="H72" s="1">
        <f t="shared" si="32"/>
        <v>5.2250767499999995</v>
      </c>
      <c r="I72" s="1">
        <f t="shared" si="36"/>
        <v>2.95330425</v>
      </c>
      <c r="J72" s="1">
        <f t="shared" si="37"/>
        <v>3.7484246250000002</v>
      </c>
      <c r="K72" s="1">
        <f t="shared" si="38"/>
        <v>2.726127</v>
      </c>
      <c r="L72">
        <f t="shared" si="33"/>
        <v>0.40165158000000001</v>
      </c>
      <c r="M72" s="1">
        <f t="shared" si="39"/>
        <v>0.2</v>
      </c>
      <c r="N72" s="1">
        <f t="shared" si="34"/>
        <v>4.94989871058588</v>
      </c>
      <c r="O72" s="1">
        <f t="shared" si="40"/>
        <v>1.008</v>
      </c>
      <c r="P72" s="1">
        <f t="shared" si="30"/>
        <v>1.008</v>
      </c>
      <c r="Q72" s="1">
        <f t="shared" si="41"/>
        <v>9.3142672500000003</v>
      </c>
      <c r="R72" s="1">
        <f t="shared" si="42"/>
        <v>3.7257069000000002E-7</v>
      </c>
      <c r="S72" s="1">
        <f t="shared" si="35"/>
        <v>0.72</v>
      </c>
      <c r="T72" s="1">
        <f t="shared" si="43"/>
        <v>0.72</v>
      </c>
      <c r="U72" s="1">
        <f t="shared" si="44"/>
        <v>2.0000000000000004E-2</v>
      </c>
    </row>
    <row r="73" spans="1:21" x14ac:dyDescent="0.3">
      <c r="A73" s="1">
        <v>0.15835650000000001</v>
      </c>
      <c r="B73">
        <v>4.0165157999999999E-2</v>
      </c>
      <c r="C73" s="1">
        <v>0.1</v>
      </c>
      <c r="D73">
        <v>0.55689724476055402</v>
      </c>
      <c r="E73">
        <v>14400</v>
      </c>
      <c r="F73">
        <f t="shared" si="29"/>
        <v>144</v>
      </c>
      <c r="G73">
        <f t="shared" si="31"/>
        <v>0.14399999999999999</v>
      </c>
      <c r="H73" s="1">
        <f t="shared" si="32"/>
        <v>3.6421995000000003</v>
      </c>
      <c r="I73" s="1">
        <f t="shared" si="36"/>
        <v>2.0586345000000001</v>
      </c>
      <c r="J73" s="1">
        <f t="shared" si="37"/>
        <v>2.6128822500000002</v>
      </c>
      <c r="K73" s="1">
        <f t="shared" si="38"/>
        <v>1.9002780000000001</v>
      </c>
      <c r="L73">
        <f t="shared" si="33"/>
        <v>0.40165158000000001</v>
      </c>
      <c r="M73" s="1">
        <f t="shared" si="39"/>
        <v>0.2</v>
      </c>
      <c r="N73" s="1">
        <f t="shared" si="34"/>
        <v>5.5689724476055407</v>
      </c>
      <c r="O73" s="1">
        <f t="shared" si="40"/>
        <v>1.008</v>
      </c>
      <c r="P73" s="1">
        <f t="shared" si="30"/>
        <v>1.008</v>
      </c>
      <c r="Q73" s="1">
        <f t="shared" si="41"/>
        <v>6.4926165000000005</v>
      </c>
      <c r="R73" s="1">
        <f t="shared" si="42"/>
        <v>2.5970466000000005E-7</v>
      </c>
      <c r="S73" s="1">
        <f t="shared" si="35"/>
        <v>0.72</v>
      </c>
      <c r="T73" s="1">
        <f t="shared" si="43"/>
        <v>0.72</v>
      </c>
      <c r="U73" s="1">
        <f t="shared" si="44"/>
        <v>2.0000000000000004E-2</v>
      </c>
    </row>
    <row r="74" spans="1:21" x14ac:dyDescent="0.3">
      <c r="A74" s="1">
        <v>0.22717725</v>
      </c>
      <c r="B74">
        <v>4.0165157999999999E-2</v>
      </c>
      <c r="C74" s="1">
        <v>0.05</v>
      </c>
      <c r="D74">
        <v>0.49648102599614502</v>
      </c>
      <c r="E74">
        <v>21000</v>
      </c>
      <c r="F74">
        <f t="shared" si="29"/>
        <v>210</v>
      </c>
      <c r="G74">
        <f t="shared" si="31"/>
        <v>0.21</v>
      </c>
      <c r="H74" s="1">
        <f t="shared" si="32"/>
        <v>5.2250767499999995</v>
      </c>
      <c r="I74" s="1">
        <f t="shared" si="36"/>
        <v>2.95330425</v>
      </c>
      <c r="J74" s="1">
        <f t="shared" si="37"/>
        <v>3.7484246250000002</v>
      </c>
      <c r="K74" s="1">
        <f t="shared" si="38"/>
        <v>2.726127</v>
      </c>
      <c r="L74">
        <f t="shared" si="33"/>
        <v>0.40165158000000001</v>
      </c>
      <c r="M74" s="1">
        <f t="shared" si="39"/>
        <v>0.1</v>
      </c>
      <c r="N74" s="1">
        <f t="shared" si="34"/>
        <v>4.9648102599614505</v>
      </c>
      <c r="O74" s="1">
        <f t="shared" si="40"/>
        <v>1.47</v>
      </c>
      <c r="P74" s="1">
        <f t="shared" si="30"/>
        <v>1.47</v>
      </c>
      <c r="Q74" s="1">
        <f t="shared" si="41"/>
        <v>9.3142672500000003</v>
      </c>
      <c r="R74" s="1">
        <f t="shared" si="42"/>
        <v>3.7257069000000002E-7</v>
      </c>
      <c r="S74" s="1">
        <f t="shared" si="35"/>
        <v>1.05</v>
      </c>
      <c r="T74" s="1">
        <f t="shared" si="43"/>
        <v>1.05</v>
      </c>
      <c r="U74" s="1">
        <f t="shared" si="44"/>
        <v>1.0000000000000002E-2</v>
      </c>
    </row>
    <row r="75" spans="1:21" x14ac:dyDescent="0.3">
      <c r="A75" s="1">
        <v>0.22517725</v>
      </c>
      <c r="B75">
        <v>4.0165157999999999E-2</v>
      </c>
      <c r="C75" s="1">
        <v>0</v>
      </c>
      <c r="D75">
        <v>0.40414120983670998</v>
      </c>
      <c r="E75">
        <v>21000</v>
      </c>
      <c r="F75">
        <f t="shared" si="29"/>
        <v>210</v>
      </c>
      <c r="G75">
        <f t="shared" si="31"/>
        <v>0.21</v>
      </c>
      <c r="H75" s="1">
        <f t="shared" si="32"/>
        <v>5.1790767500000001</v>
      </c>
      <c r="I75" s="1">
        <f t="shared" si="36"/>
        <v>2.9273042499999997</v>
      </c>
      <c r="J75" s="1">
        <f t="shared" si="37"/>
        <v>3.7154246249999998</v>
      </c>
      <c r="K75" s="1">
        <f t="shared" si="38"/>
        <v>2.7021269999999999</v>
      </c>
      <c r="L75">
        <f t="shared" si="33"/>
        <v>0.40165158000000001</v>
      </c>
      <c r="M75" s="1">
        <f t="shared" si="39"/>
        <v>0</v>
      </c>
      <c r="N75" s="1">
        <f t="shared" si="34"/>
        <v>4.0414120983670996</v>
      </c>
      <c r="O75" s="1">
        <f t="shared" si="40"/>
        <v>1.47</v>
      </c>
      <c r="P75" s="1">
        <f t="shared" si="30"/>
        <v>1.47</v>
      </c>
      <c r="Q75" s="1">
        <f t="shared" si="41"/>
        <v>9.2322672499999996</v>
      </c>
      <c r="R75" s="1">
        <f t="shared" si="42"/>
        <v>3.6929069000000001E-7</v>
      </c>
      <c r="S75" s="1">
        <f t="shared" si="35"/>
        <v>1.05</v>
      </c>
      <c r="T75" s="1">
        <f t="shared" si="43"/>
        <v>1.05</v>
      </c>
      <c r="U75" s="1">
        <f t="shared" si="44"/>
        <v>0</v>
      </c>
    </row>
    <row r="76" spans="1:21" x14ac:dyDescent="0.3">
      <c r="A76" s="1">
        <v>0.32364025000000002</v>
      </c>
      <c r="B76">
        <v>4.0165157999999999E-2</v>
      </c>
      <c r="C76" s="1">
        <v>0</v>
      </c>
      <c r="D76">
        <v>0.33209135771142401</v>
      </c>
      <c r="E76">
        <v>21000</v>
      </c>
      <c r="F76">
        <f t="shared" si="29"/>
        <v>210</v>
      </c>
      <c r="G76">
        <f t="shared" si="31"/>
        <v>0.21</v>
      </c>
      <c r="H76" s="1">
        <f t="shared" si="32"/>
        <v>7.4437257500000005</v>
      </c>
      <c r="I76" s="1">
        <f t="shared" si="36"/>
        <v>4.20732325</v>
      </c>
      <c r="J76" s="1">
        <f t="shared" si="37"/>
        <v>5.3400641250000005</v>
      </c>
      <c r="K76" s="1">
        <f t="shared" si="38"/>
        <v>3.8836830000000004</v>
      </c>
      <c r="L76">
        <f t="shared" si="33"/>
        <v>0.40165158000000001</v>
      </c>
      <c r="M76" s="1">
        <f t="shared" si="39"/>
        <v>0</v>
      </c>
      <c r="N76" s="1">
        <f t="shared" si="34"/>
        <v>3.32091357711424</v>
      </c>
      <c r="O76" s="1">
        <f t="shared" si="40"/>
        <v>1.47</v>
      </c>
      <c r="P76" s="1">
        <f t="shared" si="30"/>
        <v>1.47</v>
      </c>
      <c r="Q76" s="1">
        <f t="shared" si="41"/>
        <v>13.269250250000001</v>
      </c>
      <c r="R76" s="1">
        <f t="shared" si="42"/>
        <v>5.3077001000000002E-7</v>
      </c>
      <c r="S76" s="1">
        <f t="shared" si="35"/>
        <v>1.05</v>
      </c>
      <c r="T76" s="1">
        <f t="shared" si="43"/>
        <v>1.05</v>
      </c>
      <c r="U76" s="1">
        <f t="shared" si="44"/>
        <v>0</v>
      </c>
    </row>
    <row r="77" spans="1:21" x14ac:dyDescent="0.3">
      <c r="A77" s="1">
        <v>0.22717725</v>
      </c>
      <c r="B77">
        <v>4.0165157999999999E-2</v>
      </c>
      <c r="C77" s="1">
        <v>0</v>
      </c>
      <c r="D77">
        <v>0.356280813234639</v>
      </c>
      <c r="E77">
        <v>21000</v>
      </c>
      <c r="F77">
        <f t="shared" si="29"/>
        <v>210</v>
      </c>
      <c r="G77">
        <f t="shared" si="31"/>
        <v>0.21</v>
      </c>
      <c r="H77" s="1">
        <f t="shared" si="32"/>
        <v>5.2250767499999995</v>
      </c>
      <c r="I77" s="1">
        <f t="shared" si="36"/>
        <v>2.95330425</v>
      </c>
      <c r="J77" s="1">
        <f t="shared" si="37"/>
        <v>3.7484246250000002</v>
      </c>
      <c r="K77" s="1">
        <f t="shared" si="38"/>
        <v>2.726127</v>
      </c>
      <c r="L77">
        <f t="shared" si="33"/>
        <v>0.40165158000000001</v>
      </c>
      <c r="M77" s="1">
        <f t="shared" si="39"/>
        <v>0</v>
      </c>
      <c r="N77" s="1">
        <f t="shared" si="34"/>
        <v>3.5628081323463903</v>
      </c>
      <c r="O77" s="1">
        <f t="shared" si="40"/>
        <v>1.47</v>
      </c>
      <c r="P77" s="1">
        <f t="shared" si="30"/>
        <v>1.47</v>
      </c>
      <c r="Q77" s="1">
        <f t="shared" si="41"/>
        <v>9.3142672500000003</v>
      </c>
      <c r="R77" s="1">
        <f t="shared" si="42"/>
        <v>3.7257069000000002E-7</v>
      </c>
      <c r="S77" s="1">
        <f t="shared" si="35"/>
        <v>1.05</v>
      </c>
      <c r="T77" s="1">
        <f t="shared" si="43"/>
        <v>1.05</v>
      </c>
      <c r="U77" s="1">
        <f t="shared" si="44"/>
        <v>0</v>
      </c>
    </row>
    <row r="78" spans="1:21" x14ac:dyDescent="0.3">
      <c r="A78" s="1">
        <v>0.32364025000000002</v>
      </c>
      <c r="B78">
        <v>4.0165157999999999E-2</v>
      </c>
      <c r="C78" s="1">
        <v>0</v>
      </c>
      <c r="D78">
        <v>0.36834831949149199</v>
      </c>
      <c r="E78">
        <v>21000</v>
      </c>
      <c r="F78">
        <f t="shared" si="29"/>
        <v>210</v>
      </c>
      <c r="G78">
        <f t="shared" si="31"/>
        <v>0.21</v>
      </c>
      <c r="H78" s="1">
        <f t="shared" si="32"/>
        <v>7.4437257500000005</v>
      </c>
      <c r="I78" s="1">
        <f t="shared" si="36"/>
        <v>4.20732325</v>
      </c>
      <c r="J78" s="1">
        <f t="shared" si="37"/>
        <v>5.3400641250000005</v>
      </c>
      <c r="K78" s="1">
        <f t="shared" si="38"/>
        <v>3.8836830000000004</v>
      </c>
      <c r="L78">
        <f t="shared" si="33"/>
        <v>0.40165158000000001</v>
      </c>
      <c r="M78" s="1">
        <f t="shared" si="39"/>
        <v>0</v>
      </c>
      <c r="N78" s="1">
        <f t="shared" si="34"/>
        <v>3.68348319491492</v>
      </c>
      <c r="O78" s="1">
        <f t="shared" si="40"/>
        <v>1.47</v>
      </c>
      <c r="P78" s="1">
        <f t="shared" si="30"/>
        <v>1.47</v>
      </c>
      <c r="Q78" s="1">
        <f t="shared" si="41"/>
        <v>13.269250250000001</v>
      </c>
      <c r="R78" s="1">
        <f t="shared" si="42"/>
        <v>5.3077001000000002E-7</v>
      </c>
      <c r="S78" s="1">
        <f t="shared" si="35"/>
        <v>1.05</v>
      </c>
      <c r="T78" s="1">
        <f t="shared" si="43"/>
        <v>1.05</v>
      </c>
      <c r="U78" s="1">
        <f t="shared" si="44"/>
        <v>0</v>
      </c>
    </row>
    <row r="79" spans="1:21" x14ac:dyDescent="0.3">
      <c r="A79" s="1">
        <v>0.32364025000000002</v>
      </c>
      <c r="B79">
        <v>4.0165157999999999E-2</v>
      </c>
      <c r="C79" s="1">
        <v>0</v>
      </c>
      <c r="D79">
        <v>0.34221866529342398</v>
      </c>
      <c r="E79">
        <v>21000</v>
      </c>
      <c r="F79">
        <f t="shared" si="29"/>
        <v>210</v>
      </c>
      <c r="G79">
        <f t="shared" si="31"/>
        <v>0.21</v>
      </c>
      <c r="H79" s="1">
        <f t="shared" si="32"/>
        <v>7.4437257500000005</v>
      </c>
      <c r="I79" s="1">
        <f t="shared" si="36"/>
        <v>4.20732325</v>
      </c>
      <c r="J79" s="1">
        <f t="shared" si="37"/>
        <v>5.3400641250000005</v>
      </c>
      <c r="K79" s="1">
        <f t="shared" si="38"/>
        <v>3.8836830000000004</v>
      </c>
      <c r="L79">
        <f t="shared" si="33"/>
        <v>0.40165158000000001</v>
      </c>
      <c r="M79" s="1">
        <f t="shared" si="39"/>
        <v>0</v>
      </c>
      <c r="N79" s="1">
        <f t="shared" si="34"/>
        <v>3.42218665293424</v>
      </c>
      <c r="O79" s="1">
        <f t="shared" si="40"/>
        <v>1.47</v>
      </c>
      <c r="P79" s="1">
        <f t="shared" si="30"/>
        <v>1.47</v>
      </c>
      <c r="Q79" s="1">
        <f t="shared" si="41"/>
        <v>13.269250250000001</v>
      </c>
      <c r="R79" s="1">
        <f t="shared" si="42"/>
        <v>5.3077001000000002E-7</v>
      </c>
      <c r="S79" s="1">
        <f t="shared" si="35"/>
        <v>1.05</v>
      </c>
      <c r="T79" s="1">
        <f t="shared" si="43"/>
        <v>1.05</v>
      </c>
      <c r="U79" s="1">
        <f t="shared" si="44"/>
        <v>0</v>
      </c>
    </row>
    <row r="80" spans="1:21" x14ac:dyDescent="0.3">
      <c r="A80" s="1">
        <v>0.15835650000000001</v>
      </c>
      <c r="B80">
        <v>4.0165157999999999E-2</v>
      </c>
      <c r="C80" s="1">
        <v>0</v>
      </c>
      <c r="D80">
        <v>0.43282449822782298</v>
      </c>
      <c r="E80">
        <v>21000</v>
      </c>
      <c r="F80">
        <f t="shared" si="29"/>
        <v>210</v>
      </c>
      <c r="G80">
        <f t="shared" si="31"/>
        <v>0.21</v>
      </c>
      <c r="H80" s="1">
        <f t="shared" si="32"/>
        <v>3.6421995000000003</v>
      </c>
      <c r="I80" s="1">
        <f t="shared" si="36"/>
        <v>2.0586345000000001</v>
      </c>
      <c r="J80" s="1">
        <f t="shared" si="37"/>
        <v>2.6128822500000002</v>
      </c>
      <c r="K80" s="1">
        <f t="shared" si="38"/>
        <v>1.9002780000000001</v>
      </c>
      <c r="L80">
        <f t="shared" si="33"/>
        <v>0.40165158000000001</v>
      </c>
      <c r="M80" s="1">
        <f t="shared" si="39"/>
        <v>0</v>
      </c>
      <c r="N80" s="1">
        <f t="shared" si="34"/>
        <v>4.3282449822782301</v>
      </c>
      <c r="O80" s="1">
        <f t="shared" si="40"/>
        <v>1.47</v>
      </c>
      <c r="P80" s="1">
        <f t="shared" si="30"/>
        <v>1.47</v>
      </c>
      <c r="Q80" s="1">
        <f t="shared" si="41"/>
        <v>6.4926165000000005</v>
      </c>
      <c r="R80" s="1">
        <f t="shared" si="42"/>
        <v>2.5970466000000005E-7</v>
      </c>
      <c r="S80" s="1">
        <f t="shared" si="35"/>
        <v>1.05</v>
      </c>
      <c r="T80" s="1">
        <f t="shared" si="43"/>
        <v>1.05</v>
      </c>
      <c r="U80" s="1">
        <f t="shared" si="44"/>
        <v>0</v>
      </c>
    </row>
    <row r="81" spans="1:21" x14ac:dyDescent="0.3">
      <c r="A81" s="1">
        <v>0.22717725</v>
      </c>
      <c r="B81">
        <v>4.0165157999999999E-2</v>
      </c>
      <c r="C81" s="1">
        <v>0</v>
      </c>
      <c r="D81">
        <v>0.417061951718879</v>
      </c>
      <c r="E81">
        <v>21000</v>
      </c>
      <c r="F81">
        <f t="shared" si="29"/>
        <v>210</v>
      </c>
      <c r="G81">
        <f t="shared" si="31"/>
        <v>0.21</v>
      </c>
      <c r="H81" s="1">
        <f t="shared" si="32"/>
        <v>5.2250767499999995</v>
      </c>
      <c r="I81" s="1">
        <f t="shared" si="36"/>
        <v>2.95330425</v>
      </c>
      <c r="J81" s="1">
        <f t="shared" si="37"/>
        <v>3.7484246250000002</v>
      </c>
      <c r="K81" s="1">
        <f t="shared" si="38"/>
        <v>2.726127</v>
      </c>
      <c r="L81">
        <f t="shared" si="33"/>
        <v>0.40165158000000001</v>
      </c>
      <c r="M81" s="1">
        <f t="shared" si="39"/>
        <v>0</v>
      </c>
      <c r="N81" s="1">
        <f t="shared" si="34"/>
        <v>4.1706195171887899</v>
      </c>
      <c r="O81" s="1">
        <f t="shared" si="40"/>
        <v>1.47</v>
      </c>
      <c r="P81" s="1">
        <f t="shared" si="30"/>
        <v>1.47</v>
      </c>
      <c r="Q81" s="1">
        <f t="shared" si="41"/>
        <v>9.3142672500000003</v>
      </c>
      <c r="R81" s="1">
        <f t="shared" si="42"/>
        <v>3.7257069000000002E-7</v>
      </c>
      <c r="S81" s="1">
        <f t="shared" si="35"/>
        <v>1.05</v>
      </c>
      <c r="T81" s="1">
        <f t="shared" si="43"/>
        <v>1.05</v>
      </c>
      <c r="U81" s="1">
        <f t="shared" si="44"/>
        <v>0</v>
      </c>
    </row>
    <row r="82" spans="1:21" x14ac:dyDescent="0.3">
      <c r="A82" s="1">
        <v>0.31364025000000001</v>
      </c>
      <c r="B82">
        <v>4.0165157999999999E-2</v>
      </c>
      <c r="C82" s="1">
        <v>0</v>
      </c>
      <c r="D82">
        <v>0.33143826067497401</v>
      </c>
      <c r="E82">
        <v>7200</v>
      </c>
      <c r="F82">
        <f t="shared" si="29"/>
        <v>72</v>
      </c>
      <c r="G82">
        <f t="shared" si="31"/>
        <v>7.1999999999999995E-2</v>
      </c>
      <c r="H82" s="1">
        <f t="shared" si="32"/>
        <v>7.21372575</v>
      </c>
      <c r="I82" s="1">
        <f t="shared" si="36"/>
        <v>4.0773232500000001</v>
      </c>
      <c r="J82" s="1">
        <f t="shared" si="37"/>
        <v>5.1750641250000005</v>
      </c>
      <c r="K82" s="1">
        <f t="shared" si="38"/>
        <v>3.7636830000000003</v>
      </c>
      <c r="L82">
        <f t="shared" si="33"/>
        <v>0.40165158000000001</v>
      </c>
      <c r="M82" s="1">
        <f t="shared" si="39"/>
        <v>0</v>
      </c>
      <c r="N82" s="1">
        <f t="shared" si="34"/>
        <v>3.3143826067497399</v>
      </c>
      <c r="O82" s="1">
        <f t="shared" si="40"/>
        <v>0.504</v>
      </c>
      <c r="P82" s="1">
        <f t="shared" si="30"/>
        <v>0.504</v>
      </c>
      <c r="Q82" s="1">
        <f t="shared" si="41"/>
        <v>12.859250250000001</v>
      </c>
      <c r="R82" s="1">
        <f t="shared" si="42"/>
        <v>5.1437001000000006E-7</v>
      </c>
      <c r="S82" s="1">
        <f t="shared" si="35"/>
        <v>0.36</v>
      </c>
      <c r="T82" s="1">
        <f t="shared" si="43"/>
        <v>0.36</v>
      </c>
      <c r="U82" s="1">
        <f t="shared" si="44"/>
        <v>0</v>
      </c>
    </row>
    <row r="83" spans="1:21" x14ac:dyDescent="0.3">
      <c r="A83" s="1">
        <v>0.15835650000000001</v>
      </c>
      <c r="B83">
        <v>4.0165157999999999E-2</v>
      </c>
      <c r="C83" s="1">
        <v>0</v>
      </c>
      <c r="D83">
        <v>0.36508404791139398</v>
      </c>
      <c r="E83">
        <v>7200</v>
      </c>
      <c r="F83">
        <f t="shared" si="29"/>
        <v>72</v>
      </c>
      <c r="G83">
        <f t="shared" si="31"/>
        <v>7.1999999999999995E-2</v>
      </c>
      <c r="H83" s="1">
        <f t="shared" si="32"/>
        <v>3.6421995000000003</v>
      </c>
      <c r="I83" s="1">
        <f t="shared" si="36"/>
        <v>2.0586345000000001</v>
      </c>
      <c r="J83" s="1">
        <f t="shared" si="37"/>
        <v>2.6128822500000002</v>
      </c>
      <c r="K83" s="1">
        <f t="shared" si="38"/>
        <v>1.9002780000000001</v>
      </c>
      <c r="L83">
        <f t="shared" si="33"/>
        <v>0.40165158000000001</v>
      </c>
      <c r="M83" s="1">
        <f t="shared" si="39"/>
        <v>0</v>
      </c>
      <c r="N83" s="1">
        <f t="shared" si="34"/>
        <v>3.6508404791139397</v>
      </c>
      <c r="O83" s="1">
        <f t="shared" si="40"/>
        <v>0.504</v>
      </c>
      <c r="P83" s="1">
        <f t="shared" si="30"/>
        <v>0.504</v>
      </c>
      <c r="Q83" s="1">
        <f t="shared" si="41"/>
        <v>6.4926165000000005</v>
      </c>
      <c r="R83" s="1">
        <f t="shared" si="42"/>
        <v>2.5970466000000005E-7</v>
      </c>
      <c r="S83" s="1">
        <f t="shared" si="35"/>
        <v>0.36</v>
      </c>
      <c r="T83" s="1">
        <f t="shared" si="43"/>
        <v>0.36</v>
      </c>
      <c r="U83" s="1">
        <f t="shared" si="44"/>
        <v>0</v>
      </c>
    </row>
    <row r="84" spans="1:21" x14ac:dyDescent="0.3">
      <c r="A84" s="1">
        <v>0.22717725</v>
      </c>
      <c r="B84">
        <v>4.0165157999999999E-2</v>
      </c>
      <c r="C84" s="1">
        <v>0</v>
      </c>
      <c r="D84">
        <v>0.35374182798033599</v>
      </c>
      <c r="E84">
        <v>7200</v>
      </c>
      <c r="F84">
        <f t="shared" si="29"/>
        <v>72</v>
      </c>
      <c r="G84">
        <f t="shared" si="31"/>
        <v>7.1999999999999995E-2</v>
      </c>
      <c r="H84" s="1">
        <f t="shared" si="32"/>
        <v>5.2250767499999995</v>
      </c>
      <c r="I84" s="1">
        <f t="shared" si="36"/>
        <v>2.95330425</v>
      </c>
      <c r="J84" s="1">
        <f t="shared" si="37"/>
        <v>3.7484246250000002</v>
      </c>
      <c r="K84" s="1">
        <f t="shared" si="38"/>
        <v>2.726127</v>
      </c>
      <c r="L84">
        <f t="shared" si="33"/>
        <v>0.40165158000000001</v>
      </c>
      <c r="M84" s="1">
        <f t="shared" si="39"/>
        <v>0</v>
      </c>
      <c r="N84" s="1">
        <f t="shared" si="34"/>
        <v>3.5374182798033598</v>
      </c>
      <c r="O84" s="1">
        <f t="shared" si="40"/>
        <v>0.504</v>
      </c>
      <c r="P84" s="1">
        <f t="shared" si="30"/>
        <v>0.504</v>
      </c>
      <c r="Q84" s="1">
        <f t="shared" si="41"/>
        <v>9.3142672500000003</v>
      </c>
      <c r="R84" s="1">
        <f t="shared" si="42"/>
        <v>3.7257069000000002E-7</v>
      </c>
      <c r="S84" s="1">
        <f t="shared" si="35"/>
        <v>0.36</v>
      </c>
      <c r="T84" s="1">
        <f t="shared" si="43"/>
        <v>0.36</v>
      </c>
      <c r="U84" s="1">
        <f t="shared" si="44"/>
        <v>0</v>
      </c>
    </row>
    <row r="85" spans="1:21" x14ac:dyDescent="0.3">
      <c r="A85" s="1">
        <v>0.32364025000000002</v>
      </c>
      <c r="B85">
        <v>9.3718395999999995E-2</v>
      </c>
      <c r="C85" s="1">
        <v>0</v>
      </c>
      <c r="D85">
        <v>0.39533233539539198</v>
      </c>
      <c r="E85">
        <v>7200</v>
      </c>
      <c r="F85">
        <f t="shared" si="29"/>
        <v>72</v>
      </c>
      <c r="G85">
        <f t="shared" si="31"/>
        <v>7.1999999999999995E-2</v>
      </c>
      <c r="H85" s="1">
        <f t="shared" si="32"/>
        <v>7.4437257500000005</v>
      </c>
      <c r="I85" s="1">
        <f t="shared" si="36"/>
        <v>4.20732325</v>
      </c>
      <c r="J85" s="1">
        <f t="shared" si="37"/>
        <v>5.3400641250000005</v>
      </c>
      <c r="K85" s="1">
        <f t="shared" si="38"/>
        <v>3.8836830000000004</v>
      </c>
      <c r="L85">
        <f t="shared" si="33"/>
        <v>0.93718395999999993</v>
      </c>
      <c r="M85" s="1">
        <f t="shared" si="39"/>
        <v>0</v>
      </c>
      <c r="N85" s="1">
        <f t="shared" si="34"/>
        <v>3.9533233539539196</v>
      </c>
      <c r="O85" s="1">
        <f t="shared" si="40"/>
        <v>0.504</v>
      </c>
      <c r="P85" s="1">
        <f t="shared" si="30"/>
        <v>0.504</v>
      </c>
      <c r="Q85" s="1">
        <f t="shared" si="41"/>
        <v>13.269250250000001</v>
      </c>
      <c r="R85" s="1">
        <f t="shared" si="42"/>
        <v>5.3077001000000002E-7</v>
      </c>
      <c r="S85" s="1">
        <f t="shared" si="35"/>
        <v>0.36</v>
      </c>
      <c r="T85" s="1">
        <f t="shared" si="43"/>
        <v>0.36</v>
      </c>
      <c r="U85" s="1">
        <f t="shared" si="44"/>
        <v>0</v>
      </c>
    </row>
    <row r="86" spans="1:21" x14ac:dyDescent="0.3">
      <c r="A86" s="1">
        <v>0.44768249999999998</v>
      </c>
      <c r="B86">
        <v>2.3184736000000001E-2</v>
      </c>
      <c r="C86" s="1">
        <v>0</v>
      </c>
      <c r="D86">
        <v>0.36381525880944698</v>
      </c>
      <c r="E86">
        <v>7200</v>
      </c>
      <c r="F86">
        <f t="shared" si="29"/>
        <v>72</v>
      </c>
      <c r="G86">
        <f t="shared" si="31"/>
        <v>7.1999999999999995E-2</v>
      </c>
      <c r="H86" s="1">
        <f t="shared" si="32"/>
        <v>10.296697500000001</v>
      </c>
      <c r="I86" s="1">
        <f t="shared" si="36"/>
        <v>5.8198724999999998</v>
      </c>
      <c r="J86" s="1">
        <f t="shared" si="37"/>
        <v>7.3867612499999993</v>
      </c>
      <c r="K86" s="1">
        <f t="shared" si="38"/>
        <v>5.3721899999999998</v>
      </c>
      <c r="L86">
        <f t="shared" si="33"/>
        <v>0.23184736</v>
      </c>
      <c r="M86" s="1">
        <f t="shared" si="39"/>
        <v>0</v>
      </c>
      <c r="N86" s="1">
        <f t="shared" si="34"/>
        <v>3.6381525880944698</v>
      </c>
      <c r="O86" s="1">
        <f t="shared" si="40"/>
        <v>0.504</v>
      </c>
      <c r="P86" s="1">
        <f t="shared" si="30"/>
        <v>0.504</v>
      </c>
      <c r="Q86" s="1">
        <f t="shared" si="41"/>
        <v>18.354982499999998</v>
      </c>
      <c r="R86" s="1">
        <f t="shared" si="42"/>
        <v>7.341993E-7</v>
      </c>
      <c r="S86" s="1">
        <f t="shared" si="35"/>
        <v>0.36</v>
      </c>
      <c r="T86" s="1">
        <f t="shared" si="43"/>
        <v>0.36</v>
      </c>
      <c r="U86" s="1">
        <f t="shared" si="44"/>
        <v>0</v>
      </c>
    </row>
    <row r="87" spans="1:21" x14ac:dyDescent="0.3">
      <c r="A87">
        <v>0.27247175000000001</v>
      </c>
      <c r="B87">
        <v>8.1635890000000006E-3</v>
      </c>
      <c r="C87" s="1">
        <v>0</v>
      </c>
      <c r="D87">
        <v>0.34349980499837701</v>
      </c>
      <c r="E87">
        <v>14400</v>
      </c>
      <c r="F87">
        <f t="shared" si="29"/>
        <v>144</v>
      </c>
      <c r="G87">
        <f t="shared" si="31"/>
        <v>0.14399999999999999</v>
      </c>
      <c r="H87" s="1">
        <f t="shared" si="32"/>
        <v>6.2668502500000001</v>
      </c>
      <c r="I87" s="1">
        <f t="shared" si="36"/>
        <v>3.5421327500000004</v>
      </c>
      <c r="J87" s="1">
        <f t="shared" si="37"/>
        <v>4.4957838749999999</v>
      </c>
      <c r="K87" s="1">
        <f t="shared" si="38"/>
        <v>3.2696610000000002</v>
      </c>
      <c r="L87">
        <f t="shared" si="33"/>
        <v>8.1635890000000003E-2</v>
      </c>
      <c r="M87" s="1">
        <f t="shared" si="39"/>
        <v>0</v>
      </c>
      <c r="N87" s="1">
        <f t="shared" si="34"/>
        <v>3.4349980499837702</v>
      </c>
      <c r="O87" s="1">
        <f t="shared" si="40"/>
        <v>1.008</v>
      </c>
      <c r="P87" s="1">
        <f t="shared" si="30"/>
        <v>1.008</v>
      </c>
      <c r="Q87" s="1">
        <f t="shared" si="41"/>
        <v>11.17134175</v>
      </c>
      <c r="R87" s="1">
        <f t="shared" si="42"/>
        <v>4.4685366999999998E-7</v>
      </c>
      <c r="S87" s="1">
        <f t="shared" si="35"/>
        <v>0.72</v>
      </c>
      <c r="T87" s="1">
        <f t="shared" si="43"/>
        <v>0.72</v>
      </c>
      <c r="U87" s="1">
        <f t="shared" si="44"/>
        <v>0</v>
      </c>
    </row>
    <row r="88" spans="1:21" x14ac:dyDescent="0.3">
      <c r="A88">
        <v>0.27247175000000001</v>
      </c>
      <c r="B88">
        <v>8.1635890000000006E-3</v>
      </c>
      <c r="C88" s="1">
        <v>-0.169558652729388</v>
      </c>
      <c r="D88">
        <v>0.28933147298329798</v>
      </c>
      <c r="E88">
        <v>14400</v>
      </c>
      <c r="F88">
        <f t="shared" si="29"/>
        <v>144</v>
      </c>
      <c r="G88">
        <f t="shared" si="31"/>
        <v>0.14399999999999999</v>
      </c>
      <c r="H88" s="1">
        <f t="shared" si="32"/>
        <v>6.2668502500000001</v>
      </c>
      <c r="I88" s="1">
        <f t="shared" si="36"/>
        <v>3.5421327500000004</v>
      </c>
      <c r="J88" s="1">
        <f t="shared" si="37"/>
        <v>4.4957838749999999</v>
      </c>
      <c r="K88" s="1">
        <f t="shared" si="38"/>
        <v>3.2696610000000002</v>
      </c>
      <c r="L88">
        <f t="shared" si="33"/>
        <v>8.1635890000000003E-2</v>
      </c>
      <c r="M88" s="1">
        <f t="shared" si="39"/>
        <v>-0.339117305458776</v>
      </c>
      <c r="N88" s="1">
        <f t="shared" si="34"/>
        <v>2.89331472983298</v>
      </c>
      <c r="O88" s="1">
        <f t="shared" si="40"/>
        <v>1.008</v>
      </c>
      <c r="P88" s="1">
        <f t="shared" si="30"/>
        <v>1.008</v>
      </c>
      <c r="Q88" s="1">
        <f t="shared" si="41"/>
        <v>11.17134175</v>
      </c>
      <c r="R88" s="1">
        <f t="shared" si="42"/>
        <v>4.4685366999999998E-7</v>
      </c>
      <c r="S88" s="1">
        <f t="shared" si="35"/>
        <v>0.72</v>
      </c>
      <c r="T88" s="1">
        <f t="shared" si="43"/>
        <v>0.72</v>
      </c>
      <c r="U88" s="1">
        <f t="shared" si="44"/>
        <v>-3.3911730545877601E-2</v>
      </c>
    </row>
    <row r="89" spans="1:21" x14ac:dyDescent="0.3">
      <c r="A89">
        <v>0.2033005</v>
      </c>
      <c r="B89">
        <v>1.8286454000000001E-2</v>
      </c>
      <c r="C89" s="1">
        <v>-0.193414093941608</v>
      </c>
      <c r="D89">
        <v>0.35711334386611798</v>
      </c>
      <c r="E89">
        <v>14400</v>
      </c>
      <c r="F89">
        <f t="shared" si="29"/>
        <v>144</v>
      </c>
      <c r="G89">
        <f t="shared" si="31"/>
        <v>0.14399999999999999</v>
      </c>
      <c r="H89" s="1">
        <f t="shared" si="32"/>
        <v>4.6759114999999998</v>
      </c>
      <c r="I89" s="1">
        <f t="shared" si="36"/>
        <v>2.6429065</v>
      </c>
      <c r="J89" s="1">
        <f t="shared" si="37"/>
        <v>3.35445825</v>
      </c>
      <c r="K89" s="1">
        <f t="shared" si="38"/>
        <v>2.4396059999999999</v>
      </c>
      <c r="L89">
        <f t="shared" si="33"/>
        <v>0.18286454000000002</v>
      </c>
      <c r="M89" s="1">
        <f t="shared" si="39"/>
        <v>-0.38682818788321599</v>
      </c>
      <c r="N89" s="1">
        <f t="shared" si="34"/>
        <v>3.5711334386611799</v>
      </c>
      <c r="O89" s="1">
        <f t="shared" si="40"/>
        <v>1.008</v>
      </c>
      <c r="P89" s="1">
        <f t="shared" si="30"/>
        <v>1.008</v>
      </c>
      <c r="Q89" s="1">
        <f t="shared" si="41"/>
        <v>8.3353204999999999</v>
      </c>
      <c r="R89" s="1">
        <f t="shared" si="42"/>
        <v>3.3341281999999998E-7</v>
      </c>
      <c r="S89" s="1">
        <f t="shared" si="35"/>
        <v>0.72</v>
      </c>
      <c r="T89" s="1">
        <f t="shared" si="43"/>
        <v>0.72</v>
      </c>
      <c r="U89" s="1">
        <f t="shared" si="44"/>
        <v>-3.8682818788321603E-2</v>
      </c>
    </row>
    <row r="90" spans="1:21" x14ac:dyDescent="0.3">
      <c r="A90">
        <v>0.2033005</v>
      </c>
      <c r="B90">
        <v>1.8286454000000001E-2</v>
      </c>
      <c r="C90" s="1">
        <v>-0.217269535153819</v>
      </c>
      <c r="D90">
        <v>0.44499014399519499</v>
      </c>
      <c r="E90">
        <v>21000</v>
      </c>
      <c r="F90">
        <f t="shared" ref="F90:F97" si="45">E90*10/1000</f>
        <v>210</v>
      </c>
      <c r="G90">
        <f t="shared" si="31"/>
        <v>0.21</v>
      </c>
      <c r="H90" s="1">
        <f t="shared" si="32"/>
        <v>4.6759114999999998</v>
      </c>
      <c r="I90" s="1">
        <f t="shared" si="36"/>
        <v>2.6429065</v>
      </c>
      <c r="J90" s="1">
        <f t="shared" si="37"/>
        <v>3.35445825</v>
      </c>
      <c r="K90" s="1">
        <f t="shared" si="38"/>
        <v>2.4396059999999999</v>
      </c>
      <c r="L90">
        <f t="shared" si="33"/>
        <v>0.18286454000000002</v>
      </c>
      <c r="M90" s="1">
        <f t="shared" si="39"/>
        <v>-0.434539070307638</v>
      </c>
      <c r="N90" s="1">
        <f t="shared" si="34"/>
        <v>4.4499014399519501</v>
      </c>
      <c r="O90" s="1">
        <f t="shared" si="40"/>
        <v>1.47</v>
      </c>
      <c r="P90" s="1">
        <f t="shared" si="30"/>
        <v>1.47</v>
      </c>
      <c r="Q90" s="1">
        <f t="shared" si="41"/>
        <v>8.3353204999999999</v>
      </c>
      <c r="R90" s="1">
        <f t="shared" si="42"/>
        <v>3.3341281999999998E-7</v>
      </c>
      <c r="S90" s="1">
        <f t="shared" si="35"/>
        <v>1.05</v>
      </c>
      <c r="T90" s="1">
        <f t="shared" si="43"/>
        <v>1.05</v>
      </c>
      <c r="U90" s="1">
        <f t="shared" si="44"/>
        <v>-4.3453907030763801E-2</v>
      </c>
    </row>
    <row r="91" spans="1:21" x14ac:dyDescent="0.3">
      <c r="A91">
        <v>0.16889037500000001</v>
      </c>
      <c r="B91">
        <v>1.4694509E-2</v>
      </c>
      <c r="C91" s="1">
        <v>-0.241124976366038</v>
      </c>
      <c r="D91">
        <v>0.35070229440422401</v>
      </c>
      <c r="E91">
        <v>21000</v>
      </c>
      <c r="F91">
        <f t="shared" si="45"/>
        <v>210</v>
      </c>
      <c r="G91">
        <f t="shared" si="31"/>
        <v>0.21</v>
      </c>
      <c r="H91" s="1">
        <f t="shared" si="32"/>
        <v>3.8844786250000003</v>
      </c>
      <c r="I91" s="1">
        <f t="shared" si="36"/>
        <v>2.1955748750000001</v>
      </c>
      <c r="J91" s="1">
        <f t="shared" si="37"/>
        <v>2.7866911875000002</v>
      </c>
      <c r="K91" s="1">
        <f t="shared" si="38"/>
        <v>2.0266845</v>
      </c>
      <c r="L91">
        <f t="shared" si="33"/>
        <v>0.14694509</v>
      </c>
      <c r="M91" s="1">
        <f t="shared" si="39"/>
        <v>-0.48224995273207599</v>
      </c>
      <c r="N91" s="1">
        <f t="shared" si="34"/>
        <v>3.50702294404224</v>
      </c>
      <c r="O91" s="1">
        <f t="shared" si="40"/>
        <v>1.47</v>
      </c>
      <c r="P91" s="1">
        <f t="shared" si="30"/>
        <v>1.47</v>
      </c>
      <c r="Q91" s="1">
        <f t="shared" si="41"/>
        <v>6.9245053750000007</v>
      </c>
      <c r="R91" s="1">
        <f t="shared" si="42"/>
        <v>2.7698021500000002E-7</v>
      </c>
      <c r="S91" s="1">
        <f t="shared" si="35"/>
        <v>1.05</v>
      </c>
      <c r="T91" s="1">
        <f t="shared" si="43"/>
        <v>1.05</v>
      </c>
      <c r="U91" s="1">
        <f t="shared" si="44"/>
        <v>-4.8224995273207602E-2</v>
      </c>
    </row>
    <row r="92" spans="1:21" x14ac:dyDescent="0.3">
      <c r="A92">
        <v>0.24473325000000001</v>
      </c>
      <c r="B92">
        <v>1.8613029999999999E-2</v>
      </c>
      <c r="C92" s="1">
        <v>-0.26498041757825802</v>
      </c>
      <c r="D92">
        <v>0.29112193188944402</v>
      </c>
      <c r="E92">
        <v>21000</v>
      </c>
      <c r="F92">
        <f t="shared" si="45"/>
        <v>210</v>
      </c>
      <c r="G92">
        <f t="shared" si="31"/>
        <v>0.21</v>
      </c>
      <c r="H92" s="1">
        <f t="shared" si="32"/>
        <v>5.62886475</v>
      </c>
      <c r="I92" s="1">
        <f t="shared" si="36"/>
        <v>3.1815322500000001</v>
      </c>
      <c r="J92" s="1">
        <f t="shared" si="37"/>
        <v>4.0380986249999999</v>
      </c>
      <c r="K92" s="1">
        <f t="shared" si="38"/>
        <v>2.9367990000000002</v>
      </c>
      <c r="L92">
        <f t="shared" si="33"/>
        <v>0.1861303</v>
      </c>
      <c r="M92" s="1">
        <f t="shared" si="39"/>
        <v>-0.52996083515651604</v>
      </c>
      <c r="N92" s="1">
        <f t="shared" si="34"/>
        <v>2.9112193188944402</v>
      </c>
      <c r="O92" s="1">
        <f t="shared" si="40"/>
        <v>1.47</v>
      </c>
      <c r="P92" s="1">
        <f t="shared" si="30"/>
        <v>1.47</v>
      </c>
      <c r="Q92" s="1">
        <f t="shared" si="41"/>
        <v>10.034063250000001</v>
      </c>
      <c r="R92" s="1">
        <f t="shared" si="42"/>
        <v>4.0136253000000006E-7</v>
      </c>
      <c r="S92" s="1">
        <f t="shared" si="35"/>
        <v>1.05</v>
      </c>
      <c r="T92" s="1">
        <f t="shared" si="43"/>
        <v>1.05</v>
      </c>
      <c r="U92" s="1">
        <f t="shared" si="44"/>
        <v>-5.2996083515651604E-2</v>
      </c>
    </row>
    <row r="93" spans="1:21" x14ac:dyDescent="0.3">
      <c r="A93">
        <v>0.319698125</v>
      </c>
      <c r="B93">
        <v>1.8286454000000001E-2</v>
      </c>
      <c r="C93" s="1">
        <v>-0.28883585879047802</v>
      </c>
      <c r="D93">
        <v>0.225414291842048</v>
      </c>
      <c r="E93">
        <v>21000</v>
      </c>
      <c r="F93">
        <f t="shared" si="45"/>
        <v>210</v>
      </c>
      <c r="G93">
        <f t="shared" si="31"/>
        <v>0.21</v>
      </c>
      <c r="H93" s="1">
        <f t="shared" si="32"/>
        <v>7.353056875</v>
      </c>
      <c r="I93" s="1">
        <f t="shared" si="36"/>
        <v>4.1560756249999997</v>
      </c>
      <c r="J93" s="1">
        <f t="shared" si="37"/>
        <v>5.2750190625000002</v>
      </c>
      <c r="K93" s="1">
        <f t="shared" si="38"/>
        <v>3.8363775000000002</v>
      </c>
      <c r="L93">
        <f t="shared" si="33"/>
        <v>0.18286454000000002</v>
      </c>
      <c r="M93" s="1">
        <f t="shared" si="39"/>
        <v>-0.57767171758095603</v>
      </c>
      <c r="N93" s="1">
        <f t="shared" si="34"/>
        <v>2.25414291842048</v>
      </c>
      <c r="O93" s="1">
        <f t="shared" si="40"/>
        <v>1.47</v>
      </c>
      <c r="P93" s="1">
        <f t="shared" si="30"/>
        <v>1.47</v>
      </c>
      <c r="Q93" s="1">
        <f t="shared" si="41"/>
        <v>13.107623125</v>
      </c>
      <c r="R93" s="1">
        <f t="shared" si="42"/>
        <v>5.2430492499999997E-7</v>
      </c>
      <c r="S93" s="1">
        <f t="shared" si="35"/>
        <v>1.05</v>
      </c>
      <c r="T93" s="1">
        <f t="shared" si="43"/>
        <v>1.05</v>
      </c>
      <c r="U93" s="1">
        <f t="shared" si="44"/>
        <v>-5.7767171758095606E-2</v>
      </c>
    </row>
    <row r="94" spans="1:21" x14ac:dyDescent="0.3">
      <c r="A94">
        <v>0.35424862499999998</v>
      </c>
      <c r="B94">
        <v>2.7233891E-2</v>
      </c>
      <c r="C94" s="1">
        <v>-0.31269130000269901</v>
      </c>
      <c r="D94">
        <v>0.19926010622224899</v>
      </c>
      <c r="E94">
        <v>21000</v>
      </c>
      <c r="F94">
        <f t="shared" si="45"/>
        <v>210</v>
      </c>
      <c r="G94">
        <f t="shared" si="31"/>
        <v>0.21</v>
      </c>
      <c r="H94" s="1">
        <f t="shared" si="32"/>
        <v>8.1477183750000002</v>
      </c>
      <c r="I94" s="1">
        <f t="shared" si="36"/>
        <v>4.6052321249999997</v>
      </c>
      <c r="J94" s="1">
        <f t="shared" si="37"/>
        <v>5.8451023124999999</v>
      </c>
      <c r="K94" s="1">
        <f t="shared" si="38"/>
        <v>4.2509835000000002</v>
      </c>
      <c r="L94">
        <f t="shared" si="33"/>
        <v>0.27233890999999999</v>
      </c>
      <c r="M94" s="1">
        <f t="shared" si="39"/>
        <v>-0.62538260000539803</v>
      </c>
      <c r="N94" s="1">
        <f t="shared" si="34"/>
        <v>1.9926010622224899</v>
      </c>
      <c r="O94" s="1">
        <f t="shared" si="40"/>
        <v>1.47</v>
      </c>
      <c r="P94" s="1">
        <f t="shared" si="30"/>
        <v>1.47</v>
      </c>
      <c r="Q94" s="1">
        <f t="shared" si="41"/>
        <v>14.524193624999999</v>
      </c>
      <c r="R94" s="1">
        <f t="shared" si="42"/>
        <v>5.8096774499999991E-7</v>
      </c>
      <c r="S94" s="1">
        <f t="shared" si="35"/>
        <v>1.05</v>
      </c>
      <c r="T94" s="1">
        <f t="shared" si="43"/>
        <v>1.05</v>
      </c>
      <c r="U94" s="1">
        <f t="shared" si="44"/>
        <v>-6.2538260000539803E-2</v>
      </c>
    </row>
    <row r="95" spans="1:21" x14ac:dyDescent="0.3">
      <c r="A95" s="1">
        <v>0.16889037500000001</v>
      </c>
      <c r="B95">
        <v>3.8858806000000003E-2</v>
      </c>
      <c r="C95" s="1">
        <v>-0.33654674121491801</v>
      </c>
      <c r="D95">
        <v>0.23771119976490701</v>
      </c>
      <c r="E95">
        <v>21000</v>
      </c>
      <c r="F95">
        <f t="shared" si="45"/>
        <v>210</v>
      </c>
      <c r="G95">
        <f t="shared" si="31"/>
        <v>0.21</v>
      </c>
      <c r="H95" s="1">
        <f t="shared" si="32"/>
        <v>3.8844786250000003</v>
      </c>
      <c r="I95" s="1">
        <f t="shared" si="36"/>
        <v>2.1955748750000001</v>
      </c>
      <c r="J95" s="1">
        <f t="shared" si="37"/>
        <v>2.7866911875000002</v>
      </c>
      <c r="K95" s="1">
        <f t="shared" si="38"/>
        <v>2.0266845</v>
      </c>
      <c r="L95">
        <f t="shared" si="33"/>
        <v>0.38858806000000001</v>
      </c>
      <c r="M95" s="1">
        <f t="shared" si="39"/>
        <v>-0.67309348242983602</v>
      </c>
      <c r="N95" s="1">
        <f t="shared" si="34"/>
        <v>2.3771119976490702</v>
      </c>
      <c r="O95" s="1">
        <f t="shared" si="40"/>
        <v>1.47</v>
      </c>
      <c r="P95" s="1">
        <f t="shared" si="30"/>
        <v>1.47</v>
      </c>
      <c r="Q95" s="1">
        <f t="shared" si="41"/>
        <v>6.9245053750000007</v>
      </c>
      <c r="R95" s="1">
        <f t="shared" si="42"/>
        <v>2.7698021500000002E-7</v>
      </c>
      <c r="S95" s="1">
        <f t="shared" si="35"/>
        <v>1.05</v>
      </c>
      <c r="T95" s="1">
        <f t="shared" si="43"/>
        <v>1.05</v>
      </c>
      <c r="U95" s="1">
        <f t="shared" si="44"/>
        <v>-6.730934824298361E-2</v>
      </c>
    </row>
    <row r="96" spans="1:21" x14ac:dyDescent="0.3">
      <c r="A96" s="1">
        <v>0.24473325000000001</v>
      </c>
      <c r="B96">
        <v>-8.8167420000000007E-3</v>
      </c>
      <c r="C96" s="1">
        <v>-0.36040218242713801</v>
      </c>
      <c r="D96">
        <v>0.23179142015596499</v>
      </c>
      <c r="E96">
        <v>21000</v>
      </c>
      <c r="F96">
        <f t="shared" si="45"/>
        <v>210</v>
      </c>
      <c r="G96">
        <f t="shared" si="31"/>
        <v>0.21</v>
      </c>
      <c r="H96" s="1">
        <f t="shared" si="32"/>
        <v>5.62886475</v>
      </c>
      <c r="I96" s="1">
        <f t="shared" si="36"/>
        <v>3.1815322500000001</v>
      </c>
      <c r="J96" s="1">
        <f t="shared" si="37"/>
        <v>4.0380986249999999</v>
      </c>
      <c r="K96" s="1">
        <f t="shared" si="38"/>
        <v>2.9367990000000002</v>
      </c>
      <c r="L96">
        <f t="shared" si="33"/>
        <v>-8.816742000000001E-2</v>
      </c>
      <c r="M96" s="1">
        <f t="shared" si="39"/>
        <v>-0.72080436485427601</v>
      </c>
      <c r="N96" s="1">
        <f t="shared" si="34"/>
        <v>2.3179142015596499</v>
      </c>
      <c r="O96" s="1">
        <f t="shared" si="40"/>
        <v>1.47</v>
      </c>
      <c r="P96" s="1">
        <f t="shared" si="30"/>
        <v>1.47</v>
      </c>
      <c r="Q96" s="1">
        <f t="shared" si="41"/>
        <v>10.034063250000001</v>
      </c>
      <c r="R96" s="1">
        <f t="shared" si="42"/>
        <v>4.0136253000000006E-7</v>
      </c>
      <c r="S96" s="1">
        <f t="shared" si="35"/>
        <v>1.05</v>
      </c>
      <c r="T96" s="1">
        <f t="shared" si="43"/>
        <v>1.05</v>
      </c>
      <c r="U96" s="1">
        <f t="shared" si="44"/>
        <v>-7.2080436485427599E-2</v>
      </c>
    </row>
    <row r="97" spans="1:21" x14ac:dyDescent="0.3">
      <c r="A97" s="1">
        <v>0.319698125</v>
      </c>
      <c r="B97">
        <v>-8.8167420000000007E-3</v>
      </c>
      <c r="C97" s="1">
        <v>-0.384257623639358</v>
      </c>
      <c r="D97">
        <v>0.23179142015596499</v>
      </c>
      <c r="E97">
        <v>21000</v>
      </c>
      <c r="F97">
        <f t="shared" si="45"/>
        <v>210</v>
      </c>
      <c r="G97">
        <f t="shared" si="31"/>
        <v>0.21</v>
      </c>
      <c r="H97" s="1">
        <f t="shared" si="32"/>
        <v>7.353056875</v>
      </c>
      <c r="I97" s="1">
        <f t="shared" si="36"/>
        <v>4.1560756249999997</v>
      </c>
      <c r="J97" s="1">
        <f t="shared" si="37"/>
        <v>5.2750190625000002</v>
      </c>
      <c r="K97" s="1">
        <f t="shared" si="38"/>
        <v>3.8363775000000002</v>
      </c>
      <c r="L97">
        <f t="shared" si="33"/>
        <v>-8.816742000000001E-2</v>
      </c>
      <c r="M97" s="1">
        <f t="shared" si="39"/>
        <v>-0.76851524727871601</v>
      </c>
      <c r="N97" s="1">
        <f t="shared" si="34"/>
        <v>2.3179142015596499</v>
      </c>
      <c r="O97" s="1">
        <f t="shared" si="40"/>
        <v>1.47</v>
      </c>
      <c r="P97" s="1">
        <f t="shared" si="30"/>
        <v>1.47</v>
      </c>
      <c r="Q97" s="1">
        <f t="shared" si="41"/>
        <v>13.107623125</v>
      </c>
      <c r="R97" s="1">
        <f t="shared" si="42"/>
        <v>5.2430492499999997E-7</v>
      </c>
      <c r="S97" s="1">
        <f t="shared" si="35"/>
        <v>1.05</v>
      </c>
      <c r="T97" s="1">
        <f t="shared" si="43"/>
        <v>1.05</v>
      </c>
      <c r="U97" s="1">
        <f t="shared" si="44"/>
        <v>-7.6851524727871601E-2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93D3-F92B-4E34-87C7-D5823BDD3471}">
  <dimension ref="C9:C50"/>
  <sheetViews>
    <sheetView workbookViewId="0">
      <selection activeCell="C9" sqref="C9:C50"/>
    </sheetView>
  </sheetViews>
  <sheetFormatPr defaultRowHeight="14.4" x14ac:dyDescent="0.3"/>
  <sheetData>
    <row r="9" spans="3:3" x14ac:dyDescent="0.3">
      <c r="C9" s="1">
        <v>0.95</v>
      </c>
    </row>
    <row r="10" spans="3:3" x14ac:dyDescent="0.3">
      <c r="C10" s="1">
        <v>0.9</v>
      </c>
    </row>
    <row r="11" spans="3:3" x14ac:dyDescent="0.3">
      <c r="C11" s="1">
        <v>0.9</v>
      </c>
    </row>
    <row r="12" spans="3:3" x14ac:dyDescent="0.3">
      <c r="C12" s="1">
        <v>0.8</v>
      </c>
    </row>
    <row r="13" spans="3:3" x14ac:dyDescent="0.3">
      <c r="C13" s="1">
        <v>0.78</v>
      </c>
    </row>
    <row r="14" spans="3:3" x14ac:dyDescent="0.3">
      <c r="C14" s="1">
        <v>0.75</v>
      </c>
    </row>
    <row r="15" spans="3:3" x14ac:dyDescent="0.3">
      <c r="C15" s="1">
        <v>0.7</v>
      </c>
    </row>
    <row r="16" spans="3:3" x14ac:dyDescent="0.3">
      <c r="C16" s="1">
        <v>0.6</v>
      </c>
    </row>
    <row r="17" spans="3:3" x14ac:dyDescent="0.3">
      <c r="C17" s="1">
        <v>0.55000000000000004</v>
      </c>
    </row>
    <row r="18" spans="3:3" x14ac:dyDescent="0.3">
      <c r="C18" s="1">
        <v>0.5</v>
      </c>
    </row>
    <row r="19" spans="3:3" x14ac:dyDescent="0.3">
      <c r="C19" s="1">
        <v>0.48</v>
      </c>
    </row>
    <row r="20" spans="3:3" x14ac:dyDescent="0.3">
      <c r="C20" s="1">
        <v>0.48</v>
      </c>
    </row>
    <row r="21" spans="3:3" x14ac:dyDescent="0.3">
      <c r="C21" s="1">
        <v>0.48</v>
      </c>
    </row>
    <row r="22" spans="3:3" x14ac:dyDescent="0.3">
      <c r="C22" s="1">
        <v>0.48</v>
      </c>
    </row>
    <row r="23" spans="3:3" x14ac:dyDescent="0.3">
      <c r="C23" s="1">
        <v>0.48</v>
      </c>
    </row>
    <row r="24" spans="3:3" x14ac:dyDescent="0.3">
      <c r="C24" s="1">
        <v>0.48</v>
      </c>
    </row>
    <row r="25" spans="3:3" x14ac:dyDescent="0.3">
      <c r="C25" s="1">
        <v>0.48</v>
      </c>
    </row>
    <row r="26" spans="3:3" x14ac:dyDescent="0.3">
      <c r="C26" s="1">
        <v>0.48</v>
      </c>
    </row>
    <row r="27" spans="3:3" x14ac:dyDescent="0.3">
      <c r="C27" s="1">
        <v>0.48</v>
      </c>
    </row>
    <row r="28" spans="3:3" x14ac:dyDescent="0.3">
      <c r="C28" s="1">
        <v>0.46</v>
      </c>
    </row>
    <row r="29" spans="3:3" x14ac:dyDescent="0.3">
      <c r="C29" s="1">
        <v>0.45</v>
      </c>
    </row>
    <row r="30" spans="3:3" x14ac:dyDescent="0.3">
      <c r="C30" s="1">
        <v>0.4</v>
      </c>
    </row>
    <row r="31" spans="3:3" x14ac:dyDescent="0.3">
      <c r="C31" s="1">
        <v>0.36</v>
      </c>
    </row>
    <row r="32" spans="3:3" x14ac:dyDescent="0.3">
      <c r="C32" s="1">
        <v>0.3</v>
      </c>
    </row>
    <row r="33" spans="3:3" x14ac:dyDescent="0.3">
      <c r="C33" s="1">
        <v>0.25</v>
      </c>
    </row>
    <row r="34" spans="3:3" x14ac:dyDescent="0.3">
      <c r="C34" s="1">
        <v>0.2</v>
      </c>
    </row>
    <row r="35" spans="3:3" x14ac:dyDescent="0.3">
      <c r="C35" s="1">
        <v>0.1</v>
      </c>
    </row>
    <row r="36" spans="3:3" x14ac:dyDescent="0.3">
      <c r="C36" s="1">
        <v>0.1</v>
      </c>
    </row>
    <row r="37" spans="3:3" x14ac:dyDescent="0.3">
      <c r="C37" s="1">
        <v>0.05</v>
      </c>
    </row>
    <row r="38" spans="3:3" x14ac:dyDescent="0.3">
      <c r="C38" s="1">
        <v>0</v>
      </c>
    </row>
    <row r="39" spans="3:3" x14ac:dyDescent="0.3">
      <c r="C39" s="1">
        <v>0</v>
      </c>
    </row>
    <row r="40" spans="3:3" x14ac:dyDescent="0.3">
      <c r="C40" s="1">
        <v>0</v>
      </c>
    </row>
    <row r="41" spans="3:3" x14ac:dyDescent="0.3">
      <c r="C41" s="1">
        <v>0</v>
      </c>
    </row>
    <row r="42" spans="3:3" x14ac:dyDescent="0.3">
      <c r="C42" s="1">
        <v>0</v>
      </c>
    </row>
    <row r="43" spans="3:3" x14ac:dyDescent="0.3">
      <c r="C43" s="1">
        <v>0</v>
      </c>
    </row>
    <row r="44" spans="3:3" x14ac:dyDescent="0.3">
      <c r="C44" s="1">
        <v>0</v>
      </c>
    </row>
    <row r="45" spans="3:3" x14ac:dyDescent="0.3">
      <c r="C45" s="1">
        <v>0</v>
      </c>
    </row>
    <row r="46" spans="3:3" x14ac:dyDescent="0.3">
      <c r="C46" s="1">
        <v>0</v>
      </c>
    </row>
    <row r="47" spans="3:3" x14ac:dyDescent="0.3">
      <c r="C47" s="1">
        <v>0</v>
      </c>
    </row>
    <row r="48" spans="3:3" x14ac:dyDescent="0.3">
      <c r="C48" s="1">
        <v>0</v>
      </c>
    </row>
    <row r="49" spans="3:3" x14ac:dyDescent="0.3">
      <c r="C49" s="1">
        <v>0</v>
      </c>
    </row>
    <row r="50" spans="3:3" x14ac:dyDescent="0.3">
      <c r="C50" s="1">
        <v>0</v>
      </c>
    </row>
  </sheetData>
  <sortState xmlns:xlrd2="http://schemas.microsoft.com/office/spreadsheetml/2017/richdata2" ref="C9:C50">
    <sortCondition descending="1" ref="C9:C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Ram</dc:creator>
  <cp:lastModifiedBy>Sairam Sampath</cp:lastModifiedBy>
  <dcterms:created xsi:type="dcterms:W3CDTF">2015-06-05T18:17:20Z</dcterms:created>
  <dcterms:modified xsi:type="dcterms:W3CDTF">2022-03-05T18:10:46Z</dcterms:modified>
</cp:coreProperties>
</file>