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Beginning Data Science\Excel\LookUps(XLOOKUP,VLOOKUP)\"/>
    </mc:Choice>
  </mc:AlternateContent>
  <xr:revisionPtr revIDLastSave="0" documentId="13_ncr:1_{F0A889A3-F3D2-41E0-9623-729D3A2ECED2}" xr6:coauthVersionLast="47" xr6:coauthVersionMax="47" xr10:uidLastSave="{00000000-0000-0000-0000-000000000000}"/>
  <bookViews>
    <workbookView xWindow="-90" yWindow="-90" windowWidth="19380" windowHeight="10260" firstSheet="3" activeTab="3" xr2:uid="{47981922-77C5-4EC3-A76E-98D6CE997DC2}"/>
  </bookViews>
  <sheets>
    <sheet name="XLOOKUP" sheetId="9" r:id="rId1"/>
    <sheet name="XLOOKUP MULTIPLE ROWS" sheetId="8" r:id="rId2"/>
    <sheet name="XLOOKUP EXACT MATCH" sheetId="2" r:id="rId3"/>
    <sheet name="VLOOK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2" i="3"/>
  <c r="G10" i="3"/>
  <c r="G9" i="3"/>
  <c r="G8" i="3"/>
  <c r="G7" i="3"/>
  <c r="G6" i="3"/>
  <c r="G5" i="3"/>
  <c r="G4" i="3"/>
  <c r="G3" i="3"/>
  <c r="G2" i="3"/>
  <c r="B4" i="2"/>
  <c r="B5" i="2"/>
  <c r="B2" i="2"/>
  <c r="B3" i="2"/>
  <c r="G10" i="2"/>
  <c r="G9" i="2"/>
  <c r="G8" i="2"/>
  <c r="G7" i="2"/>
  <c r="G6" i="2"/>
  <c r="G5" i="2"/>
  <c r="G4" i="2"/>
  <c r="G3" i="2"/>
  <c r="G2" i="2"/>
  <c r="G10" i="8"/>
  <c r="G9" i="8"/>
  <c r="G8" i="8"/>
  <c r="G7" i="8"/>
  <c r="B5" i="8" s="1" a="1"/>
  <c r="B5" i="8" s="1"/>
  <c r="G6" i="8"/>
  <c r="G5" i="8"/>
  <c r="G4" i="8"/>
  <c r="B4" i="8" s="1" a="1"/>
  <c r="B4" i="8" s="1"/>
  <c r="G3" i="8"/>
  <c r="B3" i="8" s="1" a="1"/>
  <c r="B3" i="8" s="1"/>
  <c r="G2" i="8"/>
  <c r="B2" i="8" s="1" a="1"/>
  <c r="B2" i="8" s="1"/>
  <c r="B3" i="9"/>
  <c r="B4" i="9"/>
  <c r="B5" i="9"/>
  <c r="B2" i="9"/>
  <c r="F3" i="9"/>
  <c r="F4" i="9"/>
  <c r="F5" i="9"/>
  <c r="F6" i="9"/>
  <c r="F7" i="9"/>
  <c r="F8" i="9"/>
  <c r="F9" i="9"/>
  <c r="F10" i="9"/>
  <c r="F2" i="9"/>
  <c r="O3" i="2"/>
  <c r="O4" i="2"/>
  <c r="O5" i="2"/>
  <c r="O6" i="2"/>
  <c r="O7" i="2"/>
  <c r="O8" i="2"/>
  <c r="O9" i="2"/>
  <c r="O10" i="2"/>
  <c r="O2" i="2"/>
  <c r="P4" i="8" a="1"/>
  <c r="P4" i="8" s="1"/>
  <c r="P5" i="8" a="1"/>
  <c r="P5" i="8" s="1"/>
  <c r="P6" i="8" a="1"/>
  <c r="P6" i="8" s="1"/>
  <c r="P7" i="8" a="1"/>
  <c r="P7" i="8" s="1"/>
  <c r="P8" i="8" a="1"/>
  <c r="P8" i="8" s="1"/>
  <c r="P9" i="8" a="1"/>
  <c r="P9" i="8" s="1"/>
  <c r="P10" i="8" a="1"/>
  <c r="P10" i="8" s="1"/>
  <c r="P3" i="8" a="1"/>
  <c r="P3" i="8" s="1"/>
  <c r="O4" i="8"/>
  <c r="O5" i="8"/>
  <c r="O6" i="8"/>
  <c r="O7" i="8"/>
  <c r="O8" i="8"/>
  <c r="O9" i="8"/>
  <c r="O10" i="8"/>
  <c r="O3" i="8"/>
  <c r="O2" i="9"/>
  <c r="N2" i="9"/>
  <c r="O2" i="3"/>
  <c r="O3" i="3"/>
  <c r="O4" i="3"/>
  <c r="O5" i="3"/>
  <c r="O6" i="3"/>
  <c r="O7" i="3"/>
  <c r="O8" i="3"/>
  <c r="O9" i="3"/>
  <c r="O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8FBF1-104B-49E8-A198-180CB318EFA7}" keepAlive="1" name="Query - Sales" description="Connection to the 'Sales' query in the workbook." type="5" refreshedVersion="0" background="1">
    <dbPr connection="Provider=Microsoft.Mashup.OleDb.1;Data Source=$Workbook$;Location=Sales;Extended Properties=&quot;&quot;" command="SELECT * FROM [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<sst xmlns="http://schemas.openxmlformats.org/spreadsheetml/2006/main" count="252" uniqueCount="66">
  <si>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</si>
  <si>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</si>
  <si>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</si>
  <si>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</si>
  <si>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</si>
  <si>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</si>
  <si>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</si>
  <si>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</si>
  <si>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</si>
  <si>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</si>
  <si>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</si>
  <si>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</si>
  <si>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</si>
  <si>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</si>
  <si>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</si>
  <si>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</si>
  <si>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</si>
  <si>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</si>
  <si>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</si>
  <si>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</si>
  <si>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</si>
  <si>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</si>
  <si>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</si>
  <si>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</si>
  <si>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</si>
  <si>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</si>
  <si>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</si>
  <si>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</si>
  <si>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</si>
  <si>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</si>
  <si>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</si>
  <si>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</si>
  <si>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</si>
  <si>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</si>
  <si>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</si>
  <si>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</si>
  <si>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</si>
  <si>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</si>
  <si>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</si>
  <si>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</si>
  <si>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</si>
  <si>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</si>
  <si>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</si>
  <si>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</si>
  <si>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</si>
  <si>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TEXT(H2,"dd/mm/yyyy")</t>
  </si>
  <si>
    <t>Max</t>
  </si>
  <si>
    <t>Min</t>
  </si>
  <si>
    <t>IF</t>
  </si>
  <si>
    <t>IFS</t>
  </si>
  <si>
    <t>Length of Lastnames</t>
  </si>
  <si>
    <t>Full Name</t>
  </si>
  <si>
    <t>Name</t>
  </si>
  <si>
    <t>Jim Halpert</t>
  </si>
  <si>
    <t>Pam Beasley</t>
  </si>
  <si>
    <t>Stanley Hudson</t>
  </si>
  <si>
    <t>Kevin Malone</t>
  </si>
  <si>
    <t>Dwight Schrute</t>
  </si>
  <si>
    <t>Toby Flenderson</t>
  </si>
  <si>
    <t>Meredith Palmer</t>
  </si>
  <si>
    <t>End Date</t>
  </si>
  <si>
    <t>Toby Flender</t>
  </si>
  <si>
    <t>Stan Hud</t>
  </si>
  <si>
    <t>Kev Malone</t>
  </si>
  <si>
    <t>Pa Beasley</t>
  </si>
  <si>
    <t>Angela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</si>
</sst>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Q10"/>
  <sheetViews>
    <sheetView workbookViewId="0">
      <selection activeCell="F1" sqref="F1:F1048576"/>
    </sheetView>
  </sheetViews>
  <sheetFormatPr defaultColWidth="13.6796875" defaultRowHeight="14.75" x14ac:dyDescent="0.75"/>
  <cols>
    <col min="2" max="2" width="27.2265625" bestFit="1" customWidth="1"/>
    <col min="7" max="7" width="7.6796875" customWidth="1"/>
    <col min="9" max="9" width="39.76953125" bestFit="1" customWidth="1"/>
  </cols>
  <sheetData>
    <row r="1" spans="1:17" x14ac:dyDescent="0.75">
      <c r="A1" t="s">
        <v>52</v>
      </c>
      <c r="B1" t="s">
        <v>35</v>
      </c>
      <c r="D1" t="s">
        <v>0</v>
      </c>
      <c r="E1" t="s">
        <v>1</v>
      </c>
      <c r="F1" t="s">
        <v>51</v>
      </c>
      <c r="G1" t="s">
        <v>21</v>
      </c>
      <c r="H1" t="s">
        <v>22</v>
      </c>
      <c r="I1" t="s">
        <v>35</v>
      </c>
      <c r="J1" t="s">
        <v>19</v>
      </c>
      <c r="K1" t="s">
        <v>20</v>
      </c>
      <c r="L1" t="s">
        <v>33</v>
      </c>
      <c r="M1" t="s">
        <v>34</v>
      </c>
      <c r="N1" t="s">
        <v>46</v>
      </c>
      <c r="O1" t="s">
        <v>47</v>
      </c>
      <c r="P1" s="4"/>
      <c r="Q1" s="4"/>
    </row>
    <row r="2" spans="1:17" x14ac:dyDescent="0.75">
      <c r="A2" t="s">
        <v>53</v>
      </c>
      <c r="B2" t="str">
        <f>_xlfn.XLOOKUP(A2,F2:F10,I2:I10)</f>
        <v>Jim.Halpert@DunderMifflin.com</v>
      </c>
      <c r="D2" t="s">
        <v>2</v>
      </c>
      <c r="E2" t="s">
        <v>3</v>
      </c>
      <c r="F2" t="str">
        <f>_xlfn.CONCAT(D2," ",E2)</f>
        <v>Jim Halpert</v>
      </c>
      <c r="G2">
        <v>30</v>
      </c>
      <c r="H2" t="s">
        <v>24</v>
      </c>
      <c r="I2" s="1" t="s">
        <v>36</v>
      </c>
      <c r="J2" t="s">
        <v>23</v>
      </c>
      <c r="K2">
        <v>45000</v>
      </c>
      <c r="L2" s="1">
        <v>37197</v>
      </c>
      <c r="M2" s="1">
        <v>42253</v>
      </c>
      <c r="N2">
        <f>MAX(K2:K10)</f>
        <v>65000</v>
      </c>
      <c r="O2">
        <f>MIN(K2:K10)</f>
        <v>36000</v>
      </c>
    </row>
    <row r="3" spans="1:17" x14ac:dyDescent="0.75">
      <c r="A3" t="s">
        <v>54</v>
      </c>
      <c r="B3" t="str">
        <f t="shared" ref="B3:B5" si="0">_xlfn.XLOOKUP(A3,F3:F11,I3:I11)</f>
        <v>Pam.Beasley@DunderMifflin.com</v>
      </c>
      <c r="D3" t="s">
        <v>4</v>
      </c>
      <c r="E3" t="s">
        <v>5</v>
      </c>
      <c r="F3" t="str">
        <f t="shared" ref="F3:F10" si="1">_xlfn.CONCAT(D3," ",E3)</f>
        <v>Pam Beasley</v>
      </c>
      <c r="G3">
        <v>30</v>
      </c>
      <c r="H3" t="s">
        <v>26</v>
      </c>
      <c r="I3" s="1" t="s">
        <v>37</v>
      </c>
      <c r="J3" t="s">
        <v>25</v>
      </c>
      <c r="K3">
        <v>36000</v>
      </c>
      <c r="L3" s="1">
        <v>36436</v>
      </c>
      <c r="M3" s="1">
        <v>42287</v>
      </c>
    </row>
    <row r="4" spans="1:17" x14ac:dyDescent="0.75">
      <c r="A4" t="s">
        <v>55</v>
      </c>
      <c r="B4" t="str">
        <f t="shared" si="0"/>
        <v>Stanley.Hudson@gmail.com</v>
      </c>
      <c r="D4" t="s">
        <v>6</v>
      </c>
      <c r="E4" t="s">
        <v>7</v>
      </c>
      <c r="F4" t="str">
        <f t="shared" si="1"/>
        <v>Dwight Schrute</v>
      </c>
      <c r="G4">
        <v>29</v>
      </c>
      <c r="H4" t="s">
        <v>24</v>
      </c>
      <c r="I4" s="1" t="s">
        <v>38</v>
      </c>
      <c r="J4" t="s">
        <v>23</v>
      </c>
      <c r="K4">
        <v>63000</v>
      </c>
      <c r="L4" s="1">
        <v>36711</v>
      </c>
      <c r="M4" s="1">
        <v>42986</v>
      </c>
    </row>
    <row r="5" spans="1:17" x14ac:dyDescent="0.75">
      <c r="A5" t="s">
        <v>56</v>
      </c>
      <c r="B5" t="str">
        <f t="shared" si="0"/>
        <v>Kevin.Malone@DunderMifflin.com</v>
      </c>
      <c r="D5" t="s">
        <v>13</v>
      </c>
      <c r="E5" t="s">
        <v>12</v>
      </c>
      <c r="F5" t="str">
        <f t="shared" si="1"/>
        <v>Angela Martin</v>
      </c>
      <c r="G5">
        <v>31</v>
      </c>
      <c r="H5" t="s">
        <v>26</v>
      </c>
      <c r="I5" s="1" t="s">
        <v>39</v>
      </c>
      <c r="J5" t="s">
        <v>27</v>
      </c>
      <c r="K5">
        <v>47000</v>
      </c>
      <c r="L5" s="1">
        <v>36530</v>
      </c>
      <c r="M5" s="1">
        <v>42341</v>
      </c>
    </row>
    <row r="6" spans="1:17" x14ac:dyDescent="0.75">
      <c r="D6" t="s">
        <v>14</v>
      </c>
      <c r="E6" t="s">
        <v>15</v>
      </c>
      <c r="F6" t="str">
        <f t="shared" si="1"/>
        <v>Toby Flenderson</v>
      </c>
      <c r="G6">
        <v>32</v>
      </c>
      <c r="H6" t="s">
        <v>24</v>
      </c>
      <c r="I6" s="1" t="s">
        <v>40</v>
      </c>
      <c r="J6" t="s">
        <v>28</v>
      </c>
      <c r="K6">
        <v>50000</v>
      </c>
      <c r="L6" s="1">
        <v>37017</v>
      </c>
      <c r="M6" s="1">
        <v>42977</v>
      </c>
    </row>
    <row r="7" spans="1:17" x14ac:dyDescent="0.75">
      <c r="D7" t="s">
        <v>8</v>
      </c>
      <c r="E7" t="s">
        <v>9</v>
      </c>
      <c r="F7" t="str">
        <f t="shared" si="1"/>
        <v>Michael Scott</v>
      </c>
      <c r="G7">
        <v>35</v>
      </c>
      <c r="H7" t="s">
        <v>24</v>
      </c>
      <c r="I7" s="1" t="s">
        <v>41</v>
      </c>
      <c r="J7" t="s">
        <v>29</v>
      </c>
      <c r="K7">
        <v>65000</v>
      </c>
      <c r="L7" s="1">
        <v>35040</v>
      </c>
      <c r="M7" s="1">
        <v>41528</v>
      </c>
    </row>
    <row r="8" spans="1:17" x14ac:dyDescent="0.75">
      <c r="D8" t="s">
        <v>31</v>
      </c>
      <c r="E8" t="s">
        <v>32</v>
      </c>
      <c r="F8" t="str">
        <f t="shared" si="1"/>
        <v>Meredith Palmer</v>
      </c>
      <c r="G8">
        <v>32</v>
      </c>
      <c r="H8" t="s">
        <v>26</v>
      </c>
      <c r="I8" s="1" t="s">
        <v>42</v>
      </c>
      <c r="J8" t="s">
        <v>30</v>
      </c>
      <c r="K8">
        <v>41000</v>
      </c>
      <c r="L8" s="1">
        <v>37933</v>
      </c>
      <c r="M8" s="1">
        <v>41551</v>
      </c>
    </row>
    <row r="9" spans="1:17" x14ac:dyDescent="0.75">
      <c r="D9" t="s">
        <v>16</v>
      </c>
      <c r="E9" t="s">
        <v>17</v>
      </c>
      <c r="F9" t="str">
        <f t="shared" si="1"/>
        <v>Stanley Hudson</v>
      </c>
      <c r="G9">
        <v>38</v>
      </c>
      <c r="H9" t="s">
        <v>24</v>
      </c>
      <c r="I9" s="1" t="s">
        <v>43</v>
      </c>
      <c r="J9" t="s">
        <v>23</v>
      </c>
      <c r="K9">
        <v>48000</v>
      </c>
      <c r="L9" s="1">
        <v>37416</v>
      </c>
      <c r="M9" s="1">
        <v>42116</v>
      </c>
    </row>
    <row r="10" spans="1:17" x14ac:dyDescent="0.75">
      <c r="D10" t="s">
        <v>10</v>
      </c>
      <c r="E10" t="s">
        <v>11</v>
      </c>
      <c r="F10" t="str">
        <f t="shared" si="1"/>
        <v>Kevin Malone</v>
      </c>
      <c r="G10">
        <v>31</v>
      </c>
      <c r="H10" t="s">
        <v>24</v>
      </c>
      <c r="I10" s="1" t="s">
        <v>44</v>
      </c>
      <c r="J10" t="s">
        <v>27</v>
      </c>
      <c r="K10">
        <v>42000</v>
      </c>
      <c r="L10" s="1">
        <v>37843</v>
      </c>
      <c r="M10" s="1">
        <v>40800</v>
      </c>
    </row>
  </sheetData>
  <mergeCells count="1"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P10"/>
  <sheetViews>
    <sheetView topLeftCell="F1" workbookViewId="0">
      <selection activeCell="G1" sqref="G1:G1048576"/>
    </sheetView>
  </sheetViews>
  <sheetFormatPr defaultColWidth="13.6796875" defaultRowHeight="14.75" x14ac:dyDescent="0.75"/>
  <cols>
    <col min="1" max="1" width="14.54296875" bestFit="1" customWidth="1"/>
    <col min="2" max="2" width="14.54296875" style="1" customWidth="1"/>
    <col min="3" max="3" width="39.76953125" bestFit="1" customWidth="1"/>
    <col min="4" max="4" width="14.54296875" customWidth="1"/>
    <col min="8" max="8" width="7.6796875" customWidth="1"/>
    <col min="14" max="14" width="39.76953125" bestFit="1" customWidth="1"/>
    <col min="16" max="16" width="18.86328125" customWidth="1"/>
  </cols>
  <sheetData>
    <row r="1" spans="1:16" x14ac:dyDescent="0.75">
      <c r="A1" t="s">
        <v>52</v>
      </c>
      <c r="B1" s="1" t="s">
        <v>60</v>
      </c>
      <c r="C1" t="s">
        <v>35</v>
      </c>
      <c r="E1" t="s">
        <v>0</v>
      </c>
      <c r="F1" t="s">
        <v>1</v>
      </c>
      <c r="G1" t="s">
        <v>51</v>
      </c>
      <c r="H1" s="3" t="s">
        <v>21</v>
      </c>
      <c r="I1" s="3" t="s">
        <v>22</v>
      </c>
      <c r="J1" s="3" t="s">
        <v>19</v>
      </c>
      <c r="K1" s="3" t="s">
        <v>20</v>
      </c>
      <c r="L1" s="3" t="s">
        <v>33</v>
      </c>
      <c r="M1" s="3" t="s">
        <v>34</v>
      </c>
      <c r="N1" t="s">
        <v>35</v>
      </c>
      <c r="O1" s="4"/>
      <c r="P1" s="4"/>
    </row>
    <row r="2" spans="1:16" x14ac:dyDescent="0.75">
      <c r="A2" t="s">
        <v>57</v>
      </c>
      <c r="B2" s="1" cm="1">
        <f t="array" ref="B2:C2">_xlfn.XLOOKUP(A2,G2:G10,M2:M10:N2:N10)</f>
        <v>42986</v>
      </c>
      <c r="C2" t="str">
        <v>Dwight.Schrute@AOL.com</v>
      </c>
      <c r="E2" t="s">
        <v>2</v>
      </c>
      <c r="F2" t="s">
        <v>3</v>
      </c>
      <c r="G2" t="str">
        <f>_xlfn.CONCAT(E2," ",F2)</f>
        <v>Jim Halpert</v>
      </c>
      <c r="H2">
        <v>30</v>
      </c>
      <c r="I2" t="s">
        <v>24</v>
      </c>
      <c r="J2" t="s">
        <v>23</v>
      </c>
      <c r="K2">
        <v>45000</v>
      </c>
      <c r="L2" s="1">
        <v>37197</v>
      </c>
      <c r="M2" s="1">
        <v>42253</v>
      </c>
      <c r="N2" s="1" t="s">
        <v>36</v>
      </c>
      <c r="O2" t="s">
        <v>48</v>
      </c>
      <c r="P2" t="s">
        <v>49</v>
      </c>
    </row>
    <row r="3" spans="1:16" x14ac:dyDescent="0.75">
      <c r="A3" t="s">
        <v>58</v>
      </c>
      <c r="B3" s="1" cm="1">
        <f t="array" ref="B3:C3">_xlfn.XLOOKUP(A3,G3:G11,M3:M11:N3:N11)</f>
        <v>42977</v>
      </c>
      <c r="C3" t="str">
        <v>Toby.Flenderson@DunderMifflinCorporate.com</v>
      </c>
      <c r="E3" t="s">
        <v>4</v>
      </c>
      <c r="F3" t="s">
        <v>5</v>
      </c>
      <c r="G3" t="str">
        <f t="shared" ref="G3:G10" si="0">_xlfn.CONCAT(E3," ",F3)</f>
        <v>Pam Beasley</v>
      </c>
      <c r="H3">
        <v>30</v>
      </c>
      <c r="I3" t="s">
        <v>26</v>
      </c>
      <c r="J3" t="s">
        <v>25</v>
      </c>
      <c r="K3">
        <v>36000</v>
      </c>
      <c r="L3" s="1">
        <v>36436</v>
      </c>
      <c r="M3" s="1">
        <v>42287</v>
      </c>
      <c r="N3" s="1" t="s">
        <v>37</v>
      </c>
      <c r="O3" t="str">
        <f>IF(K3&lt;40000,"Below Average","Normal")</f>
        <v>Below Average</v>
      </c>
      <c r="P3" t="str" cm="1">
        <f t="array" ref="P3">_xlfn.IFS(K3&lt;40000,"Below Average",K3&lt;50000,"Average",K3&lt;70000,"Normal")</f>
        <v>Below Average</v>
      </c>
    </row>
    <row r="4" spans="1:16" x14ac:dyDescent="0.75">
      <c r="A4" t="s">
        <v>59</v>
      </c>
      <c r="B4" s="1" cm="1">
        <f t="array" ref="B4:C4">_xlfn.XLOOKUP(A4,G4:G12,M4:M12:N4:N12)</f>
        <v>41551</v>
      </c>
      <c r="C4" t="str">
        <v>Meredith.Palmer@Yahoo.com</v>
      </c>
      <c r="E4" t="s">
        <v>6</v>
      </c>
      <c r="F4" t="s">
        <v>7</v>
      </c>
      <c r="G4" t="str">
        <f t="shared" si="0"/>
        <v>Dwight Schrute</v>
      </c>
      <c r="H4">
        <v>29</v>
      </c>
      <c r="I4" t="s">
        <v>24</v>
      </c>
      <c r="J4" t="s">
        <v>23</v>
      </c>
      <c r="K4">
        <v>63000</v>
      </c>
      <c r="L4" s="1">
        <v>36711</v>
      </c>
      <c r="M4" s="1">
        <v>42986</v>
      </c>
      <c r="N4" s="1" t="s">
        <v>38</v>
      </c>
      <c r="O4" t="str">
        <f t="shared" ref="O4:O10" si="1">IF(K4&lt;40000,"Below Average","Normal")</f>
        <v>Normal</v>
      </c>
      <c r="P4" t="str" cm="1">
        <f t="array" ref="P4">_xlfn.IFS(K4&lt;40000,"Below Average",K4&lt;50000,"Average",K4&lt;70000,"Normal")</f>
        <v>Normal</v>
      </c>
    </row>
    <row r="5" spans="1:16" x14ac:dyDescent="0.75">
      <c r="A5" t="s">
        <v>55</v>
      </c>
      <c r="B5" s="1" cm="1">
        <f t="array" ref="B5:C5">_xlfn.XLOOKUP(A5,G5:G13,M5:M13:N5:N13)</f>
        <v>42116</v>
      </c>
      <c r="C5" t="str">
        <v>Stanley.Hudson@gmail.com</v>
      </c>
      <c r="E5" t="s">
        <v>13</v>
      </c>
      <c r="F5" t="s">
        <v>12</v>
      </c>
      <c r="G5" t="str">
        <f t="shared" si="0"/>
        <v>Angela Martin</v>
      </c>
      <c r="H5">
        <v>31</v>
      </c>
      <c r="I5" t="s">
        <v>26</v>
      </c>
      <c r="J5" t="s">
        <v>27</v>
      </c>
      <c r="K5">
        <v>47000</v>
      </c>
      <c r="L5" s="1">
        <v>36530</v>
      </c>
      <c r="M5" s="1">
        <v>42341</v>
      </c>
      <c r="N5" s="1" t="s">
        <v>39</v>
      </c>
      <c r="O5" t="str">
        <f t="shared" si="1"/>
        <v>Normal</v>
      </c>
      <c r="P5" t="str" cm="1">
        <f t="array" ref="P5">_xlfn.IFS(K5&lt;40000,"Below Average",K5&lt;50000,"Average",K5&lt;70000,"Normal")</f>
        <v>Average</v>
      </c>
    </row>
    <row r="6" spans="1:16" x14ac:dyDescent="0.75">
      <c r="E6" t="s">
        <v>14</v>
      </c>
      <c r="F6" t="s">
        <v>15</v>
      </c>
      <c r="G6" t="str">
        <f t="shared" si="0"/>
        <v>Toby Flenderson</v>
      </c>
      <c r="H6">
        <v>32</v>
      </c>
      <c r="I6" t="s">
        <v>24</v>
      </c>
      <c r="J6" t="s">
        <v>28</v>
      </c>
      <c r="K6">
        <v>50000</v>
      </c>
      <c r="L6" s="1">
        <v>37017</v>
      </c>
      <c r="M6" s="1">
        <v>42977</v>
      </c>
      <c r="N6" s="1" t="s">
        <v>40</v>
      </c>
      <c r="O6" t="str">
        <f t="shared" si="1"/>
        <v>Normal</v>
      </c>
      <c r="P6" t="str" cm="1">
        <f t="array" ref="P6">_xlfn.IFS(K6&lt;40000,"Below Average",K6&lt;50000,"Average",K6&lt;70000,"Normal")</f>
        <v>Normal</v>
      </c>
    </row>
    <row r="7" spans="1:16" x14ac:dyDescent="0.75">
      <c r="E7" t="s">
        <v>8</v>
      </c>
      <c r="F7" t="s">
        <v>9</v>
      </c>
      <c r="G7" t="str">
        <f t="shared" si="0"/>
        <v>Michael Scott</v>
      </c>
      <c r="H7">
        <v>35</v>
      </c>
      <c r="I7" t="s">
        <v>24</v>
      </c>
      <c r="J7" t="s">
        <v>29</v>
      </c>
      <c r="K7">
        <v>65000</v>
      </c>
      <c r="L7" s="1">
        <v>35040</v>
      </c>
      <c r="M7" s="1">
        <v>41528</v>
      </c>
      <c r="N7" s="1" t="s">
        <v>41</v>
      </c>
      <c r="O7" t="str">
        <f t="shared" si="1"/>
        <v>Normal</v>
      </c>
      <c r="P7" t="str" cm="1">
        <f t="array" ref="P7">_xlfn.IFS(K7&lt;40000,"Below Average",K7&lt;50000,"Average",K7&lt;70000,"Normal")</f>
        <v>Normal</v>
      </c>
    </row>
    <row r="8" spans="1:16" x14ac:dyDescent="0.75">
      <c r="E8" t="s">
        <v>31</v>
      </c>
      <c r="F8" t="s">
        <v>32</v>
      </c>
      <c r="G8" t="str">
        <f t="shared" si="0"/>
        <v>Meredith Palmer</v>
      </c>
      <c r="H8">
        <v>32</v>
      </c>
      <c r="I8" t="s">
        <v>26</v>
      </c>
      <c r="J8" t="s">
        <v>30</v>
      </c>
      <c r="K8">
        <v>41000</v>
      </c>
      <c r="L8" s="1">
        <v>37933</v>
      </c>
      <c r="M8" s="1">
        <v>41551</v>
      </c>
      <c r="N8" s="1" t="s">
        <v>42</v>
      </c>
      <c r="O8" t="str">
        <f t="shared" si="1"/>
        <v>Normal</v>
      </c>
      <c r="P8" t="str" cm="1">
        <f t="array" ref="P8">_xlfn.IFS(K8&lt;40000,"Below Average",K8&lt;50000,"Average",K8&lt;70000,"Normal")</f>
        <v>Average</v>
      </c>
    </row>
    <row r="9" spans="1:16" x14ac:dyDescent="0.75">
      <c r="E9" t="s">
        <v>16</v>
      </c>
      <c r="F9" t="s">
        <v>17</v>
      </c>
      <c r="G9" t="str">
        <f t="shared" si="0"/>
        <v>Stanley Hudson</v>
      </c>
      <c r="H9">
        <v>38</v>
      </c>
      <c r="I9" t="s">
        <v>24</v>
      </c>
      <c r="J9" t="s">
        <v>23</v>
      </c>
      <c r="K9">
        <v>48000</v>
      </c>
      <c r="L9" s="1">
        <v>37416</v>
      </c>
      <c r="M9" s="1">
        <v>42116</v>
      </c>
      <c r="N9" s="1" t="s">
        <v>43</v>
      </c>
      <c r="O9" t="str">
        <f t="shared" si="1"/>
        <v>Normal</v>
      </c>
      <c r="P9" t="str" cm="1">
        <f t="array" ref="P9">_xlfn.IFS(K9&lt;40000,"Below Average",K9&lt;50000,"Average",K9&lt;70000,"Normal")</f>
        <v>Average</v>
      </c>
    </row>
    <row r="10" spans="1:16" x14ac:dyDescent="0.75">
      <c r="E10" t="s">
        <v>10</v>
      </c>
      <c r="F10" t="s">
        <v>11</v>
      </c>
      <c r="G10" t="str">
        <f t="shared" si="0"/>
        <v>Kevin Malone</v>
      </c>
      <c r="H10">
        <v>31</v>
      </c>
      <c r="I10" t="s">
        <v>24</v>
      </c>
      <c r="J10" t="s">
        <v>27</v>
      </c>
      <c r="K10">
        <v>42000</v>
      </c>
      <c r="L10" s="1">
        <v>37843</v>
      </c>
      <c r="M10" s="1">
        <v>40800</v>
      </c>
      <c r="N10" s="1" t="s">
        <v>44</v>
      </c>
      <c r="O10" t="str">
        <f t="shared" si="1"/>
        <v>Normal</v>
      </c>
      <c r="P10" t="str" cm="1">
        <f t="array" ref="P10">_xlfn.IFS(K10&lt;40000,"Below Average",K10&lt;50000,"Average",K10&lt;70000,"Normal")</f>
        <v>Average</v>
      </c>
    </row>
  </sheetData>
  <mergeCells count="1"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O10"/>
  <sheetViews>
    <sheetView topLeftCell="C1" workbookViewId="0">
      <selection activeCell="J1" sqref="J1:J1048576"/>
    </sheetView>
  </sheetViews>
  <sheetFormatPr defaultColWidth="10.86328125" defaultRowHeight="14.75" x14ac:dyDescent="0.75"/>
  <cols>
    <col min="1" max="1" width="11.2265625" bestFit="1" customWidth="1"/>
    <col min="2" max="2" width="39.76953125" bestFit="1" customWidth="1"/>
    <col min="4" max="4" width="10.76953125" bestFit="1" customWidth="1"/>
    <col min="7" max="7" width="13.6796875"/>
    <col min="10" max="10" width="39.76953125" bestFit="1" customWidth="1"/>
    <col min="15" max="15" width="16.90625" bestFit="1" customWidth="1"/>
  </cols>
  <sheetData>
    <row r="1" spans="1:15" x14ac:dyDescent="0.75">
      <c r="A1" t="s">
        <v>52</v>
      </c>
      <c r="B1" t="s">
        <v>35</v>
      </c>
      <c r="E1" t="s">
        <v>0</v>
      </c>
      <c r="F1" t="s">
        <v>1</v>
      </c>
      <c r="G1" t="s">
        <v>51</v>
      </c>
      <c r="H1" t="s">
        <v>21</v>
      </c>
      <c r="I1" t="s">
        <v>22</v>
      </c>
      <c r="J1" t="s">
        <v>35</v>
      </c>
      <c r="K1" t="s">
        <v>19</v>
      </c>
      <c r="L1" t="s">
        <v>20</v>
      </c>
      <c r="M1" t="s">
        <v>33</v>
      </c>
      <c r="N1" t="s">
        <v>34</v>
      </c>
      <c r="O1" t="s">
        <v>50</v>
      </c>
    </row>
    <row r="2" spans="1:15" x14ac:dyDescent="0.75">
      <c r="A2" t="s">
        <v>61</v>
      </c>
      <c r="B2" t="str">
        <f>_xlfn.XLOOKUP(A2,G2:G10,J2:J10,,1)</f>
        <v>Toby.Flenderson@DunderMifflinCorporate.com</v>
      </c>
      <c r="E2" t="s">
        <v>2</v>
      </c>
      <c r="F2" t="s">
        <v>3</v>
      </c>
      <c r="G2" t="str">
        <f>_xlfn.CONCAT(E2," ",F2)</f>
        <v>Jim Halpert</v>
      </c>
      <c r="H2">
        <v>30</v>
      </c>
      <c r="I2" t="s">
        <v>24</v>
      </c>
      <c r="J2" s="1" t="s">
        <v>36</v>
      </c>
      <c r="K2" t="s">
        <v>23</v>
      </c>
      <c r="L2">
        <v>45000</v>
      </c>
      <c r="M2" s="1">
        <v>37197</v>
      </c>
      <c r="N2" s="1">
        <v>42253</v>
      </c>
      <c r="O2">
        <f>LEN(F2)</f>
        <v>7</v>
      </c>
    </row>
    <row r="3" spans="1:15" x14ac:dyDescent="0.75">
      <c r="A3" t="s">
        <v>62</v>
      </c>
      <c r="B3" t="str">
        <f>_xlfn.XLOOKUP(A3,G3:G11,J3:J11,,1)</f>
        <v>Stanley.Hudson@gmail.com</v>
      </c>
      <c r="E3" t="s">
        <v>4</v>
      </c>
      <c r="F3" t="s">
        <v>5</v>
      </c>
      <c r="G3" t="str">
        <f t="shared" ref="G3:G10" si="0">_xlfn.CONCAT(E3," ",F3)</f>
        <v>Pam Beasley</v>
      </c>
      <c r="H3">
        <v>30</v>
      </c>
      <c r="I3" t="s">
        <v>26</v>
      </c>
      <c r="J3" s="1" t="s">
        <v>37</v>
      </c>
      <c r="K3" t="s">
        <v>25</v>
      </c>
      <c r="L3">
        <v>36000</v>
      </c>
      <c r="M3" s="1">
        <v>36436</v>
      </c>
      <c r="N3" s="1">
        <v>42287</v>
      </c>
      <c r="O3">
        <f t="shared" ref="O3:O10" si="1">LEN(F3)</f>
        <v>7</v>
      </c>
    </row>
    <row r="4" spans="1:15" x14ac:dyDescent="0.75">
      <c r="A4" t="s">
        <v>63</v>
      </c>
      <c r="B4" t="str">
        <f t="shared" ref="B4:B5" si="2">_xlfn.XLOOKUP(A4,G4:G12,J4:J12,,1)</f>
        <v>Kevin.Malone@DunderMifflin.com</v>
      </c>
      <c r="E4" t="s">
        <v>6</v>
      </c>
      <c r="F4" t="s">
        <v>7</v>
      </c>
      <c r="G4" t="str">
        <f t="shared" si="0"/>
        <v>Dwight Schrute</v>
      </c>
      <c r="H4">
        <v>29</v>
      </c>
      <c r="I4" t="s">
        <v>24</v>
      </c>
      <c r="J4" s="1" t="s">
        <v>38</v>
      </c>
      <c r="K4" t="s">
        <v>23</v>
      </c>
      <c r="L4">
        <v>63000</v>
      </c>
      <c r="M4" s="1">
        <v>36711</v>
      </c>
      <c r="N4" s="1">
        <v>42986</v>
      </c>
      <c r="O4">
        <f t="shared" si="1"/>
        <v>7</v>
      </c>
    </row>
    <row r="5" spans="1:15" x14ac:dyDescent="0.75">
      <c r="A5" t="s">
        <v>64</v>
      </c>
      <c r="B5" t="str">
        <f t="shared" si="2"/>
        <v>Stanley.Hudson@gmail.com</v>
      </c>
      <c r="E5" t="s">
        <v>13</v>
      </c>
      <c r="F5" t="s">
        <v>12</v>
      </c>
      <c r="G5" t="str">
        <f t="shared" si="0"/>
        <v>Angela Martin</v>
      </c>
      <c r="H5">
        <v>31</v>
      </c>
      <c r="I5" t="s">
        <v>26</v>
      </c>
      <c r="J5" s="1" t="s">
        <v>39</v>
      </c>
      <c r="K5" t="s">
        <v>27</v>
      </c>
      <c r="L5">
        <v>47000</v>
      </c>
      <c r="M5" s="1">
        <v>36530</v>
      </c>
      <c r="N5" s="1">
        <v>42341</v>
      </c>
      <c r="O5">
        <f t="shared" si="1"/>
        <v>6</v>
      </c>
    </row>
    <row r="6" spans="1:15" x14ac:dyDescent="0.75">
      <c r="E6" t="s">
        <v>14</v>
      </c>
      <c r="F6" t="s">
        <v>15</v>
      </c>
      <c r="G6" t="str">
        <f t="shared" si="0"/>
        <v>Toby Flenderson</v>
      </c>
      <c r="H6">
        <v>32</v>
      </c>
      <c r="I6" t="s">
        <v>24</v>
      </c>
      <c r="J6" s="1" t="s">
        <v>40</v>
      </c>
      <c r="K6" t="s">
        <v>28</v>
      </c>
      <c r="L6">
        <v>50000</v>
      </c>
      <c r="M6" s="1">
        <v>37017</v>
      </c>
      <c r="N6" s="1">
        <v>42977</v>
      </c>
      <c r="O6">
        <f t="shared" si="1"/>
        <v>10</v>
      </c>
    </row>
    <row r="7" spans="1:15" x14ac:dyDescent="0.75">
      <c r="E7" t="s">
        <v>8</v>
      </c>
      <c r="F7" t="s">
        <v>9</v>
      </c>
      <c r="G7" t="str">
        <f t="shared" si="0"/>
        <v>Michael Scott</v>
      </c>
      <c r="H7">
        <v>35</v>
      </c>
      <c r="I7" t="s">
        <v>24</v>
      </c>
      <c r="J7" s="1" t="s">
        <v>41</v>
      </c>
      <c r="K7" t="s">
        <v>29</v>
      </c>
      <c r="L7">
        <v>65000</v>
      </c>
      <c r="M7" s="1">
        <v>35040</v>
      </c>
      <c r="N7" s="1">
        <v>41528</v>
      </c>
      <c r="O7">
        <f t="shared" si="1"/>
        <v>5</v>
      </c>
    </row>
    <row r="8" spans="1:15" x14ac:dyDescent="0.75">
      <c r="E8" t="s">
        <v>31</v>
      </c>
      <c r="F8" t="s">
        <v>32</v>
      </c>
      <c r="G8" t="str">
        <f t="shared" si="0"/>
        <v>Meredith Palmer</v>
      </c>
      <c r="H8">
        <v>32</v>
      </c>
      <c r="I8" t="s">
        <v>26</v>
      </c>
      <c r="J8" s="1" t="s">
        <v>42</v>
      </c>
      <c r="K8" t="s">
        <v>30</v>
      </c>
      <c r="L8">
        <v>41000</v>
      </c>
      <c r="M8" s="1">
        <v>37933</v>
      </c>
      <c r="N8" s="1">
        <v>41551</v>
      </c>
      <c r="O8">
        <f t="shared" si="1"/>
        <v>6</v>
      </c>
    </row>
    <row r="9" spans="1:15" x14ac:dyDescent="0.75">
      <c r="E9" t="s">
        <v>16</v>
      </c>
      <c r="F9" t="s">
        <v>17</v>
      </c>
      <c r="G9" t="str">
        <f t="shared" si="0"/>
        <v>Stanley Hudson</v>
      </c>
      <c r="H9">
        <v>38</v>
      </c>
      <c r="I9" t="s">
        <v>24</v>
      </c>
      <c r="J9" s="1" t="s">
        <v>43</v>
      </c>
      <c r="K9" t="s">
        <v>23</v>
      </c>
      <c r="L9">
        <v>48000</v>
      </c>
      <c r="M9" s="1">
        <v>37416</v>
      </c>
      <c r="N9" s="1">
        <v>42116</v>
      </c>
      <c r="O9">
        <f t="shared" si="1"/>
        <v>6</v>
      </c>
    </row>
    <row r="10" spans="1:15" x14ac:dyDescent="0.75">
      <c r="E10" t="s">
        <v>10</v>
      </c>
      <c r="F10" t="s">
        <v>11</v>
      </c>
      <c r="G10" t="str">
        <f t="shared" si="0"/>
        <v>Kevin Malone</v>
      </c>
      <c r="H10">
        <v>31</v>
      </c>
      <c r="I10" t="s">
        <v>24</v>
      </c>
      <c r="J10" s="1" t="s">
        <v>44</v>
      </c>
      <c r="K10" t="s">
        <v>27</v>
      </c>
      <c r="L10">
        <v>42000</v>
      </c>
      <c r="M10" s="1">
        <v>37843</v>
      </c>
      <c r="N10" s="1">
        <v>40800</v>
      </c>
      <c r="O10">
        <f t="shared" si="1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P13"/>
  <sheetViews>
    <sheetView tabSelected="1" workbookViewId="0">
      <selection activeCell="F13" sqref="F13"/>
    </sheetView>
  </sheetViews>
  <sheetFormatPr defaultColWidth="13.6796875" defaultRowHeight="14.75" x14ac:dyDescent="0.75"/>
  <cols>
    <col min="1" max="1" width="14.54296875" style="5" bestFit="1" customWidth="1"/>
    <col min="2" max="2" width="28.26953125" style="5" bestFit="1" customWidth="1"/>
    <col min="3" max="3" width="13.6796875" style="5"/>
    <col min="4" max="4" width="10.76953125" bestFit="1" customWidth="1"/>
    <col min="7" max="7" width="13.6796875" style="5"/>
    <col min="8" max="8" width="7.6796875" customWidth="1"/>
    <col min="11" max="11" width="39.76953125" style="5" bestFit="1" customWidth="1"/>
  </cols>
  <sheetData>
    <row r="1" spans="1:16" x14ac:dyDescent="0.75">
      <c r="A1" s="5" t="s">
        <v>52</v>
      </c>
      <c r="B1" s="5" t="s">
        <v>35</v>
      </c>
      <c r="D1" t="s">
        <v>18</v>
      </c>
      <c r="E1" t="s">
        <v>0</v>
      </c>
      <c r="F1" t="s">
        <v>1</v>
      </c>
      <c r="G1" s="5" t="s">
        <v>51</v>
      </c>
      <c r="H1" t="s">
        <v>21</v>
      </c>
      <c r="I1" t="s">
        <v>22</v>
      </c>
      <c r="J1" t="s">
        <v>19</v>
      </c>
      <c r="K1" s="5" t="s">
        <v>35</v>
      </c>
      <c r="L1" t="s">
        <v>20</v>
      </c>
      <c r="M1" t="s">
        <v>33</v>
      </c>
      <c r="N1" t="s">
        <v>34</v>
      </c>
      <c r="O1" t="s">
        <v>45</v>
      </c>
    </row>
    <row r="2" spans="1:16" x14ac:dyDescent="0.75">
      <c r="A2" s="5" t="s">
        <v>54</v>
      </c>
      <c r="B2" s="5" t="str">
        <f>VLOOKUP(A2,G2:K10,5,FALSE)</f>
        <v>Pam.Beasley@DunderMifflin.com</v>
      </c>
      <c r="D2">
        <v>1001</v>
      </c>
      <c r="E2" t="s">
        <v>2</v>
      </c>
      <c r="F2" t="s">
        <v>3</v>
      </c>
      <c r="G2" s="5" t="str">
        <f>_xlfn.CONCAT(E2," ",F2)</f>
        <v>Jim Halpert</v>
      </c>
      <c r="H2">
        <v>30</v>
      </c>
      <c r="I2" t="s">
        <v>24</v>
      </c>
      <c r="J2" t="s">
        <v>23</v>
      </c>
      <c r="K2" s="1" t="s">
        <v>36</v>
      </c>
      <c r="L2">
        <v>45000</v>
      </c>
      <c r="M2" s="1">
        <v>37197</v>
      </c>
      <c r="N2" s="1">
        <v>42253</v>
      </c>
      <c r="O2" t="str">
        <f>TEXT(M2,"yy/mm/dd")</f>
        <v>01/11/02</v>
      </c>
      <c r="P2" s="2"/>
    </row>
    <row r="3" spans="1:16" x14ac:dyDescent="0.75">
      <c r="A3" s="5" t="s">
        <v>57</v>
      </c>
      <c r="B3" s="5" t="str">
        <f t="shared" ref="B3:B5" si="0">VLOOKUP(A3,G3:K11,5,FALSE)</f>
        <v>Dwight.Schrute@AOL.com</v>
      </c>
      <c r="D3">
        <v>1002</v>
      </c>
      <c r="E3" t="s">
        <v>4</v>
      </c>
      <c r="F3" t="s">
        <v>5</v>
      </c>
      <c r="G3" s="5" t="str">
        <f t="shared" ref="G3:G10" si="1">_xlfn.CONCAT(E3," ",F3)</f>
        <v>Pam Beasley</v>
      </c>
      <c r="H3">
        <v>30</v>
      </c>
      <c r="I3" t="s">
        <v>26</v>
      </c>
      <c r="J3" t="s">
        <v>25</v>
      </c>
      <c r="K3" s="1" t="s">
        <v>37</v>
      </c>
      <c r="L3">
        <v>36000</v>
      </c>
      <c r="M3" s="1">
        <v>36436</v>
      </c>
      <c r="N3" s="1">
        <v>42287</v>
      </c>
      <c r="O3" t="str">
        <f>TEXT(M3,"yy/mm/dd")</f>
        <v>99/10/03</v>
      </c>
      <c r="P3" s="2"/>
    </row>
    <row r="4" spans="1:16" x14ac:dyDescent="0.75">
      <c r="A4" s="5" t="s">
        <v>65</v>
      </c>
      <c r="B4" s="5" t="str">
        <f t="shared" si="0"/>
        <v>Angela.Martin@DunderMifflin.com</v>
      </c>
      <c r="D4">
        <v>1003</v>
      </c>
      <c r="E4" t="s">
        <v>6</v>
      </c>
      <c r="F4" t="s">
        <v>7</v>
      </c>
      <c r="G4" s="5" t="str">
        <f t="shared" si="1"/>
        <v>Dwight Schrute</v>
      </c>
      <c r="H4">
        <v>29</v>
      </c>
      <c r="I4" t="s">
        <v>24</v>
      </c>
      <c r="J4" t="s">
        <v>23</v>
      </c>
      <c r="K4" s="1" t="s">
        <v>38</v>
      </c>
      <c r="L4">
        <v>63000</v>
      </c>
      <c r="M4" s="1">
        <v>36711</v>
      </c>
      <c r="N4" s="1">
        <v>42986</v>
      </c>
      <c r="O4" t="str">
        <f t="shared" ref="O4:O10" si="2">TEXT(M4,"yy/mm/dd")</f>
        <v>00/07/04</v>
      </c>
      <c r="P4" s="2"/>
    </row>
    <row r="5" spans="1:16" x14ac:dyDescent="0.75">
      <c r="A5" s="5" t="s">
        <v>59</v>
      </c>
      <c r="B5" s="5" t="str">
        <f t="shared" si="0"/>
        <v>Meredith.Palmer@Yahoo.com</v>
      </c>
      <c r="D5">
        <v>1004</v>
      </c>
      <c r="E5" t="s">
        <v>13</v>
      </c>
      <c r="F5" t="s">
        <v>12</v>
      </c>
      <c r="G5" s="5" t="str">
        <f t="shared" si="1"/>
        <v>Angela Martin</v>
      </c>
      <c r="H5">
        <v>31</v>
      </c>
      <c r="I5" t="s">
        <v>26</v>
      </c>
      <c r="J5" t="s">
        <v>27</v>
      </c>
      <c r="K5" s="1" t="s">
        <v>39</v>
      </c>
      <c r="L5">
        <v>47000</v>
      </c>
      <c r="M5" s="1">
        <v>36530</v>
      </c>
      <c r="N5" s="1">
        <v>42341</v>
      </c>
      <c r="O5" t="str">
        <f t="shared" si="2"/>
        <v>00/01/05</v>
      </c>
      <c r="P5" s="2"/>
    </row>
    <row r="6" spans="1:16" x14ac:dyDescent="0.75">
      <c r="D6">
        <v>1005</v>
      </c>
      <c r="E6" t="s">
        <v>14</v>
      </c>
      <c r="F6" t="s">
        <v>15</v>
      </c>
      <c r="G6" s="5" t="str">
        <f t="shared" si="1"/>
        <v>Toby Flenderson</v>
      </c>
      <c r="H6">
        <v>32</v>
      </c>
      <c r="I6" t="s">
        <v>24</v>
      </c>
      <c r="J6" t="s">
        <v>28</v>
      </c>
      <c r="K6" s="1" t="s">
        <v>40</v>
      </c>
      <c r="L6">
        <v>50000</v>
      </c>
      <c r="M6" s="1">
        <v>37017</v>
      </c>
      <c r="N6" s="1">
        <v>42977</v>
      </c>
      <c r="O6" t="str">
        <f t="shared" si="2"/>
        <v>01/05/06</v>
      </c>
      <c r="P6" s="2"/>
    </row>
    <row r="7" spans="1:16" x14ac:dyDescent="0.75">
      <c r="D7">
        <v>1006</v>
      </c>
      <c r="E7" t="s">
        <v>8</v>
      </c>
      <c r="F7" t="s">
        <v>9</v>
      </c>
      <c r="G7" s="5" t="str">
        <f t="shared" si="1"/>
        <v>Michael Scott</v>
      </c>
      <c r="H7">
        <v>35</v>
      </c>
      <c r="I7" t="s">
        <v>24</v>
      </c>
      <c r="J7" t="s">
        <v>29</v>
      </c>
      <c r="K7" s="1" t="s">
        <v>41</v>
      </c>
      <c r="L7">
        <v>65000</v>
      </c>
      <c r="M7" s="1">
        <v>35040</v>
      </c>
      <c r="N7" s="1">
        <v>41528</v>
      </c>
      <c r="O7" t="str">
        <f t="shared" si="2"/>
        <v>95/12/07</v>
      </c>
      <c r="P7" s="2"/>
    </row>
    <row r="8" spans="1:16" x14ac:dyDescent="0.75">
      <c r="D8">
        <v>1007</v>
      </c>
      <c r="E8" t="s">
        <v>31</v>
      </c>
      <c r="F8" t="s">
        <v>32</v>
      </c>
      <c r="G8" s="5" t="str">
        <f t="shared" si="1"/>
        <v>Meredith Palmer</v>
      </c>
      <c r="H8">
        <v>32</v>
      </c>
      <c r="I8" t="s">
        <v>26</v>
      </c>
      <c r="J8" t="s">
        <v>30</v>
      </c>
      <c r="K8" s="1" t="s">
        <v>42</v>
      </c>
      <c r="L8">
        <v>41000</v>
      </c>
      <c r="M8" s="1">
        <v>37933</v>
      </c>
      <c r="N8" s="1">
        <v>41551</v>
      </c>
      <c r="O8" t="str">
        <f t="shared" si="2"/>
        <v>03/11/08</v>
      </c>
      <c r="P8" s="2"/>
    </row>
    <row r="9" spans="1:16" x14ac:dyDescent="0.75">
      <c r="D9">
        <v>1008</v>
      </c>
      <c r="E9" t="s">
        <v>16</v>
      </c>
      <c r="F9" t="s">
        <v>17</v>
      </c>
      <c r="G9" s="5" t="str">
        <f t="shared" si="1"/>
        <v>Stanley Hudson</v>
      </c>
      <c r="H9">
        <v>38</v>
      </c>
      <c r="I9" t="s">
        <v>24</v>
      </c>
      <c r="J9" t="s">
        <v>23</v>
      </c>
      <c r="K9" s="1" t="s">
        <v>43</v>
      </c>
      <c r="L9">
        <v>48000</v>
      </c>
      <c r="M9" s="1">
        <v>37416</v>
      </c>
      <c r="N9" s="1">
        <v>42116</v>
      </c>
      <c r="O9" t="str">
        <f t="shared" si="2"/>
        <v>02/06/09</v>
      </c>
      <c r="P9" s="2"/>
    </row>
    <row r="10" spans="1:16" x14ac:dyDescent="0.75">
      <c r="D10">
        <v>1009</v>
      </c>
      <c r="E10" t="s">
        <v>10</v>
      </c>
      <c r="F10" t="s">
        <v>11</v>
      </c>
      <c r="G10" s="5" t="str">
        <f t="shared" si="1"/>
        <v>Kevin Malone</v>
      </c>
      <c r="H10">
        <v>31</v>
      </c>
      <c r="I10" t="s">
        <v>24</v>
      </c>
      <c r="J10" t="s">
        <v>27</v>
      </c>
      <c r="K10" s="1" t="s">
        <v>44</v>
      </c>
      <c r="L10">
        <v>42000</v>
      </c>
      <c r="M10" s="1">
        <v>37843</v>
      </c>
      <c r="N10" s="1">
        <v>40800</v>
      </c>
      <c r="O10" t="str">
        <f t="shared" si="2"/>
        <v>03/08/10</v>
      </c>
      <c r="P10" s="2"/>
    </row>
    <row r="12" spans="1:16" x14ac:dyDescent="0.75">
      <c r="M12" s="1"/>
    </row>
    <row r="13" spans="1:16" x14ac:dyDescent="0.75">
      <c r="M1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23171-12A2-404A-B807-F46FDFB64D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XLOOKUP</vt:lpstr>
      <vt:lpstr>XLOOKUP MULTIPLE ROWS</vt:lpstr>
      <vt:lpstr>XLOOKUP EXACT MATCH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AKPALU EMMANUEL</cp:lastModifiedBy>
  <dcterms:created xsi:type="dcterms:W3CDTF">2021-12-16T14:18:34Z</dcterms:created>
  <dcterms:modified xsi:type="dcterms:W3CDTF">2024-08-29T22:44:44Z</dcterms:modified>
</cp:coreProperties>
</file>