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nil Sarkar\Desktop\Projext\Excels\"/>
    </mc:Choice>
  </mc:AlternateContent>
  <xr:revisionPtr revIDLastSave="0" documentId="13_ncr:1_{1D129C5A-FE23-4FFC-8CC5-9C1D27C79F4F}" xr6:coauthVersionLast="47" xr6:coauthVersionMax="47" xr10:uidLastSave="{00000000-0000-0000-0000-000000000000}"/>
  <bookViews>
    <workbookView xWindow="-120" yWindow="-120" windowWidth="20730" windowHeight="11160" activeTab="1" xr2:uid="{00000000-000D-0000-FFFF-FFFF00000000}"/>
  </bookViews>
  <sheets>
    <sheet name="Raw Data" sheetId="1" r:id="rId1"/>
    <sheet name="Data" sheetId="9" r:id="rId2"/>
    <sheet name="Interest" sheetId="11" r:id="rId3"/>
    <sheet name="Customers" sheetId="10" r:id="rId4"/>
    <sheet name="Based on Influence" sheetId="8" r:id="rId5"/>
    <sheet name="Reports" sheetId="2" r:id="rId6"/>
  </sheets>
  <definedNames>
    <definedName name="_xlcn.WorksheetConnection_AVMData.xlsxData1" hidden="1">Data[]</definedName>
    <definedName name="_xlcn.WorksheetConnection_ReportsE10E151" hidden="1">Reports!$E$10:$E$15</definedName>
    <definedName name="ExternalData_1" localSheetId="1" hidden="1">Data!$A$1:$P$168</definedName>
    <definedName name="ExternalData_2" localSheetId="3" hidden="1">'Customers'!$A$1:$F$168</definedName>
    <definedName name="ExternalData_3" localSheetId="2" hidden="1">Interest!$A$1:$I$168</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Reports!$E$10:$E$15"/>
          <x15:modelTable id="Data" name="Data" connection="WorksheetConnection_AVM Data.xlsx!Data"/>
        </x15:modelTables>
        <x15:modelRelationships>
          <x15:modelRelationship fromTable="Data" fromColumn="Opinion" toTable="Range" toColumn="Based on Opini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5" i="2" l="1"/>
  <c r="H35" i="2"/>
  <c r="M35" i="2" s="1"/>
  <c r="H34" i="2"/>
  <c r="L34" i="2" s="1"/>
  <c r="H36" i="2"/>
  <c r="G36" i="2"/>
  <c r="F36" i="2"/>
  <c r="G35" i="2"/>
  <c r="F35" i="2"/>
  <c r="G34" i="2"/>
  <c r="F34" i="2"/>
  <c r="L25" i="2"/>
  <c r="P23" i="2" s="1"/>
  <c r="M25" i="2"/>
  <c r="M24" i="2"/>
  <c r="L24" i="2"/>
  <c r="H26" i="2"/>
  <c r="G26" i="2"/>
  <c r="F26" i="2"/>
  <c r="H25" i="2"/>
  <c r="H24" i="2"/>
  <c r="K24" i="2" a="1"/>
  <c r="G25" i="2"/>
  <c r="G24" i="2"/>
  <c r="F24" i="2"/>
  <c r="F25" i="2"/>
  <c r="E24" i="2" a="1"/>
  <c r="E24" i="2" s="1"/>
  <c r="J7" i="8"/>
  <c r="F15" i="8"/>
  <c r="D8" i="8"/>
  <c r="D7" i="8"/>
  <c r="C8" i="8"/>
  <c r="C7" i="8"/>
  <c r="O12" i="2"/>
  <c r="O13" i="2"/>
  <c r="O14" i="2"/>
  <c r="O15" i="2"/>
  <c r="O16" i="2"/>
  <c r="N12" i="2"/>
  <c r="N13" i="2"/>
  <c r="N14" i="2"/>
  <c r="N15" i="2"/>
  <c r="N16" i="2"/>
  <c r="O11" i="2"/>
  <c r="N11" i="2"/>
  <c r="Q11" i="2" a="1"/>
  <c r="Q11" i="2" s="1"/>
  <c r="T11" i="2" s="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4" i="2"/>
  <c r="J11" i="2" a="1"/>
  <c r="J11" i="2" s="1"/>
  <c r="M11" i="2" s="1"/>
  <c r="E11" i="2" a="1"/>
  <c r="E11" i="2" s="1"/>
  <c r="H11" i="2" s="1"/>
  <c r="B2" i="2" a="1"/>
  <c r="B2" i="2" s="1"/>
  <c r="C2" i="2" s="1"/>
  <c r="M34" i="2" l="1"/>
  <c r="P33" i="2" s="1"/>
  <c r="K24" i="2"/>
  <c r="D9" i="8"/>
  <c r="E7" i="8"/>
  <c r="C9" i="8"/>
  <c r="E9" i="8" s="1"/>
  <c r="E8" i="8"/>
  <c r="T14" i="2"/>
  <c r="T13" i="2"/>
  <c r="T12" i="2"/>
  <c r="H12" i="2"/>
  <c r="M13" i="2"/>
  <c r="L6" i="2"/>
  <c r="H14" i="2"/>
  <c r="M15" i="2"/>
  <c r="H15" i="2"/>
  <c r="M16" i="2"/>
  <c r="M12" i="2"/>
  <c r="H13" i="2"/>
  <c r="M14" i="2"/>
  <c r="C3" i="2"/>
  <c r="K8" i="8" l="1"/>
  <c r="O8" i="8" s="1"/>
  <c r="J8" i="8"/>
  <c r="N8" i="8" s="1"/>
  <c r="K7" i="8"/>
  <c r="O7" i="8" s="1"/>
  <c r="N7" i="8"/>
  <c r="J13" i="8" l="1"/>
  <c r="J15"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4589F9-BA1A-4764-8948-1695AE0BDDC2}"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1EA83504-1D08-431E-97B9-1280D443482C}"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3" xr16:uid="{A68411FF-D046-46FC-846C-52789A4FD092}" keepAlive="1" name="Query - Interest" description="Connection to the 'Interest' query in the workbook." type="5" refreshedVersion="8" background="1" saveData="1">
    <dbPr connection="Provider=Microsoft.Mashup.OleDb.1;Data Source=$Workbook$;Location=Interest;Extended Properties=&quot;&quot;" command="SELECT * FROM [Interest]"/>
  </connection>
  <connection id="4" xr16:uid="{1B89793E-B30C-4FEF-965C-F0963D26EA0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1DEF230-73C8-47D4-8097-97FC78D32703}" name="WorksheetConnection_AVM Data.xlsx!Data" type="102" refreshedVersion="8" minRefreshableVersion="5">
    <extLst>
      <ext xmlns:x15="http://schemas.microsoft.com/office/spreadsheetml/2010/11/main" uri="{DE250136-89BD-433C-8126-D09CA5730AF9}">
        <x15:connection id="Data">
          <x15:rangePr sourceName="_xlcn.WorksheetConnection_AVMData.xlsxData1"/>
        </x15:connection>
      </ext>
    </extLst>
  </connection>
  <connection id="6" xr16:uid="{CC1EBA6D-0D14-4427-AED5-3F11F00AA988}" name="WorksheetConnection_Reports!$E$10:$E$15" type="102" refreshedVersion="8" minRefreshableVersion="5">
    <extLst>
      <ext xmlns:x15="http://schemas.microsoft.com/office/spreadsheetml/2010/11/main" uri="{DE250136-89BD-433C-8126-D09CA5730AF9}">
        <x15:connection id="Range" autoDelete="1">
          <x15:rangePr sourceName="_xlcn.WorksheetConnection_ReportsE10E15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<sst xmlns="http://schemas.openxmlformats.org/spreadsheetml/2006/main" count="7281" uniqueCount="818">
  <si>
    <t>Email address</t>
  </si>
  <si>
    <t>Name</t>
  </si>
  <si>
    <t>Gender</t>
  </si>
  <si>
    <t>Age</t>
  </si>
  <si>
    <t>anjaligoyel2530@gmail.com</t>
  </si>
  <si>
    <t>Anjali Goyal</t>
  </si>
  <si>
    <t>Female</t>
  </si>
  <si>
    <t>21-30</t>
  </si>
  <si>
    <t>Student</t>
  </si>
  <si>
    <t>Bachelor's degree</t>
  </si>
  <si>
    <t>Authentic</t>
  </si>
  <si>
    <t>Neutral</t>
  </si>
  <si>
    <t>No</t>
  </si>
  <si>
    <t>No, not really</t>
  </si>
  <si>
    <t>None of the above</t>
  </si>
  <si>
    <t>Snapchat as Simran suggested</t>
  </si>
  <si>
    <t>Not sure</t>
  </si>
  <si>
    <t>Na</t>
  </si>
  <si>
    <t>anilsarkar11@gmail.com</t>
  </si>
  <si>
    <t>Anil Sarkar</t>
  </si>
  <si>
    <t>Male</t>
  </si>
  <si>
    <t>Employed full-time</t>
  </si>
  <si>
    <t>Master's degree</t>
  </si>
  <si>
    <t>Other</t>
  </si>
  <si>
    <t>Agree</t>
  </si>
  <si>
    <t>No, not at all</t>
  </si>
  <si>
    <t>Virtual Try-Ons (e.g., trying on clothes virtually)</t>
  </si>
  <si>
    <t>Moderately aware</t>
  </si>
  <si>
    <t>Flipkart</t>
  </si>
  <si>
    <t>Yes, to some extent</t>
  </si>
  <si>
    <t>Include real world elements as much as possible to make it feel real.</t>
  </si>
  <si>
    <t>harshyadav610@gmail.com</t>
  </si>
  <si>
    <t>Harsh Yadav</t>
  </si>
  <si>
    <t>Innovative, Engaging, Creative, Memorable</t>
  </si>
  <si>
    <t>Strongly Agree</t>
  </si>
  <si>
    <t>Yes, frequently</t>
  </si>
  <si>
    <t>Virtual Try-Ons (e.g., trying on clothes virtually), Personalized Avatars (e.g., customizing a character to represent you), Interactive Chatbots (e.g., customer service avatars), Virtual Tours (e.g., exploring a product or location virtually), Augmented Reality (AR) Experiences (e.g., trying products in your own space)</t>
  </si>
  <si>
    <t>Gucci, new balance</t>
  </si>
  <si>
    <t>Yes, definitely</t>
  </si>
  <si>
    <t>2006krishyadav@gmail.com</t>
  </si>
  <si>
    <t>Kartik yadav</t>
  </si>
  <si>
    <t>Under 18</t>
  </si>
  <si>
    <t>High school diploma or equivalent</t>
  </si>
  <si>
    <t>Innovative, Engaging</t>
  </si>
  <si>
    <t>Yes, sometimes</t>
  </si>
  <si>
    <t>Interactive Chatbots (e.g., customer service avatars), Virtual Tours (e.g., exploring a product or location virtually)</t>
  </si>
  <si>
    <t>Apple</t>
  </si>
  <si>
    <t>Identify goals, values, and fears. Every customer has a goal in mind, backed by values, fears, likes, and dislikes</t>
  </si>
  <si>
    <t>Avatar Marketing has a significant potential to induce users to purchase companies' real products and services</t>
  </si>
  <si>
    <t>tanuja@interventions.in</t>
  </si>
  <si>
    <t>41-50</t>
  </si>
  <si>
    <t>Self-employed</t>
  </si>
  <si>
    <t>Creative</t>
  </si>
  <si>
    <t>Virtual Tours (e.g., exploring a product or location virtually)</t>
  </si>
  <si>
    <t>No idea</t>
  </si>
  <si>
    <t>jaychadda95@icloud.com</t>
  </si>
  <si>
    <t>Jai Chadda</t>
  </si>
  <si>
    <t>18-20</t>
  </si>
  <si>
    <t>not at all aware</t>
  </si>
  <si>
    <t>NA</t>
  </si>
  <si>
    <t>No, definitely not</t>
  </si>
  <si>
    <t>anilsachdeva12@yahoo.com</t>
  </si>
  <si>
    <t>Anil Sachdeva</t>
  </si>
  <si>
    <t>Creative, Memorable</t>
  </si>
  <si>
    <t>Maruti Suzuki</t>
  </si>
  <si>
    <t>By ensuring using Avatar as human as possible, so we all can connect better</t>
  </si>
  <si>
    <t>500096193@stu.upes.ac.in</t>
  </si>
  <si>
    <t>Mudit Dhingra</t>
  </si>
  <si>
    <t>Innovative, Engaging, Creative</t>
  </si>
  <si>
    <t>Virtual Try-Ons (e.g., trying on clothes virtually), Interactive Chatbots (e.g., customer service avatars), Augmented Reality (AR) Experiences (e.g., trying products in your own space)</t>
  </si>
  <si>
    <t>Samsung</t>
  </si>
  <si>
    <t>Personalisation</t>
  </si>
  <si>
    <t>sspwr03@gmail.com</t>
  </si>
  <si>
    <t>Swati</t>
  </si>
  <si>
    <t>Innovative, Engaging, Fun, Other</t>
  </si>
  <si>
    <t>Yes</t>
  </si>
  <si>
    <t>Augmented Reality (AR) Experiences (e.g., trying products in your own space)</t>
  </si>
  <si>
    <t>Bored ape</t>
  </si>
  <si>
    <t>The avatar are still very amature and don't adapt well with the consumer that can be improved</t>
  </si>
  <si>
    <t>N/A</t>
  </si>
  <si>
    <t>mailforpriyayadav@gmail.com</t>
  </si>
  <si>
    <t>Priya</t>
  </si>
  <si>
    <t>Innovative, Creative</t>
  </si>
  <si>
    <t>Personalized Avatars (e.g., customizing a character to represent you)</t>
  </si>
  <si>
    <t>Maybelline</t>
  </si>
  <si>
    <t>Understanding the audience</t>
  </si>
  <si>
    <t>aditya.mishra021@gmail.com</t>
  </si>
  <si>
    <t>Aditya Mishra</t>
  </si>
  <si>
    <t>Creative, Fun</t>
  </si>
  <si>
    <t>sanskritishandilya26@gmail.com</t>
  </si>
  <si>
    <t>Sanskriti Shandilya</t>
  </si>
  <si>
    <t>Engaging, Creative, Memorable</t>
  </si>
  <si>
    <t>Personalized Avatars (e.g., customizing a character to represent you), Augmented Reality (AR) Experiences (e.g., trying products in your own space)</t>
  </si>
  <si>
    <t>Air India's Maharajah Mascot</t>
  </si>
  <si>
    <t>Make it more interactive and interesting.</t>
  </si>
  <si>
    <t>They should make it more fun.</t>
  </si>
  <si>
    <t>hemanthpotluri2003@gmail.com</t>
  </si>
  <si>
    <t>Hemanth</t>
  </si>
  <si>
    <t>Intrusive</t>
  </si>
  <si>
    <t>Very aware</t>
  </si>
  <si>
    <t>Not aware</t>
  </si>
  <si>
    <t>I’m not aware of this</t>
  </si>
  <si>
    <t>Nope</t>
  </si>
  <si>
    <t>ronitn2004@gmail.com</t>
  </si>
  <si>
    <t>Ronit Narula</t>
  </si>
  <si>
    <t>Innovative, Engaging, Creative, Fun</t>
  </si>
  <si>
    <t>Virtual Try-Ons (e.g., trying on clothes virtually), Personalized Avatars (e.g., customizing a character to represent you)</t>
  </si>
  <si>
    <t>Amul</t>
  </si>
  <si>
    <t>By collaborating with influencers</t>
  </si>
  <si>
    <t>pranshumohan344@gmail.com</t>
  </si>
  <si>
    <t>Pranshu Mohan</t>
  </si>
  <si>
    <t>Interactive Chatbots (e.g., customer service avatars), Augmented Reality (AR) Experiences (e.g., trying products in your own space)</t>
  </si>
  <si>
    <t>N/a</t>
  </si>
  <si>
    <t>priyanshi.j1412@gmail.com</t>
  </si>
  <si>
    <t>Priyanshi jain</t>
  </si>
  <si>
    <t>Innovative, Creative, Authentic, Fun</t>
  </si>
  <si>
    <t>Virtual Try-Ons (e.g., trying on clothes virtually), Personalized Avatars (e.g., customizing a character to represent you), Interactive Chatbots (e.g., customer service avatars), Virtual Tours (e.g., exploring a product or location virtually)</t>
  </si>
  <si>
    <t>.</t>
  </si>
  <si>
    <t>eenagoyal1903@gmail.com</t>
  </si>
  <si>
    <t>Eena Goyal</t>
  </si>
  <si>
    <t>Innovative, Engaging, Creative, Fun, Memorable</t>
  </si>
  <si>
    <t>Virtual Try-Ons (e.g., trying on clothes virtually), Personalized Avatars (e.g., customizing a character to represent you), Virtual Tours (e.g., exploring a product or location virtually), Augmented Reality (AR) Experiences (e.g., trying products in your own space)</t>
  </si>
  <si>
    <t>Aur India's Maharaja</t>
  </si>
  <si>
    <t>By engaging more and more customers</t>
  </si>
  <si>
    <t>raghuuuu04@gmail.com</t>
  </si>
  <si>
    <t>RAGHAV KAUSHIK</t>
  </si>
  <si>
    <t>500090923@stu.upes.ac.in</t>
  </si>
  <si>
    <t>Samarth Bajpai</t>
  </si>
  <si>
    <t>Some college, no degree</t>
  </si>
  <si>
    <t>virkmannatkaur13@gmail.com</t>
  </si>
  <si>
    <t>Mannat Kaur</t>
  </si>
  <si>
    <t>Innovative, Engaging, Authentic, Fun</t>
  </si>
  <si>
    <t>Deep brain AI</t>
  </si>
  <si>
    <t>Improving consumer experiences</t>
  </si>
  <si>
    <t>dhruv2002sharma@gmail.com</t>
  </si>
  <si>
    <t>Dhruvansh Sharma</t>
  </si>
  <si>
    <t>Bixby 2.0- Samsung , 6Eskai-Indigo</t>
  </si>
  <si>
    <t>Authenticity over Perfection: Create relatable avatars with flaws and personalities, not just flawless CGI models.
Interactive Experiences: Let consumers interact with avatars through games, polls, or Q&amp;A sessions.
Storytelling Power: Use avatars to tell engaging brand stories that resonate with consumers on an emotional level.
Community Building: Develop a community around your avatar, fostering connections between consumers and the brand.
Transparency &amp; Control: Be clear about the avatar's purpose and avoid misleading consumers about their level of autonomy</t>
  </si>
  <si>
    <t>no</t>
  </si>
  <si>
    <t>hs3197408@gmail.com</t>
  </si>
  <si>
    <t>HARSH SHAMRA</t>
  </si>
  <si>
    <t>Interactive Chatbots (e.g., customer service avatars)</t>
  </si>
  <si>
    <t>Actually, "Amul girl" would be perfect</t>
  </si>
  <si>
    <t>By targeting wider audience</t>
  </si>
  <si>
    <t>No.</t>
  </si>
  <si>
    <t>500092300@stu.upes.ac.in</t>
  </si>
  <si>
    <t>Ayushi pandey</t>
  </si>
  <si>
    <t>Gucci</t>
  </si>
  <si>
    <t>consumers better, brands can focus on creating avatars that are relatable, authentic, and interactive.</t>
  </si>
  <si>
    <t>devyashjune@gmail.com</t>
  </si>
  <si>
    <t>Devyash</t>
  </si>
  <si>
    <t>Engaging, Intrusive, Creative, Authentic</t>
  </si>
  <si>
    <t>Snapchat</t>
  </si>
  <si>
    <t>Add more features to interact with them.</t>
  </si>
  <si>
    <t>jinvikas@gmail.com</t>
  </si>
  <si>
    <t>Vikas</t>
  </si>
  <si>
    <t>51-60</t>
  </si>
  <si>
    <t>Make it easy and understandable</t>
  </si>
  <si>
    <t>Nil</t>
  </si>
  <si>
    <t>ratnavjain@gmail.com</t>
  </si>
  <si>
    <t>Ratna</t>
  </si>
  <si>
    <t>Personalized Avatars (e.g., customizing a character to represent you), Interactive Chatbots (e.g., customer service avatars)</t>
  </si>
  <si>
    <t>Amul girl</t>
  </si>
  <si>
    <t>Make them easy to interact in different languages</t>
  </si>
  <si>
    <t>aashee.kumar@gmail.com</t>
  </si>
  <si>
    <t>Aashee</t>
  </si>
  <si>
    <t>Innovative, Creative, Authentic</t>
  </si>
  <si>
    <t>None</t>
  </si>
  <si>
    <t>kashishbansal5429@gmail.com</t>
  </si>
  <si>
    <t>Kashish Bansal</t>
  </si>
  <si>
    <t>Innovative, Engaging, Creative, Authentic</t>
  </si>
  <si>
    <t>Personalized Avatars (e.g., customizing a character to represent you), Interactive Chatbots (e.g., customer service avatars), Virtual Tours (e.g., exploring a product or location virtually), Augmented Reality (AR) Experiences (e.g., trying products in your own space)</t>
  </si>
  <si>
    <t>Amul Girl</t>
  </si>
  <si>
    <t>More realistic persona depicting real-life personalities.</t>
  </si>
  <si>
    <t>rishab32balyan@gmail.com</t>
  </si>
  <si>
    <t>Ujjwal balyan</t>
  </si>
  <si>
    <t>Uncle chips</t>
  </si>
  <si>
    <t>By following the latest trends in the market</t>
  </si>
  <si>
    <t>anuva.diwakar7@gmail.com</t>
  </si>
  <si>
    <t>Anuva Diwakar</t>
  </si>
  <si>
    <t>Virtual Try-Ons (e.g., trying on clothes virtually), Personalized Avatars (e.g., customizing a character to represent you), Virtual Tours (e.g., exploring a product or location virtually)</t>
  </si>
  <si>
    <t>No opinion</t>
  </si>
  <si>
    <t>adityasharad6@gmail.com</t>
  </si>
  <si>
    <t>Aditya Sharad</t>
  </si>
  <si>
    <t>…</t>
  </si>
  <si>
    <t>What consumer want</t>
  </si>
  <si>
    <t>divyasahu1023@gmail.com</t>
  </si>
  <si>
    <t>Divya Sahu</t>
  </si>
  <si>
    <t>Personalized Avatars (e.g., customizing a character to represent you), Interactive Chatbots (e.g., customer service avatars), Augmented Reality (AR) Experiences (e.g., trying products in your own space)</t>
  </si>
  <si>
    <t>MDH masale</t>
  </si>
  <si>
    <t>-</t>
  </si>
  <si>
    <t>sukritisrivastav80@gmail.com</t>
  </si>
  <si>
    <t>Sukriti srivastav</t>
  </si>
  <si>
    <t>They can improve it by using more latest technologies</t>
  </si>
  <si>
    <t>anshika2729@gmail.com</t>
  </si>
  <si>
    <t>Anshika Singh</t>
  </si>
  <si>
    <t>Virtual Try-Ons (e.g., trying on clothes virtually), Virtual Tours (e.g., exploring a product or location virtually)</t>
  </si>
  <si>
    <t>no idea</t>
  </si>
  <si>
    <t>By being consistent and using recognizable avatars.</t>
  </si>
  <si>
    <t>chauhanarshiya99@gmail.com</t>
  </si>
  <si>
    <t>Arshiya Chauhan</t>
  </si>
  <si>
    <t>Snap chat</t>
  </si>
  <si>
    <t>Xyz</t>
  </si>
  <si>
    <t>jainrajshree1699@gmail.com</t>
  </si>
  <si>
    <t>Rajshree</t>
  </si>
  <si>
    <t>Innovative, Engaging, Intrusive, Creative, Authentic, Deceptive</t>
  </si>
  <si>
    <t>Virtual Try-Ons (e.g., trying on clothes virtually), Personalized Avatars (e.g., customizing a character to represent you), Interactive Chatbots (e.g., customer service avatars)</t>
  </si>
  <si>
    <t>more lively and better understanding</t>
  </si>
  <si>
    <t>adityapandat742003@gmail.com</t>
  </si>
  <si>
    <t>Aditya Pandat</t>
  </si>
  <si>
    <t>Innovative, Creative, Authentic, Deceptive</t>
  </si>
  <si>
    <t>better communication and live features should be there</t>
  </si>
  <si>
    <t>janhavi.malamkar@gmail.com</t>
  </si>
  <si>
    <t>Janhavi Malamkar</t>
  </si>
  <si>
    <t>Innovative, Engaging, Intrusive, Creative, Fun</t>
  </si>
  <si>
    <t>Creating Fun and realistic models</t>
  </si>
  <si>
    <t>aryan.kamra03@gmail.com</t>
  </si>
  <si>
    <t>Aryan Kamra</t>
  </si>
  <si>
    <t>Deceptive, Memorable</t>
  </si>
  <si>
    <t>I don’t know</t>
  </si>
  <si>
    <t>Spread knowledge</t>
  </si>
  <si>
    <t>khushimehta132003@gmail.com</t>
  </si>
  <si>
    <t>Khushi</t>
  </si>
  <si>
    <t>Innovative</t>
  </si>
  <si>
    <t>Amup</t>
  </si>
  <si>
    <t>On animations</t>
  </si>
  <si>
    <t>shivang77singh@gmail.com</t>
  </si>
  <si>
    <t>Shivang Singh</t>
  </si>
  <si>
    <t>Employed part-time</t>
  </si>
  <si>
    <t>Personalized Avatars (e.g., customizing a character to represent you), Virtual Tours (e.g., exploring a product or location virtually), Augmented Reality (AR) Experiences (e.g., trying products in your own space)</t>
  </si>
  <si>
    <t>Michelin</t>
  </si>
  <si>
    <t>Make them believe able</t>
  </si>
  <si>
    <t>baba.7wik@gmail.com</t>
  </si>
  <si>
    <t>Satwik Nath</t>
  </si>
  <si>
    <t>Make it interesting</t>
  </si>
  <si>
    <t>Not really</t>
  </si>
  <si>
    <t>singhdeepanshi180@gmail.com</t>
  </si>
  <si>
    <t>Deepanshi singh</t>
  </si>
  <si>
    <t>Asorte</t>
  </si>
  <si>
    <t>By adding some sort of fun activity like helping customers to provide a complete funky outfit set and let the try (according to their own will)</t>
  </si>
  <si>
    <t>advikaskulkarni@gmail.com</t>
  </si>
  <si>
    <t>Advika Kulkarni</t>
  </si>
  <si>
    <t>Engaging, Creative, Deceptive, Fun</t>
  </si>
  <si>
    <t>Michelin man for Michelin
Cheetos avatars</t>
  </si>
  <si>
    <t>Better graphics and attractive colours according the thier consumers</t>
  </si>
  <si>
    <t>abbassaherwala49@gmail.com</t>
  </si>
  <si>
    <t>Abbas Saherwala</t>
  </si>
  <si>
    <t>Innovative, Engaging, Intrusive, Creative, Authentic, Deceptive, Fun, Memorable, Other</t>
  </si>
  <si>
    <t>Virtual Try-Ons (e.g., trying on clothes virtually), Personalized Avatars (e.g., customizing a character to represent you), Augmented Reality (AR) Experiences (e.g., trying products in your own space)</t>
  </si>
  <si>
    <t>alokgupta846@gmail.com</t>
  </si>
  <si>
    <t>Aman</t>
  </si>
  <si>
    <t>Innovative, Engaging, Intrusive, Creative</t>
  </si>
  <si>
    <t>********</t>
  </si>
  <si>
    <t>*******</t>
  </si>
  <si>
    <t>amangupta2116@gmail.com</t>
  </si>
  <si>
    <t>Air India</t>
  </si>
  <si>
    <t>bemysteriousman@gmail.com</t>
  </si>
  <si>
    <t>Aditya</t>
  </si>
  <si>
    <t>Innovative, Engaging, Intrusive</t>
  </si>
  <si>
    <t>Personalized Avatars (e.g., customizing a character to represent you), Virtual Tours (e.g., exploring a product or location virtually)</t>
  </si>
  <si>
    <t>Bajaj</t>
  </si>
  <si>
    <t>arohigusain24@gmail.com</t>
  </si>
  <si>
    <t>Arohi Gusain</t>
  </si>
  <si>
    <t>gucci</t>
  </si>
  <si>
    <t>be more specific</t>
  </si>
  <si>
    <t>nandini.bhalla@icloud.com</t>
  </si>
  <si>
    <t>Nandini</t>
  </si>
  <si>
    <t>Innovative, Creative, Fun</t>
  </si>
  <si>
    <t>I do not know</t>
  </si>
  <si>
    <t>Idk</t>
  </si>
  <si>
    <t>kush.121328@stu.upes.ac.in</t>
  </si>
  <si>
    <t>Kush Shrivastava</t>
  </si>
  <si>
    <t>Gucci, a popular clothing brand using brand AI Avatar though they got successful in it. With there latest software, customers can create their own Avatar.</t>
  </si>
  <si>
    <t>Brand Avatar should be understandable and reliable to the targeted audience.</t>
  </si>
  <si>
    <t>shreyabornare123@gmail.com</t>
  </si>
  <si>
    <t>Shreya</t>
  </si>
  <si>
    <t>Parle g girl</t>
  </si>
  <si>
    <t>Pr on social media</t>
  </si>
  <si>
    <t>Be creative</t>
  </si>
  <si>
    <t>dia.johar9@gmail.com</t>
  </si>
  <si>
    <t>Dia Johar</t>
  </si>
  <si>
    <t>Innovative, Engaging, Creative, Authentic, Fun, Memorable</t>
  </si>
  <si>
    <t>Vodafone Bots</t>
  </si>
  <si>
    <t>creating something very authentic and original</t>
  </si>
  <si>
    <t>rishabh.sharma1987@gmail.com</t>
  </si>
  <si>
    <t>Rishabh Sharma</t>
  </si>
  <si>
    <t>31-40</t>
  </si>
  <si>
    <t>Innovative, Engaging, Creative, Authentic, Memorable</t>
  </si>
  <si>
    <t>The Amul mascot ad</t>
  </si>
  <si>
    <t>New to the concept of Avatar marketing. Can’t comment</t>
  </si>
  <si>
    <t>Please reframe your survey questions in a simple way to make people understand about Avatar marketing. You could take the example of Amul mascot and explain a little about Avatar marketing. This will help you to get more responses and shape your idea ! God bless</t>
  </si>
  <si>
    <t>yana.106094@stu.upes.ac.in</t>
  </si>
  <si>
    <t>Yana Yadav</t>
  </si>
  <si>
    <t>Engaging, Creative, Fun</t>
  </si>
  <si>
    <t>Virtual Try-Ons (e.g., trying on clothes virtually), Interactive Chatbots (e.g., customer service avatars), Virtual Tours (e.g., exploring a product or location virtually), Augmented Reality (AR) Experiences (e.g., trying products in your own space)</t>
  </si>
  <si>
    <t>Brands can enhance their avatar marketing strategies by focusing on personalization, authenticity, and interactivity. Tailoring avatars to reflect diverse consumer personas, providing genuine interactions, and creating immersive experiences can help foster deeper engagement and connection with consumers. Additionally, leveraging data analytics to understand consumer preferences and behaviors can further refine avatar marketing strategies for maximum impact.</t>
  </si>
  <si>
    <t>Consider incorporating emerging technologies like augmented reality (AR) and virtual reality (VR) to elevate the immersive experience and deepen consumer engagement with avatars.</t>
  </si>
  <si>
    <t>vaibhavsajs45@gmail.com</t>
  </si>
  <si>
    <t>Vaibhav Vardhan singh</t>
  </si>
  <si>
    <t>Engaging, Creative</t>
  </si>
  <si>
    <t>Not brand but political parties also use avatar marketing or more like campaign</t>
  </si>
  <si>
    <t>Personalization: Tailor avatars to represent diverse consumer segments, reflecting their preferences and demographics.</t>
  </si>
  <si>
    <t>brihad1692@gmail.com</t>
  </si>
  <si>
    <t>Brihad Gunapu</t>
  </si>
  <si>
    <t>Use online &amp; social media marketing</t>
  </si>
  <si>
    <t>none</t>
  </si>
  <si>
    <t>20nikhill@gmail.com</t>
  </si>
  <si>
    <t>Nikhil raj</t>
  </si>
  <si>
    <t xml:space="preserve">To improve avatar marketing strategies, brands should focus on personalization, understanding their target audience's preferences, creating relatable avatars, leveraging data analytics for insights, and engaging in authentic communication channels.
</t>
  </si>
  <si>
    <t>Feedback and Iteration: Continuously gather feedback from consumers about their interactions with avatars and iterate based on insights gained. This ensures that avatars remain relevant and effective over time.</t>
  </si>
  <si>
    <t>sparshjain0527@gmail.com</t>
  </si>
  <si>
    <t>Sparsh Jain</t>
  </si>
  <si>
    <t>Innovative, Engaging, Intrusive, Creative, Authentic, Fun</t>
  </si>
  <si>
    <t>Parle G</t>
  </si>
  <si>
    <t>Virtual reality</t>
  </si>
  <si>
    <t>riyasingh842002@gmail.com</t>
  </si>
  <si>
    <t>Riya Singh</t>
  </si>
  <si>
    <t>bansalpriyanshi26@gmail.com</t>
  </si>
  <si>
    <t>Priyanshi</t>
  </si>
  <si>
    <t>Engaging</t>
  </si>
  <si>
    <t>Other (please specify)</t>
  </si>
  <si>
    <t>Fun and relating the avatar with the mature and idealistic influencer</t>
  </si>
  <si>
    <t>No, it's just the avatar should be prominently engaging with audience (targetted population).</t>
  </si>
  <si>
    <t>gupta.abhijeetd@gmail.com</t>
  </si>
  <si>
    <t>Abhijeet Gupta</t>
  </si>
  <si>
    <t>I don't know</t>
  </si>
  <si>
    <t>manan00136@gmail.com</t>
  </si>
  <si>
    <t>Manan Sidana</t>
  </si>
  <si>
    <t>Parle G girl for Parle G biscuit</t>
  </si>
  <si>
    <t>Brands need to conduct deep research to understand their target audience's interests and preferences. This information will help them to create avatars which will represent different segments of the target market.</t>
  </si>
  <si>
    <t>Try to look for opportunities like partnerships with influencers and industry experts to extend the reach of avatar marketing efforts.</t>
  </si>
  <si>
    <t>princeroymirgi2@gmail.com</t>
  </si>
  <si>
    <t>Samit Ghosh</t>
  </si>
  <si>
    <t>vivekji2410@gmail.com</t>
  </si>
  <si>
    <t>Vivek</t>
  </si>
  <si>
    <t>More features live</t>
  </si>
  <si>
    <t>khandelwaldiv02@gmail.com</t>
  </si>
  <si>
    <t>Divyansh</t>
  </si>
  <si>
    <t>better communication style should be there</t>
  </si>
  <si>
    <t>singhlokender8999@gmail.com</t>
  </si>
  <si>
    <t>Lokender</t>
  </si>
  <si>
    <t>Deceptive, Fun, Memorable</t>
  </si>
  <si>
    <t>Interactive Chatbots (e.g., customer service avatars), Virtual Tours (e.g., exploring a product or location virtually), Augmented Reality (AR) Experiences (e.g., trying products in your own space)</t>
  </si>
  <si>
    <t>Bajaj Boy</t>
  </si>
  <si>
    <t>Better outfit options maybe</t>
  </si>
  <si>
    <t>viveksinghh@gmail.com</t>
  </si>
  <si>
    <t>Vivek Singh</t>
  </si>
  <si>
    <t>Engaging, Deceptive, Fun</t>
  </si>
  <si>
    <t>Disagree</t>
  </si>
  <si>
    <t>lavanyasharma221@gmail.com</t>
  </si>
  <si>
    <t>Lavanya</t>
  </si>
  <si>
    <t>Intrusive, Creative, Authentic</t>
  </si>
  <si>
    <t>Social Message should be given</t>
  </si>
  <si>
    <t>akulgujjarnaami67@gmail.com</t>
  </si>
  <si>
    <t>Akul Tanwar</t>
  </si>
  <si>
    <t>Intrusive, Creative, Authentic, Deceptive, Fun</t>
  </si>
  <si>
    <t>Good</t>
  </si>
  <si>
    <t>anandraoyadav344@gmail.com</t>
  </si>
  <si>
    <t>Anand Rao Sahab.</t>
  </si>
  <si>
    <t>Snap</t>
  </si>
  <si>
    <t>They should be more responsive</t>
  </si>
  <si>
    <t>torishabhgupta@yahoo.in</t>
  </si>
  <si>
    <t>Rishabh Gupta</t>
  </si>
  <si>
    <t>Virtual Try-Ons (e.g., trying on clothes virtually), Virtual Tours (e.g., exploring a product or location virtually), Augmented Reality (AR) Experiences (e.g., trying products in your own space)</t>
  </si>
  <si>
    <t>Kfc</t>
  </si>
  <si>
    <t>More relatable avatars</t>
  </si>
  <si>
    <t>ankitabharti1july@gmail.com</t>
  </si>
  <si>
    <t>Ankita Bharti</t>
  </si>
  <si>
    <t>Innovative, Creative, Deceptive</t>
  </si>
  <si>
    <t>prag.singjal@gmail.com</t>
  </si>
  <si>
    <t>Prag Singhal</t>
  </si>
  <si>
    <t>Doctoral degree</t>
  </si>
  <si>
    <t>Strongly Disagree</t>
  </si>
  <si>
    <t>Good marketing</t>
  </si>
  <si>
    <t>sgbindu.goyal@gmail.com</t>
  </si>
  <si>
    <t>Dr. Sunita Goyal</t>
  </si>
  <si>
    <t>by experience and feedback</t>
  </si>
  <si>
    <t>No any</t>
  </si>
  <si>
    <t>nikitaasharma606@gmail.com</t>
  </si>
  <si>
    <t>Nikita Sharma</t>
  </si>
  <si>
    <t>Innovative, Creative, Authentic, Deceptive, Fun, Memorable</t>
  </si>
  <si>
    <t>Exploring</t>
  </si>
  <si>
    <t>Not yet</t>
  </si>
  <si>
    <t>shourya283@gmail.com</t>
  </si>
  <si>
    <t>Shourya Gupta</t>
  </si>
  <si>
    <t>Engaging, Fun</t>
  </si>
  <si>
    <t>N.A</t>
  </si>
  <si>
    <t>rishh0808@gmail.com</t>
  </si>
  <si>
    <t>Rishabh</t>
  </si>
  <si>
    <t>Maybe have a better interactive app</t>
  </si>
  <si>
    <t>keshvender2003@gmail.com</t>
  </si>
  <si>
    <t>Keshvender</t>
  </si>
  <si>
    <t>Use target audience specific avatars</t>
  </si>
  <si>
    <t>atharv5873@gmail.com</t>
  </si>
  <si>
    <t>Atharv Sharma</t>
  </si>
  <si>
    <t>Better Artists</t>
  </si>
  <si>
    <t>Nah</t>
  </si>
  <si>
    <t>guptasavita10@gmail.com</t>
  </si>
  <si>
    <t>Savita goyal</t>
  </si>
  <si>
    <t>Unemployed</t>
  </si>
  <si>
    <t>Memorable</t>
  </si>
  <si>
    <t>As usual</t>
  </si>
  <si>
    <t>pragatikeshari28@gmail.com</t>
  </si>
  <si>
    <t>pragati keshari</t>
  </si>
  <si>
    <t>Through interaction</t>
  </si>
  <si>
    <t>devkala@gmail.com</t>
  </si>
  <si>
    <t>Devkant</t>
  </si>
  <si>
    <t>Virtual Try-Ons (e.g., trying on clothes virtually), Interactive Chatbots (e.g., customer service avatars)</t>
  </si>
  <si>
    <t>More personalized and engaging avatars</t>
  </si>
  <si>
    <t>aviralkddn@gmail.com</t>
  </si>
  <si>
    <t>Aviral Kaushik</t>
  </si>
  <si>
    <t>Innovative, Engaging, Authentic</t>
  </si>
  <si>
    <t>Samsung's Tech girl</t>
  </si>
  <si>
    <t>Relevance to customer, suggestions based on past views, less random more planned in terms reading data and understanding what to display with the help of an AI.</t>
  </si>
  <si>
    <t>It's the most interesting marketing project to look at so far. The very nature of ever development of the AI that is contributing opens a toh of doors for this marketing style to be implied in other ways.</t>
  </si>
  <si>
    <t>vrindamainii16@gmail.com</t>
  </si>
  <si>
    <t>Vrinda</t>
  </si>
  <si>
    <t>Innovative, Creative, Other</t>
  </si>
  <si>
    <t>create custom wearables</t>
  </si>
  <si>
    <t>The more detail you can create for your customer avatar the better you can understand the person you are trying to help</t>
  </si>
  <si>
    <t>janvi.arora3347@gmail.com</t>
  </si>
  <si>
    <t>Janvi Arora</t>
  </si>
  <si>
    <t>Personalized Avatars (e.g., customizing a character to represent you), Interactive Chatbots (e.g., customer service avatars), Virtual Tours (e.g., exploring a product or location virtually)</t>
  </si>
  <si>
    <t>Whatsapp, Calvin Klein</t>
  </si>
  <si>
    <t>Well they can try to use platforms for the dissemination of their message to the target audience and resonates with them.</t>
  </si>
  <si>
    <t>NO</t>
  </si>
  <si>
    <t>sweetjiya003@gmail.com</t>
  </si>
  <si>
    <t>Jiya Sharma</t>
  </si>
  <si>
    <t>Maruti Suzuki, Karnataka bank Ltd.</t>
  </si>
  <si>
    <t>As we all know avatar can't replace human influencers but if the brand uses avatar they are engaging with the consumers in a innovative way and can create curiosity.</t>
  </si>
  <si>
    <t>Not really but I would love to see the growth of this marketing concept in the fashion industry.</t>
  </si>
  <si>
    <t>prince774623princeyadav@gmail.com</t>
  </si>
  <si>
    <t>Prince yadav</t>
  </si>
  <si>
    <t>Intrusive, Creative, Memorable</t>
  </si>
  <si>
    <t>kaushikaryan321@gmail.com</t>
  </si>
  <si>
    <t>Aryan Kaushik</t>
  </si>
  <si>
    <t>Same amul girls for amul dairy products</t>
  </si>
  <si>
    <t>They should have more offline campaigns in school colleges to engage students</t>
  </si>
  <si>
    <t>Ni</t>
  </si>
  <si>
    <t>ahujashubham.in247@gmail.com</t>
  </si>
  <si>
    <t>Shubham</t>
  </si>
  <si>
    <t>Innovative, Engaging, Creative, Authentic, Fun</t>
  </si>
  <si>
    <t>ekagramehra@gmail.com</t>
  </si>
  <si>
    <t>Ekagra</t>
  </si>
  <si>
    <t>McD joker for Mc Donald's</t>
  </si>
  <si>
    <t>By releasing virtual assistants for interaction and gain more insights in the process.</t>
  </si>
  <si>
    <t>prioritize authenticity and customization, allowing users to create or customize avatars. Incorporate avatars into interactive experiences like virtual events or AR filters for heightened engagement.</t>
  </si>
  <si>
    <t>satyavir.yadav4@gmail.com</t>
  </si>
  <si>
    <t>Satyaviryadav</t>
  </si>
  <si>
    <t>Bter</t>
  </si>
  <si>
    <t>kc1008d@gmail.com</t>
  </si>
  <si>
    <t>Krishan</t>
  </si>
  <si>
    <t>shreya.jathavedan@gmail.com</t>
  </si>
  <si>
    <t>Shreya Jathavedan</t>
  </si>
  <si>
    <t>Make it visually appealing and authentic</t>
  </si>
  <si>
    <t>tripathi.shyam1@gmail.com</t>
  </si>
  <si>
    <t>ShyamNarayan</t>
  </si>
  <si>
    <t>Short and Simple</t>
  </si>
  <si>
    <t>Self explainatory</t>
  </si>
  <si>
    <t>jd.gahlaut@gmail.com</t>
  </si>
  <si>
    <t>Jaideep</t>
  </si>
  <si>
    <t>Lyra</t>
  </si>
  <si>
    <t>Through latest innovations</t>
  </si>
  <si>
    <t>Nothing</t>
  </si>
  <si>
    <t>nareshgupta70@gmail.com</t>
  </si>
  <si>
    <t>Naresh Gupta</t>
  </si>
  <si>
    <t>Virtual Try-Ons (e.g., trying on clothes virtually), Personalized Avatars (e.g., customizing a character to represent you), Interactive Chatbots (e.g., customer service avatars), Virtual Tours (e.g., exploring a product or location virtually), Augmented Reality (AR) Experiences (e.g., trying products in your own space), None of the above, Other (please specify)</t>
  </si>
  <si>
    <t>No, already doing good</t>
  </si>
  <si>
    <t>careinvestments@yahoo.co.uk</t>
  </si>
  <si>
    <t>RAVINDER KAUSHIK</t>
  </si>
  <si>
    <t>AMUL GIRL</t>
  </si>
  <si>
    <t>AVTAR MARKETING SHOULD BE UNBIASED &amp; AUTHENTIC WITH THE REALTIES OF THE WORLD FOR THE BENEFIT OF ALL &amp; OF COURSE CONSTRUCTIVE ALSO.</t>
  </si>
  <si>
    <t>Every thing has prons &amp; cons so technology should be must but should not be govern us unethically.</t>
  </si>
  <si>
    <t>mahendaryadav1970@gmail.com</t>
  </si>
  <si>
    <t>Mahendar yadav</t>
  </si>
  <si>
    <t>Innovative, Creative, Memorable, Other</t>
  </si>
  <si>
    <t>Air India's maharajah mascot</t>
  </si>
  <si>
    <t>Authentic, innovative, goal's</t>
  </si>
  <si>
    <t>rakeshgodgrace@gmail.com</t>
  </si>
  <si>
    <t>Rakesh</t>
  </si>
  <si>
    <t>Lead Generation</t>
  </si>
  <si>
    <t>Using network</t>
  </si>
  <si>
    <t>garimagupta0304@gemail.com</t>
  </si>
  <si>
    <t>Garima</t>
  </si>
  <si>
    <t>Less than high school</t>
  </si>
  <si>
    <t>Air India's maharaj mascot</t>
  </si>
  <si>
    <t>More features of styling</t>
  </si>
  <si>
    <t>satinder2411@gmail.com</t>
  </si>
  <si>
    <t>Satinder Singh</t>
  </si>
  <si>
    <t>Associate degree</t>
  </si>
  <si>
    <t>Air india</t>
  </si>
  <si>
    <t>No comments</t>
  </si>
  <si>
    <t>No problem</t>
  </si>
  <si>
    <t>ishaan7sharma@gmail.com</t>
  </si>
  <si>
    <t>Ishaan sharma</t>
  </si>
  <si>
    <t>Innovative, Creative, Fun, Other</t>
  </si>
  <si>
    <t>Virtual Try-Ons (e.g., trying on clothes virtually), Augmented Reality (AR) Experiences (e.g., trying products in your own space)</t>
  </si>
  <si>
    <t>KFC !!!</t>
  </si>
  <si>
    <t>Engage public through meta</t>
  </si>
  <si>
    <t>Nah not now</t>
  </si>
  <si>
    <t>manyarajan01@gmail.com</t>
  </si>
  <si>
    <t>Manya Rajan</t>
  </si>
  <si>
    <t>Creating a detailed persona that embodies your ideal customers</t>
  </si>
  <si>
    <t>madhavgoel007@gmail.com</t>
  </si>
  <si>
    <t>Madhav Goel</t>
  </si>
  <si>
    <t>..</t>
  </si>
  <si>
    <t>tanyajamesneelam17@gmail.com</t>
  </si>
  <si>
    <t>Tanya</t>
  </si>
  <si>
    <t>Creative and fun questions can engage consumers</t>
  </si>
  <si>
    <t>harshitashastri123@gmail.com</t>
  </si>
  <si>
    <t>Harshita Shastri</t>
  </si>
  <si>
    <t>Connect more with consumers</t>
  </si>
  <si>
    <t>Try more surveys</t>
  </si>
  <si>
    <t>mankadvania@gmail.com</t>
  </si>
  <si>
    <t>Vania</t>
  </si>
  <si>
    <t>Innovative, Engaging, Creative, Other</t>
  </si>
  <si>
    <t>Virtual Try-Ons (e.g., trying on clothes virtually), Personalized Avatars (e.g., customizing a character to represent you), Interactive Chatbots (e.g., customer service avatars), Augmented Reality (AR) Experiences (e.g., trying products in your own space)</t>
  </si>
  <si>
    <t>Washing powder Nirma</t>
  </si>
  <si>
    <t>To enhance avatar marketing strategies, brands can focus on personalization, ensuring avatars reflect diverse customer demographics and preferences. Additionally, leveraging advanced AI algorithms for dynamic avatar interactions and integrating immersive experiences could foster deeper engagement with consumers.</t>
  </si>
  <si>
    <t>Another key aspect for avatar marketing is maintaining authenticity and transparency in avatar interactions, ensuring that they align with the brand's values and resonate with consumers on a genuine level. Additionally, continuously collecting feedback and data on consumer preferences and behaviors can help refine avatar marketing strategies over time to better meet evolving consumer needs and expectations.</t>
  </si>
  <si>
    <t>all.mighty.starloard.12307@gmail.com</t>
  </si>
  <si>
    <t>Abhinandan thakur</t>
  </si>
  <si>
    <t>Ambuja cement</t>
  </si>
  <si>
    <t>For attraction</t>
  </si>
  <si>
    <t>Not now</t>
  </si>
  <si>
    <t>parvsingh1024@gmail.com</t>
  </si>
  <si>
    <t>Parv singh</t>
  </si>
  <si>
    <t>Amul dairy</t>
  </si>
  <si>
    <t>Try to know the customer base.</t>
  </si>
  <si>
    <t>a.viaviral11@gmail.com</t>
  </si>
  <si>
    <t>Aviral</t>
  </si>
  <si>
    <t>Be more interactive with the audience</t>
  </si>
  <si>
    <t>Be aware and take advises from your customers afterall it should please their needs</t>
  </si>
  <si>
    <t>anshsaxena2729@gmail.com</t>
  </si>
  <si>
    <t>Ansh Saxena</t>
  </si>
  <si>
    <t>Parle-G girl</t>
  </si>
  <si>
    <t>vasundharachaudhary07@gmail.com</t>
  </si>
  <si>
    <t>Vasundhara</t>
  </si>
  <si>
    <t>Definitely the amul girl and ofc duo lingo</t>
  </si>
  <si>
    <t>User friendly and understanding aspects of any issues faced</t>
  </si>
  <si>
    <t>No thank yoi</t>
  </si>
  <si>
    <t>pankajchaturvedi01@gmail.com</t>
  </si>
  <si>
    <t>Pankaj Chaturvedi</t>
  </si>
  <si>
    <t>Air India Maharajah</t>
  </si>
  <si>
    <t>Improve marketing</t>
  </si>
  <si>
    <t>amairagrover26@gmail.com</t>
  </si>
  <si>
    <t>amaira</t>
  </si>
  <si>
    <t>by having an interactive avatar, and maybe avatar as your customer service so that people can interact more with it.</t>
  </si>
  <si>
    <t>ridhima21032@gmail.com</t>
  </si>
  <si>
    <t>Ridhima</t>
  </si>
  <si>
    <t>The Girl from Paley-G</t>
  </si>
  <si>
    <t>It depends on the audience. If it is a children-centred brand then the avatar should be kid-friendly and warm. And if it is an adult-centred brand then it need different qualities. Personally, in my opinion it should be every age friendly and everyone should find it fun and legible.</t>
  </si>
  <si>
    <t>Not really.</t>
  </si>
  <si>
    <t>Vishichoudhary00@gmail.com</t>
  </si>
  <si>
    <t>Vishant</t>
  </si>
  <si>
    <t>Already doing better</t>
  </si>
  <si>
    <t>shubhamgupta2k@gmail.com</t>
  </si>
  <si>
    <t>Shubham Gupta</t>
  </si>
  <si>
    <t>All</t>
  </si>
  <si>
    <t>zannuzaidzaman@gamil.com</t>
  </si>
  <si>
    <t>Zaid</t>
  </si>
  <si>
    <t>Everyday battery</t>
  </si>
  <si>
    <t>Nill</t>
  </si>
  <si>
    <t>bhadouriyasachin317@gmail.com</t>
  </si>
  <si>
    <t>Sachin Pratap Singh</t>
  </si>
  <si>
    <t xml:space="preserve">NA
</t>
  </si>
  <si>
    <t>reenatyagi09@gmail.com</t>
  </si>
  <si>
    <t>Reena Tyagi</t>
  </si>
  <si>
    <t>By explaining the products and their credibility completely through Avatar.</t>
  </si>
  <si>
    <t>ekanshk1808@gmail.com</t>
  </si>
  <si>
    <t>Ekansh Kandpal</t>
  </si>
  <si>
    <t>omupadhyay3925@gmail.com</t>
  </si>
  <si>
    <t>Om upadhyay</t>
  </si>
  <si>
    <t>siasachdeva455@gmail.com</t>
  </si>
  <si>
    <t>Sia aachdeva</t>
  </si>
  <si>
    <t>Amul girl, snap chat</t>
  </si>
  <si>
    <t>Interactive mascot</t>
  </si>
  <si>
    <t>akikhanna504@gmail.com</t>
  </si>
  <si>
    <t>Aakansh khanna</t>
  </si>
  <si>
    <t>Fun, Memorable</t>
  </si>
  <si>
    <t>Whatsapp, instragram</t>
  </si>
  <si>
    <t>Be more creative</t>
  </si>
  <si>
    <t>Engaging, Memorable</t>
  </si>
  <si>
    <t>Local language, be more realistic and engaging</t>
  </si>
  <si>
    <t>paridhi.chugh@gmail.com</t>
  </si>
  <si>
    <t>Paridhi chugh</t>
  </si>
  <si>
    <t>Creative, Fun, Memorable</t>
  </si>
  <si>
    <t>Instagram</t>
  </si>
  <si>
    <t>shlok1988@gmail.com</t>
  </si>
  <si>
    <t>SHLOK SACHDEVA</t>
  </si>
  <si>
    <t>CHEETOS ( Tiger )</t>
  </si>
  <si>
    <t>By creating avatar which relate directly to the consumers .</t>
  </si>
  <si>
    <t>ruchika.c.chugh@gmail.com</t>
  </si>
  <si>
    <t>Ruchika chugh</t>
  </si>
  <si>
    <t>Cheetos, Amul whatsapp</t>
  </si>
  <si>
    <t>Interactive</t>
  </si>
  <si>
    <t>abhheykumarrraina@gmail.com</t>
  </si>
  <si>
    <t>Abhhey Kumarr Raina</t>
  </si>
  <si>
    <t>By understanding the demand and interests of customer and market. Companies needs to create brand avatar that relates with the customers interest and feeling.</t>
  </si>
  <si>
    <t>solanki.parth8@gmail.com</t>
  </si>
  <si>
    <t>Parth Solanki</t>
  </si>
  <si>
    <t>MacDonalds clown</t>
  </si>
  <si>
    <t>Better and more realistic design, we see nowadays brands are trying to use AI generated Avatars for their packaging and advertisements, brands can use AR and VR systems for the customer.</t>
  </si>
  <si>
    <t>haritabh.chugh@gmail.com</t>
  </si>
  <si>
    <t>Haritabh Chugh</t>
  </si>
  <si>
    <t>7 Up</t>
  </si>
  <si>
    <t>Use AI to customise communication strategy &amp; language on social media</t>
  </si>
  <si>
    <t>Keep it consistent</t>
  </si>
  <si>
    <t>tarunadixt08@gmail.com</t>
  </si>
  <si>
    <t>Taruna Dixit</t>
  </si>
  <si>
    <t>To add more AI features to it</t>
  </si>
  <si>
    <t>It’s a very interesting marketing strategy, it should be more customer friendly</t>
  </si>
  <si>
    <t>rashmipiyush605@gmail.com</t>
  </si>
  <si>
    <t>Rashmi Solanki</t>
  </si>
  <si>
    <t>Making it interactive</t>
  </si>
  <si>
    <t>It is useful only if it engages general public and thieir sentiments</t>
  </si>
  <si>
    <t>someshnadkarni22@gmail.com</t>
  </si>
  <si>
    <t>Somesh Nadkarni</t>
  </si>
  <si>
    <t>Innovative, Deceptive, Fun</t>
  </si>
  <si>
    <t>All amul avatars for amul dairy products with their witty advertisements</t>
  </si>
  <si>
    <t>The reach towards public should be more, should be engaging, and more interactive in nature</t>
  </si>
  <si>
    <t>works5@rediffmail.com</t>
  </si>
  <si>
    <t>Piyush solanki</t>
  </si>
  <si>
    <t>Innovative, Creative, Memorable</t>
  </si>
  <si>
    <t>Amul and air india</t>
  </si>
  <si>
    <t>By being more creative</t>
  </si>
  <si>
    <t>agarwalharsha78@gmail.com</t>
  </si>
  <si>
    <t>Harsha Gupta</t>
  </si>
  <si>
    <t>Fun</t>
  </si>
  <si>
    <t>Boat</t>
  </si>
  <si>
    <t>Colourful characters and images can do</t>
  </si>
  <si>
    <t>anyaagarwal42@gmail.com</t>
  </si>
  <si>
    <t>Supriya agarwal</t>
  </si>
  <si>
    <t>Virtual Try-Ons (e.g., trying on clothes virtually), Interactive Chatbots (e.g., customer service avatars), Virtual Tours (e.g., exploring a product or location virtually)</t>
  </si>
  <si>
    <t>Avator influencers can be quite engaging</t>
  </si>
  <si>
    <t>rizwanaunwala@gmail.com</t>
  </si>
  <si>
    <t>Rizwana Unwala</t>
  </si>
  <si>
    <t>Avatars should be the one people can identify and connect to</t>
  </si>
  <si>
    <t>jpmnagpal@gmail.com</t>
  </si>
  <si>
    <t>J P Nagpal</t>
  </si>
  <si>
    <t>Vary As per product</t>
  </si>
  <si>
    <t>Keep it going its good way to get recognised for several years</t>
  </si>
  <si>
    <t>raginig1@gmail.com</t>
  </si>
  <si>
    <t>Ragini Singh</t>
  </si>
  <si>
    <t>Amul girl for amul dairy</t>
  </si>
  <si>
    <t>In their home space</t>
  </si>
  <si>
    <t>Helpful</t>
  </si>
  <si>
    <t>manjumatreja@gmail.com</t>
  </si>
  <si>
    <t>Manju Matreja</t>
  </si>
  <si>
    <t>Car driving boy</t>
  </si>
  <si>
    <t>--</t>
  </si>
  <si>
    <t>amitvsoni@gmail.com</t>
  </si>
  <si>
    <t>Amit Soni</t>
  </si>
  <si>
    <t>No idea haven’t seen any avatar ad yet.</t>
  </si>
  <si>
    <t>Interactive with the user.</t>
  </si>
  <si>
    <t>Would like to see more of this things in real life.</t>
  </si>
  <si>
    <t>0609neha@gmail.com</t>
  </si>
  <si>
    <t>Neha Mittal</t>
  </si>
  <si>
    <t>Sorry.. couldn't comment</t>
  </si>
  <si>
    <t>deepikagoyal22051988@gmail.com</t>
  </si>
  <si>
    <t>Deepika Gupta</t>
  </si>
  <si>
    <t>amul</t>
  </si>
  <si>
    <t>Through apps</t>
  </si>
  <si>
    <t>mishamohnot@gmail.com</t>
  </si>
  <si>
    <t>Misha</t>
  </si>
  <si>
    <t>Deceptive</t>
  </si>
  <si>
    <t>Making it less animated</t>
  </si>
  <si>
    <t>tina.dangi@yahoo.com</t>
  </si>
  <si>
    <t>Tina</t>
  </si>
  <si>
    <t>swayam.dangi@pathways.in</t>
  </si>
  <si>
    <t>Swayam dangi</t>
  </si>
  <si>
    <t>Sports brands using sports personalities for marketing in their ads</t>
  </si>
  <si>
    <t>By appealing to their needs</t>
  </si>
  <si>
    <t>dangs.amar@gmail.com</t>
  </si>
  <si>
    <t>Amarjeet singh dangi</t>
  </si>
  <si>
    <t>E-commerce sites for retail sector in apparels</t>
  </si>
  <si>
    <t>More options for customisation by the consumers</t>
  </si>
  <si>
    <t>chugh.parikshit@gmail.com</t>
  </si>
  <si>
    <t>Parikshit Chugh</t>
  </si>
  <si>
    <t>Lenskart- virtual try on, Snapchat brands</t>
  </si>
  <si>
    <t>By adding more interactive features on the avatars</t>
  </si>
  <si>
    <t xml:space="preserve">
Overall, avatar marketing has great potential to captivate audiences and drive meaningful engagement, but it's important to approach it with creativity, empathy, and ethical considerations in mind.</t>
  </si>
  <si>
    <t>Tanuja sachdeva</t>
  </si>
  <si>
    <t>Getting more innovation</t>
  </si>
  <si>
    <t>manoj.damle@teraltd.com</t>
  </si>
  <si>
    <t>Manoj</t>
  </si>
  <si>
    <t>By making Avatar unique and close to most of people</t>
  </si>
  <si>
    <t>sonimahesh5113@gmail.com</t>
  </si>
  <si>
    <t>Mahesh Soni</t>
  </si>
  <si>
    <t>Amul one</t>
  </si>
  <si>
    <t>As Amul milk has done for their branding and used avatar marketing</t>
  </si>
  <si>
    <t>Concept is really awesome and will be most effective one...</t>
  </si>
  <si>
    <t>2211rosh@gmail.com</t>
  </si>
  <si>
    <t>Sajeev Puzhakkal</t>
  </si>
  <si>
    <t>Being pro acfive</t>
  </si>
  <si>
    <t>hiteshashar7@gmail.com</t>
  </si>
  <si>
    <t>Hitesh Ashar</t>
  </si>
  <si>
    <t>Air india maharaja mascot</t>
  </si>
  <si>
    <t>Attractive offers</t>
  </si>
  <si>
    <t>novsarkar@gmail.com</t>
  </si>
  <si>
    <t>Amul, Lenskart</t>
  </si>
  <si>
    <t>Keep it subtle</t>
  </si>
  <si>
    <t>Itna kr diya na bohot hai</t>
  </si>
  <si>
    <t>vaidehiprasad@gmail.com</t>
  </si>
  <si>
    <t>Vaidehi</t>
  </si>
  <si>
    <t>Have no idea</t>
  </si>
  <si>
    <t>kartikay0448@gmail.com</t>
  </si>
  <si>
    <t>Kartikay</t>
  </si>
  <si>
    <t>Chicago bull's Bull</t>
  </si>
  <si>
    <t>By involving new attractive and innovative features in their Avatars, like increase of their Ai avatar interactions</t>
  </si>
  <si>
    <t>sanskar303b@gmail.com</t>
  </si>
  <si>
    <t>sanskar</t>
  </si>
  <si>
    <t>amul girl</t>
  </si>
  <si>
    <t>connect2adi73@gmail.com</t>
  </si>
  <si>
    <t>Asvika</t>
  </si>
  <si>
    <t>Virtual Tours (e.g., exploring a product or location virtually), Augmented Reality (AR) Experiences (e.g., trying products in your own space)</t>
  </si>
  <si>
    <t>Duolingo</t>
  </si>
  <si>
    <t>Better graphical user interface and less forceful inclusion of avatars</t>
  </si>
  <si>
    <t>None.</t>
  </si>
  <si>
    <t>manyata1266@gmail.com</t>
  </si>
  <si>
    <t>Manyata Champaneria</t>
  </si>
  <si>
    <t>Making them more user friendly</t>
  </si>
  <si>
    <t>essesslubricants@gmail.com</t>
  </si>
  <si>
    <t>Vishal Chhatwani</t>
  </si>
  <si>
    <t>The boy with horns on his head in Onida tv advertisement</t>
  </si>
  <si>
    <t>Don't know</t>
  </si>
  <si>
    <t>anandmshah26@gmail.com</t>
  </si>
  <si>
    <t>Anand</t>
  </si>
  <si>
    <t>Visual and interactive</t>
  </si>
  <si>
    <t>amritanshujn@gmail.com</t>
  </si>
  <si>
    <t>Amritanshu Jain</t>
  </si>
  <si>
    <t>More creative</t>
  </si>
  <si>
    <t>kanuluv@yahoo.com</t>
  </si>
  <si>
    <t>Kanu Sharma</t>
  </si>
  <si>
    <t>Engaging, Creative, Fun, Memorable</t>
  </si>
  <si>
    <t>By giving something in return of engagement</t>
  </si>
  <si>
    <t>Have to be creative so people get amazed.</t>
  </si>
  <si>
    <t>hkdey05@gmail.com</t>
  </si>
  <si>
    <t>Hrishikesh Dey</t>
  </si>
  <si>
    <t>Easy changeover of marketing strategies as per the demand</t>
  </si>
  <si>
    <t>Avatar marketing always good with ideal customer</t>
  </si>
  <si>
    <t>poojakhanna174@gmail.com</t>
  </si>
  <si>
    <t>Pooja khanna</t>
  </si>
  <si>
    <t>Don't remember right now</t>
  </si>
  <si>
    <t>No , nothing to say</t>
  </si>
  <si>
    <t>Employment</t>
  </si>
  <si>
    <t>Education</t>
  </si>
  <si>
    <t>Familiarity</t>
  </si>
  <si>
    <t>Opinion</t>
  </si>
  <si>
    <t>Overall Attitude</t>
  </si>
  <si>
    <t>Interaction</t>
  </si>
  <si>
    <t>Influence</t>
  </si>
  <si>
    <t>Marketing Technique</t>
  </si>
  <si>
    <t>Awareness</t>
  </si>
  <si>
    <t>Best Example</t>
  </si>
  <si>
    <t>Future</t>
  </si>
  <si>
    <t>Improvements</t>
  </si>
  <si>
    <t>Additional Comments</t>
  </si>
  <si>
    <t>First Thoughts</t>
  </si>
  <si>
    <t>Based on Opinion</t>
  </si>
  <si>
    <t>Based on Employment</t>
  </si>
  <si>
    <t>Influenced By Avatar Marketing</t>
  </si>
  <si>
    <t>Influenced</t>
  </si>
  <si>
    <t>Interacted with Avatar Marketing</t>
  </si>
  <si>
    <t>Based on Awareness</t>
  </si>
  <si>
    <t>Tanuja Sachdeva</t>
  </si>
  <si>
    <t>Familiar</t>
  </si>
  <si>
    <t>Not Familiar</t>
  </si>
  <si>
    <t>Based on Influence</t>
  </si>
  <si>
    <t>Observed</t>
  </si>
  <si>
    <t>Expected</t>
  </si>
  <si>
    <t>df</t>
  </si>
  <si>
    <t>P</t>
  </si>
  <si>
    <t>Total Males</t>
  </si>
  <si>
    <t>Total Females</t>
  </si>
  <si>
    <t>Uninfluenced</t>
  </si>
  <si>
    <t>Total Population</t>
  </si>
  <si>
    <r>
      <t>(O-E)</t>
    </r>
    <r>
      <rPr>
        <b/>
        <i/>
        <vertAlign val="superscript"/>
        <sz val="12"/>
        <color theme="1"/>
        <rFont val="Dubai"/>
        <family val="2"/>
      </rPr>
      <t>2</t>
    </r>
    <r>
      <rPr>
        <b/>
        <sz val="12"/>
        <color theme="1"/>
        <rFont val="Dubai"/>
        <family val="2"/>
      </rPr>
      <t>/E</t>
    </r>
  </si>
  <si>
    <r>
      <t>X</t>
    </r>
    <r>
      <rPr>
        <b/>
        <i/>
        <vertAlign val="superscript"/>
        <sz val="12"/>
        <color theme="1"/>
        <rFont val="Dubai"/>
        <family val="2"/>
      </rPr>
      <t>2</t>
    </r>
  </si>
  <si>
    <t>Alternate method</t>
  </si>
  <si>
    <t>Based on Interaction</t>
  </si>
  <si>
    <t xml:space="preserve">Familiarity vs Influenced </t>
  </si>
  <si>
    <t>Unfamiliar</t>
  </si>
  <si>
    <t xml:space="preserve">Uninfluenced </t>
  </si>
  <si>
    <t xml:space="preserve">EXPECTED </t>
  </si>
  <si>
    <t xml:space="preserve">Unfluenced </t>
  </si>
  <si>
    <t>Kartik Yadav</t>
  </si>
  <si>
    <t>Priyanshi Jain</t>
  </si>
  <si>
    <t>Raghav Kaushik</t>
  </si>
  <si>
    <t>Harsh Shamra</t>
  </si>
  <si>
    <t>Ayushi Pandey</t>
  </si>
  <si>
    <t>Ujjwal Balyan</t>
  </si>
  <si>
    <t>Sukriti Srivastav</t>
  </si>
  <si>
    <t>Deepanshi Singh</t>
  </si>
  <si>
    <t>Vaibhav Vardhan Singh</t>
  </si>
  <si>
    <t>Nikhil Raj</t>
  </si>
  <si>
    <t>Savita Goyal</t>
  </si>
  <si>
    <t>Pragati Keshari</t>
  </si>
  <si>
    <t>Prince Yadav</t>
  </si>
  <si>
    <t>Shyamnarayan</t>
  </si>
  <si>
    <t>Ravinder Kaushik</t>
  </si>
  <si>
    <t>Mahendar Yadav</t>
  </si>
  <si>
    <t>Ishaan Sharma</t>
  </si>
  <si>
    <t>Abhinandan Thakur</t>
  </si>
  <si>
    <t>Parv Singh</t>
  </si>
  <si>
    <t>Amaira</t>
  </si>
  <si>
    <t>Om Upadhyay</t>
  </si>
  <si>
    <t>Sia Aachdeva</t>
  </si>
  <si>
    <t>Aakansh Khanna</t>
  </si>
  <si>
    <t>Paridhi Chugh</t>
  </si>
  <si>
    <t>Shlok Sachdeva</t>
  </si>
  <si>
    <t>Ruchika Chugh</t>
  </si>
  <si>
    <t>Piyush Solanki</t>
  </si>
  <si>
    <t>Supriya Agarwal</t>
  </si>
  <si>
    <t>Swayam Dangi</t>
  </si>
  <si>
    <t>Amarjeet Singh Dangi</t>
  </si>
  <si>
    <t>Sanskar</t>
  </si>
  <si>
    <t>Pooja Khanna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</si>
</sst>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sz val="12"/>
      <color theme="1"/>
      <name val="Dubai"/>
      <family val="2"/>
    </font>
    <font>
      <b/>
      <sz val="12"/>
      <color theme="1"/>
      <name val="Dubai"/>
      <family val="2"/>
    </font>
    <font>
      <b/>
      <sz val="11"/>
      <color theme="1"/>
      <name val="Dubai"/>
      <family val="2"/>
    </font>
    <font>
      <b/>
      <sz val="14"/>
      <color theme="1"/>
      <name val="Dubai"/>
      <family val="2"/>
    </font>
    <font>
      <sz val="8"/>
      <name val="Calibri"/>
      <family val="2"/>
      <scheme val="minor"/>
    </font>
    <font>
      <u/>
      <sz val="11"/>
      <color theme="10"/>
      <name val="Calibri"/>
      <family val="2"/>
      <scheme val="minor"/>
    </font>
    <font>
      <b/>
      <sz val="11"/>
      <color theme="1"/>
      <name val="Calibri"/>
      <family val="2"/>
      <scheme val="minor"/>
    </font>
    <font>
      <sz val="11"/>
      <color theme="1"/>
      <name val="Dubai"/>
      <family val="2"/>
    </font>
    <font>
      <b/>
      <sz val="11"/>
      <color theme="0"/>
      <name val="Calibri"/>
      <family val="2"/>
      <scheme val="minor"/>
    </font>
    <font>
      <b/>
      <i/>
      <vertAlign val="superscript"/>
      <sz val="12"/>
      <color theme="1"/>
      <name val="Dubai"/>
      <family val="2"/>
    </font>
    <font>
      <b/>
      <sz val="14"/>
      <color theme="0"/>
      <name val="Segoe UI Semibold"/>
      <family val="2"/>
    </font>
    <font>
      <i/>
      <sz val="10"/>
      <color theme="1"/>
      <name val="Calibri"/>
      <family val="2"/>
      <scheme val="minor"/>
    </font>
    <font>
      <i/>
      <sz val="11"/>
      <color theme="1"/>
      <name val="Calibri"/>
      <family val="2"/>
      <scheme val="minor"/>
    </font>
    <font>
      <b/>
      <sz val="10"/>
      <color theme="0"/>
      <name val="Arial"/>
      <family val="2"/>
    </font>
  </fonts>
  <fills count="1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bgColor theme="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7"/>
        <bgColor theme="7"/>
      </patternFill>
    </fill>
    <fill>
      <patternFill patternType="solid">
        <fgColor theme="9"/>
        <bgColor theme="9"/>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bottom style="thin">
        <color theme="2" tint="-0.749992370372631"/>
      </bottom>
      <diagonal/>
    </border>
    <border>
      <left/>
      <right/>
      <top style="thin">
        <color theme="2" tint="-0.249977111117893"/>
      </top>
      <bottom style="thin">
        <color theme="2" tint="-0.249977111117893"/>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style="thin">
        <color auto="1"/>
      </top>
      <bottom/>
      <diagonal/>
    </border>
    <border>
      <left/>
      <right/>
      <top style="medium">
        <color theme="1"/>
      </top>
      <bottom style="medium">
        <color theme="1"/>
      </bottom>
      <diagonal/>
    </border>
    <border>
      <left/>
      <right style="thin">
        <color theme="9" tint="0.39997558519241921"/>
      </right>
      <top style="thick">
        <color indexed="64"/>
      </top>
      <bottom style="thick">
        <color indexed="64"/>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0" borderId="1" xfId="0" applyFont="1" applyBorder="1"/>
    <xf numFmtId="0" fontId="1" fillId="0" borderId="2" xfId="0" applyFont="1" applyBorder="1" applyAlignment="1">
      <alignment vertical="center"/>
    </xf>
    <xf numFmtId="0" fontId="1" fillId="0" borderId="2" xfId="0" applyFont="1" applyBorder="1"/>
    <xf numFmtId="0" fontId="1" fillId="0" borderId="3" xfId="0" applyFont="1" applyBorder="1"/>
    <xf numFmtId="0" fontId="1" fillId="0" borderId="4" xfId="0" applyFont="1" applyBorder="1" applyAlignment="1">
      <alignment vertical="center"/>
    </xf>
    <xf numFmtId="0" fontId="1" fillId="0" borderId="5" xfId="0" applyFont="1" applyBorder="1"/>
    <xf numFmtId="0" fontId="1" fillId="0" borderId="6" xfId="0" applyFont="1" applyBorder="1"/>
    <xf numFmtId="0" fontId="2" fillId="0" borderId="0" xfId="0" applyFont="1"/>
    <xf numFmtId="0" fontId="3" fillId="0" borderId="0" xfId="0" applyFont="1"/>
    <xf numFmtId="0" fontId="4" fillId="0" borderId="0" xfId="0" applyFont="1"/>
    <xf numFmtId="0" fontId="2" fillId="0" borderId="8" xfId="0" applyFont="1" applyBorder="1"/>
    <xf numFmtId="0" fontId="0" fillId="3" borderId="0" xfId="0" applyFill="1"/>
    <xf numFmtId="10" fontId="2" fillId="0" borderId="8" xfId="0" applyNumberFormat="1" applyFont="1" applyBorder="1"/>
    <xf numFmtId="0" fontId="7" fillId="0" borderId="1" xfId="1" applyBorder="1"/>
    <xf numFmtId="0" fontId="5" fillId="2" borderId="7" xfId="0" applyFont="1" applyFill="1" applyBorder="1" applyAlignment="1">
      <alignment vertical="top"/>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0" fillId="4" borderId="10" xfId="0" applyFont="1" applyFill="1" applyBorder="1" applyAlignment="1">
      <alignment horizontal="center" vertical="center"/>
    </xf>
    <xf numFmtId="0" fontId="3" fillId="2" borderId="9" xfId="0" applyFont="1" applyFill="1" applyBorder="1"/>
    <xf numFmtId="0" fontId="0" fillId="0" borderId="0" xfId="0" applyAlignment="1">
      <alignment horizontal="center" vertical="center"/>
    </xf>
    <xf numFmtId="0" fontId="8" fillId="6" borderId="0" xfId="0" applyFont="1" applyFill="1"/>
    <xf numFmtId="0" fontId="8" fillId="6" borderId="11" xfId="0" applyFont="1" applyFill="1" applyBorder="1"/>
    <xf numFmtId="0" fontId="13" fillId="7" borderId="0" xfId="0" applyFont="1" applyFill="1"/>
    <xf numFmtId="0" fontId="9" fillId="0" borderId="11" xfId="0" applyFont="1" applyBorder="1"/>
    <xf numFmtId="0" fontId="3" fillId="2" borderId="9" xfId="0" applyFont="1" applyFill="1" applyBorder="1" applyAlignment="1">
      <alignment horizontal="center" vertical="center"/>
    </xf>
    <xf numFmtId="0" fontId="13" fillId="7" borderId="0" xfId="0" applyFont="1" applyFill="1" applyAlignment="1">
      <alignment horizontal="center" vertical="center"/>
    </xf>
    <xf numFmtId="0" fontId="13" fillId="7" borderId="0" xfId="0" applyFont="1" applyFill="1" applyAlignment="1">
      <alignment horizontal="right"/>
    </xf>
    <xf numFmtId="0" fontId="0" fillId="0" borderId="12" xfId="0" applyBorder="1"/>
    <xf numFmtId="0" fontId="5" fillId="12" borderId="0" xfId="0" applyFont="1" applyFill="1" applyAlignment="1">
      <alignment vertical="top"/>
    </xf>
    <xf numFmtId="0" fontId="5" fillId="2" borderId="0" xfId="0" applyFont="1" applyFill="1" applyAlignment="1">
      <alignment horizontal="center" vertical="center"/>
    </xf>
    <xf numFmtId="0" fontId="15" fillId="9" borderId="1" xfId="0" applyFont="1" applyFill="1" applyBorder="1" applyAlignment="1">
      <alignment vertical="center"/>
    </xf>
    <xf numFmtId="0" fontId="9" fillId="0" borderId="0" xfId="0" applyFont="1"/>
    <xf numFmtId="0" fontId="4" fillId="10" borderId="0" xfId="0" applyFont="1" applyFill="1" applyAlignment="1">
      <alignment horizontal="center" vertical="center"/>
    </xf>
    <xf numFmtId="0" fontId="9" fillId="0" borderId="0" xfId="0" applyFont="1" applyAlignment="1">
      <alignment horizontal="center" vertical="center"/>
    </xf>
    <xf numFmtId="0" fontId="4" fillId="10" borderId="0" xfId="0" applyFont="1" applyFill="1"/>
    <xf numFmtId="0" fontId="4" fillId="11" borderId="0" xfId="0" applyFont="1" applyFill="1"/>
    <xf numFmtId="0" fontId="4" fillId="11" borderId="10" xfId="0" applyFont="1" applyFill="1" applyBorder="1"/>
    <xf numFmtId="0" fontId="4" fillId="10" borderId="0" xfId="0" applyFont="1" applyFill="1" applyAlignment="1">
      <alignment horizontal="left" vertical="center"/>
    </xf>
    <xf numFmtId="0" fontId="4" fillId="12" borderId="0" xfId="0" applyFont="1" applyFill="1"/>
    <xf numFmtId="0" fontId="9" fillId="12" borderId="0" xfId="0" applyFont="1" applyFill="1"/>
    <xf numFmtId="0" fontId="9" fillId="0" borderId="0" xfId="0" applyFont="1" applyAlignment="1">
      <alignment horizontal="right" vertical="top"/>
    </xf>
    <xf numFmtId="0" fontId="10" fillId="13" borderId="13" xfId="0" applyFont="1" applyFill="1" applyBorder="1"/>
    <xf numFmtId="0" fontId="10" fillId="14" borderId="14" xfId="0" applyFont="1" applyFill="1" applyBorder="1"/>
    <xf numFmtId="0" fontId="3" fillId="5" borderId="9" xfId="0" applyFont="1" applyFill="1" applyBorder="1" applyAlignment="1">
      <alignment horizontal="center"/>
    </xf>
    <xf numFmtId="0" fontId="12" fillId="5" borderId="9" xfId="0" applyFont="1" applyFill="1" applyBorder="1" applyAlignment="1">
      <alignment horizontal="center"/>
    </xf>
    <xf numFmtId="0" fontId="14" fillId="8" borderId="0" xfId="0" applyFont="1" applyFill="1" applyAlignment="1">
      <alignment horizontal="center" vertical="center"/>
    </xf>
    <xf numFmtId="0" fontId="3" fillId="2" borderId="7" xfId="0" applyFont="1" applyFill="1" applyBorder="1" applyAlignment="1">
      <alignment horizontal="center" vertical="top"/>
    </xf>
    <xf numFmtId="0" fontId="5" fillId="2" borderId="0" xfId="0" applyFont="1" applyFill="1" applyAlignment="1">
      <alignment horizontal="center" vertical="top"/>
    </xf>
    <xf numFmtId="0" fontId="5" fillId="2" borderId="7" xfId="0" applyFont="1" applyFill="1" applyBorder="1" applyAlignment="1">
      <alignment horizontal="center" vertical="top"/>
    </xf>
  </cellXfs>
  <cellStyles count="2">
    <cellStyle name="Hyperlink" xfId="1" builtinId="8"/>
    <cellStyle name="Normal" xfId="0" builtinId="0"/>
  </cellStyles>
  <dxfs count="55">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0" formatCode="Genera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7"/>
          <bgColor theme="7"/>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bottom style="thick">
          <color indexed="64"/>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border diagonalUp="0" diagonalDown="0" outline="0">
        <left style="thin">
          <color theme="9" tint="0.39997558519241921"/>
        </left>
        <right style="thin">
          <color theme="9" tint="0.39997558519241921"/>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FFF"/>
      <color rgb="FFFFD966"/>
      <color rgb="FFCE2408"/>
      <color rgb="FFED7D31"/>
      <color rgb="FFFFC000"/>
      <color rgb="FF5B9BD5"/>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10</xdr:col>
      <xdr:colOff>685799</xdr:colOff>
      <xdr:row>12</xdr:row>
      <xdr:rowOff>123825</xdr:rowOff>
    </xdr:from>
    <xdr:to>
      <xdr:col>15</xdr:col>
      <xdr:colOff>400050</xdr:colOff>
      <xdr:row>13</xdr:row>
      <xdr:rowOff>266700</xdr:rowOff>
    </xdr:to>
    <xdr:sp macro="" textlink="">
      <xdr:nvSpPr>
        <xdr:cNvPr id="2" name="TextBox 1">
          <a:extLst>
            <a:ext uri="{FF2B5EF4-FFF2-40B4-BE49-F238E27FC236}">
              <a16:creationId xmlns:a16="http://schemas.microsoft.com/office/drawing/2014/main" id="{0148BA01-DE66-6144-24DD-4E892C2A3731}"/>
            </a:ext>
          </a:extLst>
        </xdr:cNvPr>
        <xdr:cNvSpPr txBox="1"/>
      </xdr:nvSpPr>
      <xdr:spPr>
        <a:xfrm>
          <a:off x="7639049" y="2828925"/>
          <a:ext cx="3333751" cy="447675"/>
        </a:xfrm>
        <a:prstGeom prst="rect">
          <a:avLst/>
        </a:prstGeom>
        <a:solidFill>
          <a:schemeClr val="bg1">
            <a:lumMod val="85000"/>
          </a:schemeClr>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b="1" i="1" u="sng" strike="noStrike">
              <a:solidFill>
                <a:schemeClr val="accent2"/>
              </a:solidFill>
              <a:effectLst/>
              <a:latin typeface="+mn-lt"/>
              <a:ea typeface="+mn-ea"/>
              <a:cs typeface="+mn-cs"/>
            </a:rPr>
            <a:t>Null Hypothesis:</a:t>
          </a:r>
          <a:r>
            <a:rPr lang="en-US" sz="1100" b="0" i="1" u="sng" strike="noStrike">
              <a:solidFill>
                <a:schemeClr val="accent2"/>
              </a:solidFill>
              <a:effectLst/>
              <a:latin typeface="+mn-lt"/>
              <a:ea typeface="+mn-ea"/>
              <a:cs typeface="+mn-cs"/>
            </a:rPr>
            <a:t> </a:t>
          </a:r>
          <a:r>
            <a:rPr lang="en-US" sz="1100" b="0" i="1" u="none" strike="noStrike">
              <a:solidFill>
                <a:schemeClr val="tx1">
                  <a:lumMod val="95000"/>
                  <a:lumOff val="5000"/>
                </a:schemeClr>
              </a:solidFill>
              <a:effectLst/>
              <a:latin typeface="+mn-lt"/>
              <a:ea typeface="+mn-ea"/>
              <a:cs typeface="+mn-cs"/>
            </a:rPr>
            <a:t>If </a:t>
          </a:r>
          <a:r>
            <a:rPr lang="en-US" sz="1100" b="1" i="1" u="none" strike="noStrike">
              <a:solidFill>
                <a:schemeClr val="tx1">
                  <a:lumMod val="95000"/>
                  <a:lumOff val="5000"/>
                </a:schemeClr>
              </a:solidFill>
              <a:effectLst/>
              <a:latin typeface="+mn-lt"/>
              <a:ea typeface="+mn-ea"/>
              <a:cs typeface="+mn-cs"/>
            </a:rPr>
            <a:t>P&gt;0.05</a:t>
          </a:r>
          <a:r>
            <a:rPr lang="en-US" sz="1100" b="0" i="1" u="none" strike="noStrike">
              <a:solidFill>
                <a:schemeClr val="tx1">
                  <a:lumMod val="95000"/>
                  <a:lumOff val="5000"/>
                </a:schemeClr>
              </a:solidFill>
              <a:effectLst/>
              <a:latin typeface="+mn-lt"/>
              <a:ea typeface="+mn-ea"/>
              <a:cs typeface="+mn-cs"/>
            </a:rPr>
            <a:t>, then there is no association between</a:t>
          </a:r>
          <a:r>
            <a:rPr lang="en-US" i="1">
              <a:solidFill>
                <a:schemeClr val="tx1">
                  <a:lumMod val="95000"/>
                  <a:lumOff val="5000"/>
                </a:schemeClr>
              </a:solidFill>
            </a:rPr>
            <a:t> "gender"</a:t>
          </a:r>
          <a:r>
            <a:rPr lang="en-US" i="1" baseline="0">
              <a:solidFill>
                <a:schemeClr val="tx1">
                  <a:lumMod val="95000"/>
                  <a:lumOff val="5000"/>
                </a:schemeClr>
              </a:solidFill>
            </a:rPr>
            <a:t> and being "influenced.</a:t>
          </a:r>
          <a:endParaRPr lang="en-US" sz="1100" i="1">
            <a:solidFill>
              <a:schemeClr val="tx1">
                <a:lumMod val="95000"/>
                <a:lumOff val="5000"/>
              </a:schemeClr>
            </a:solidFill>
          </a:endParaRPr>
        </a:p>
      </xdr:txBody>
    </xdr:sp>
    <xdr:clientData/>
  </xdr:twoCellAnchor>
  <xdr:twoCellAnchor>
    <xdr:from>
      <xdr:col>10</xdr:col>
      <xdr:colOff>666750</xdr:colOff>
      <xdr:row>14</xdr:row>
      <xdr:rowOff>104774</xdr:rowOff>
    </xdr:from>
    <xdr:to>
      <xdr:col>15</xdr:col>
      <xdr:colOff>590550</xdr:colOff>
      <xdr:row>16</xdr:row>
      <xdr:rowOff>95249</xdr:rowOff>
    </xdr:to>
    <xdr:sp macro="" textlink="">
      <xdr:nvSpPr>
        <xdr:cNvPr id="4" name="TextBox 3">
          <a:extLst>
            <a:ext uri="{FF2B5EF4-FFF2-40B4-BE49-F238E27FC236}">
              <a16:creationId xmlns:a16="http://schemas.microsoft.com/office/drawing/2014/main" id="{B8B50097-37C0-487C-B3B8-52E453E059EC}"/>
            </a:ext>
          </a:extLst>
        </xdr:cNvPr>
        <xdr:cNvSpPr txBox="1"/>
      </xdr:nvSpPr>
      <xdr:spPr>
        <a:xfrm>
          <a:off x="7620000" y="3400424"/>
          <a:ext cx="3543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i="1" u="none" strike="noStrike">
              <a:solidFill>
                <a:schemeClr val="accent2"/>
              </a:solidFill>
              <a:effectLst/>
              <a:latin typeface="+mn-lt"/>
              <a:ea typeface="+mn-ea"/>
              <a:cs typeface="+mn-cs"/>
            </a:rPr>
            <a:t>Alternative Hypothesis: </a:t>
          </a:r>
          <a:r>
            <a:rPr lang="en-US" sz="1100" b="0" i="1" u="none" strike="noStrike">
              <a:solidFill>
                <a:schemeClr val="tx1">
                  <a:lumMod val="95000"/>
                  <a:lumOff val="5000"/>
                </a:schemeClr>
              </a:solidFill>
              <a:effectLst/>
              <a:latin typeface="+mn-lt"/>
              <a:ea typeface="+mn-ea"/>
              <a:cs typeface="+mn-cs"/>
            </a:rPr>
            <a:t>If P&lt;0.05, then there is an association between "gender" and being "influenced".</a:t>
          </a:r>
        </a:p>
      </xdr:txBody>
    </xdr:sp>
    <xdr:clientData/>
  </xdr:twoCellAnchor>
  <xdr:twoCellAnchor>
    <xdr:from>
      <xdr:col>10</xdr:col>
      <xdr:colOff>0</xdr:colOff>
      <xdr:row>12</xdr:row>
      <xdr:rowOff>295275</xdr:rowOff>
    </xdr:from>
    <xdr:to>
      <xdr:col>10</xdr:col>
      <xdr:colOff>609600</xdr:colOff>
      <xdr:row>14</xdr:row>
      <xdr:rowOff>66675</xdr:rowOff>
    </xdr:to>
    <xdr:cxnSp macro="">
      <xdr:nvCxnSpPr>
        <xdr:cNvPr id="6" name="Straight Arrow Connector 5">
          <a:extLst>
            <a:ext uri="{FF2B5EF4-FFF2-40B4-BE49-F238E27FC236}">
              <a16:creationId xmlns:a16="http://schemas.microsoft.com/office/drawing/2014/main" id="{54A6A1E7-0820-57AA-5E35-62A1DEB1217D}"/>
            </a:ext>
          </a:extLst>
        </xdr:cNvPr>
        <xdr:cNvCxnSpPr/>
      </xdr:nvCxnSpPr>
      <xdr:spPr>
        <a:xfrm flipV="1">
          <a:off x="6953250" y="3000375"/>
          <a:ext cx="609600"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790575</xdr:colOff>
      <xdr:row>14</xdr:row>
      <xdr:rowOff>190500</xdr:rowOff>
    </xdr:from>
    <xdr:to>
      <xdr:col>10</xdr:col>
      <xdr:colOff>609600</xdr:colOff>
      <xdr:row>15</xdr:row>
      <xdr:rowOff>104775</xdr:rowOff>
    </xdr:to>
    <xdr:cxnSp macro="">
      <xdr:nvCxnSpPr>
        <xdr:cNvPr id="11" name="Straight Arrow Connector 10">
          <a:extLst>
            <a:ext uri="{FF2B5EF4-FFF2-40B4-BE49-F238E27FC236}">
              <a16:creationId xmlns:a16="http://schemas.microsoft.com/office/drawing/2014/main" id="{E815D7DF-CE4B-30D4-0903-7FCC89E6B019}"/>
            </a:ext>
          </a:extLst>
        </xdr:cNvPr>
        <xdr:cNvCxnSpPr/>
      </xdr:nvCxnSpPr>
      <xdr:spPr>
        <a:xfrm>
          <a:off x="6943725" y="3486150"/>
          <a:ext cx="6191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6EE986-9027-471D-914A-7C4CE8DDC2E3}" autoFormatId="16" applyNumberFormats="0" applyBorderFormats="0" applyFontFormats="0" applyPatternFormats="0" applyAlignmentFormats="0" applyWidthHeightFormats="0">
  <queryTableRefresh nextId="17">
    <queryTableFields count="16">
      <queryTableField id="1" name="Email address" tableColumnId="1"/>
      <queryTableField id="2" name="Name" tableColumnId="2"/>
      <queryTableField id="3" name="Gender" tableColumnId="3"/>
      <queryTableField id="4" name="Age" tableColumnId="4"/>
      <queryTableField id="5" name="Employment" tableColumnId="5"/>
      <queryTableField id="6" name="Education" tableColumnId="6"/>
      <queryTableField id="7" name="Familiarity" tableColumnId="7"/>
      <queryTableField id="8" name="First Thoughts" tableColumnId="8"/>
      <queryTableField id="9" name="Overall Attitude" tableColumnId="9"/>
      <queryTableField id="10" name="Opinion" tableColumnId="10"/>
      <queryTableField id="11" name="Interaction" tableColumnId="11"/>
      <queryTableField id="12" name="Influenced" tableColumnId="12"/>
      <queryTableField id="13" name="Influence" tableColumnId="13"/>
      <queryTableField id="14" name="Awareness" tableColumnId="14"/>
      <queryTableField id="15" name="Best Example" tableColumnId="15"/>
      <queryTableField id="16" name="Future"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F4F45A3C-5F64-4EB6-8EC8-67060464F9CF}" autoFormatId="16" applyNumberFormats="0" applyBorderFormats="0" applyFontFormats="0" applyPatternFormats="0" applyAlignmentFormats="0" applyWidthHeightFormats="0">
  <queryTableRefresh nextId="10">
    <queryTableFields count="9">
      <queryTableField id="1" name="Familiarity" tableColumnId="1"/>
      <queryTableField id="2" name="First Thoughts" tableColumnId="2"/>
      <queryTableField id="3" name="Overall Attitude" tableColumnId="3"/>
      <queryTableField id="4" name="Opinion" tableColumnId="4"/>
      <queryTableField id="5" name="Interaction" tableColumnId="5"/>
      <queryTableField id="6" name="Influenced" tableColumnId="6"/>
      <queryTableField id="7" name="Influence" tableColumnId="7"/>
      <queryTableField id="8" name="Awareness" tableColumnId="8"/>
      <queryTableField id="9" name="Future"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 xr16:uid="{F9A98DA1-CC43-4FE5-A3E1-6D10D04E067F}" autoFormatId="16" applyNumberFormats="0" applyBorderFormats="0" applyFontFormats="0" applyPatternFormats="0" applyAlignmentFormats="0" applyWidthHeightFormats="0">
  <queryTableRefresh nextId="7">
    <queryTableFields count="6">
      <queryTableField id="1" name="Email address" tableColumnId="1"/>
      <queryTableField id="2" name="Name" tableColumnId="2"/>
      <queryTableField id="3" name="Gender" tableColumnId="3"/>
      <queryTableField id="4" name="Age" tableColumnId="4"/>
      <queryTableField id="5" name="Employment" tableColumnId="5"/>
      <queryTableField id="6" name="Education"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A4A428-724A-4C96-AEA6-F6B0EA69007A}" name="Data" displayName="Data" ref="A1:S168" totalsRowShown="0" headerRowDxfId="23" dataDxfId="21" headerRowBorderDxfId="22" tableBorderDxfId="20" totalsRowBorderDxfId="19">
  <autoFilter ref="A1:S168" xr:uid="{2AA4A428-724A-4C96-AEA6-F6B0EA69007A}"/>
  <tableColumns count="19">
    <tableColumn id="2" xr3:uid="{59DD5D16-821E-48A0-B0DA-75D83463D9C2}" name="Email address" dataDxfId="18"/>
    <tableColumn id="3" xr3:uid="{2643D10C-6CE0-4FBD-AFDD-66B7072186BA}" name="Name" dataDxfId="17"/>
    <tableColumn id="4" xr3:uid="{93AB013E-95CB-4519-ABE4-F7224D498FE2}" name="Gender" dataDxfId="16"/>
    <tableColumn id="5" xr3:uid="{A26A41A4-E926-4C37-A878-EBCD838605A4}" name="Age" dataDxfId="15"/>
    <tableColumn id="6" xr3:uid="{013A5D2A-D714-475A-B160-9FEF97596406}" name="Employment" dataDxfId="14"/>
    <tableColumn id="7" xr3:uid="{526F157F-7074-45F7-B425-0EF6AC28A237}" name="Education" dataDxfId="13"/>
    <tableColumn id="8" xr3:uid="{F503DFA4-050F-4E2D-9EB3-B93FE2FB0250}" name="Familiarity" dataDxfId="12"/>
    <tableColumn id="9" xr3:uid="{B1C0417C-6790-4989-9E11-E2E659FC540F}" name="First Thoughts" dataDxfId="11"/>
    <tableColumn id="10" xr3:uid="{EED2745C-B037-401E-AD80-F3351C0873E3}" name="Overall Attitude" dataDxfId="10"/>
    <tableColumn id="11" xr3:uid="{F8B1B802-265E-4525-B3B0-DC69FBA6E8FF}" name="Opinion" dataDxfId="9"/>
    <tableColumn id="12" xr3:uid="{2849D281-DAAC-4671-8037-597B8BDD1DFE}" name="Interaction" dataDxfId="8"/>
    <tableColumn id="20" xr3:uid="{9133EE02-3C99-468E-B6BE-71C498C1898D}" name="Influenced" dataDxfId="7">
      <calculatedColumnFormula>IF(ISNUMBER(SEARCH("Yes",Data[[#This Row],[Influence]])),"Yes","No")</calculatedColumnFormula>
    </tableColumn>
    <tableColumn id="13" xr3:uid="{5688C5DF-EE90-49F9-861D-6FE01957EA2A}" name="Influence" dataDxfId="6"/>
    <tableColumn id="14" xr3:uid="{0AA6A0A4-89E3-4512-BBED-73FE42851C8A}" name="Marketing Technique" dataDxfId="5"/>
    <tableColumn id="15" xr3:uid="{380A7005-A9D7-458A-81D9-612C7800BBEB}" name="Awareness" dataDxfId="4"/>
    <tableColumn id="16" xr3:uid="{4C380BB6-BFC4-4DFA-A46B-81DACD7F0A40}" name="Best Example" dataDxfId="3"/>
    <tableColumn id="17" xr3:uid="{B9F64C00-37EB-403B-AD87-3ECB3D5F0431}" name="Future" dataDxfId="2"/>
    <tableColumn id="18" xr3:uid="{087E14E5-A344-4335-870F-7E3B9B3D07BE}" name="Improvements" dataDxfId="1"/>
    <tableColumn id="19" xr3:uid="{59FC978A-C4E2-4A4D-836D-09B2E741549F}" name="Additional Commen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82ADDE-98C7-4A33-9D30-6E6CB98051B4}" name="Data_1" displayName="Data_1" ref="A1:P168" tableType="queryTable" totalsRowShown="0">
  <autoFilter ref="A1:P168" xr:uid="{D382ADDE-98C7-4A33-9D30-6E6CB98051B4}"/>
  <tableColumns count="16">
    <tableColumn id="1" xr3:uid="{6C99A4A1-C39E-44F6-A2C7-BDDC07545370}" uniqueName="1" name="Email address" queryTableFieldId="1" dataDxfId="54"/>
    <tableColumn id="2" xr3:uid="{CB390708-6BE8-4BED-9838-7440137FE3CC}" uniqueName="2" name="Name" queryTableFieldId="2" dataDxfId="53"/>
    <tableColumn id="3" xr3:uid="{4AC62957-EFB5-442B-BBC2-A809A709D58A}" uniqueName="3" name="Gender" queryTableFieldId="3" dataDxfId="52"/>
    <tableColumn id="4" xr3:uid="{67A8567F-751F-4769-B821-9F42144C7212}" uniqueName="4" name="Age" queryTableFieldId="4" dataDxfId="51"/>
    <tableColumn id="5" xr3:uid="{4215DF2A-E9D1-4477-B7CF-83140E205843}" uniqueName="5" name="Employment" queryTableFieldId="5" dataDxfId="50"/>
    <tableColumn id="6" xr3:uid="{3DA6D7A5-A4BB-4C6C-8345-9F404DD6E4E4}" uniqueName="6" name="Education" queryTableFieldId="6" dataDxfId="49"/>
    <tableColumn id="7" xr3:uid="{07DC12A0-9797-4263-A913-966F14A6C2E5}" uniqueName="7" name="Familiarity" queryTableFieldId="7"/>
    <tableColumn id="8" xr3:uid="{E1374801-C4D5-4AE0-9CF0-FB1DA21B5721}" uniqueName="8" name="First Thoughts" queryTableFieldId="8" dataDxfId="48"/>
    <tableColumn id="9" xr3:uid="{718A1E71-B33C-4686-8CDE-BB180EF96F94}" uniqueName="9" name="Overall Attitude" queryTableFieldId="9"/>
    <tableColumn id="10" xr3:uid="{84EE70EF-684C-4280-A516-F608BD499405}" uniqueName="10" name="Opinion" queryTableFieldId="10" dataDxfId="47"/>
    <tableColumn id="11" xr3:uid="{DA40F3D5-5B57-48F4-B238-F8753B946082}" uniqueName="11" name="Interaction" queryTableFieldId="11" dataDxfId="46"/>
    <tableColumn id="12" xr3:uid="{776EC451-4767-49C4-B987-F600584F5FC5}" uniqueName="12" name="Influenced" queryTableFieldId="12" dataDxfId="45"/>
    <tableColumn id="13" xr3:uid="{59AB8FF5-0CA9-4CC3-BD8C-E722DE75F585}" uniqueName="13" name="Influence" queryTableFieldId="13" dataDxfId="44"/>
    <tableColumn id="14" xr3:uid="{63363E5C-C820-42A2-8DB1-0C8CAABED51B}" uniqueName="14" name="Awareness" queryTableFieldId="14" dataDxfId="43"/>
    <tableColumn id="15" xr3:uid="{286D38ED-D536-45DF-9705-9CEF68661D61}" uniqueName="15" name="Best Example" queryTableFieldId="15" dataDxfId="42"/>
    <tableColumn id="16" xr3:uid="{BB4AA73B-95DC-41D4-9666-DAACCE87A6E4}" uniqueName="16" name="Future" queryTableFieldId="16" dataDxfId="41"/>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15A75E-7D69-49D7-BD7A-7DB9AC3C90F1}" name="Interest" displayName="Interest" ref="A1:I168" tableType="queryTable" totalsRowShown="0" headerRowDxfId="40" headerRowBorderDxfId="39">
  <autoFilter ref="A1:I168" xr:uid="{7315A75E-7D69-49D7-BD7A-7DB9AC3C90F1}"/>
  <tableColumns count="9">
    <tableColumn id="1" xr3:uid="{FEC34063-F8E1-4277-AD79-4FA2D1CC185F}" uniqueName="1" name="Familiarity" queryTableFieldId="1"/>
    <tableColumn id="2" xr3:uid="{AED6A093-5ADC-4EA3-8931-DA60CD20E3D5}" uniqueName="2" name="First Thoughts" queryTableFieldId="2" dataDxfId="38"/>
    <tableColumn id="3" xr3:uid="{007917A5-21C3-4DE4-B18E-8C70BC4F7A71}" uniqueName="3" name="Overall Attitude" queryTableFieldId="3"/>
    <tableColumn id="4" xr3:uid="{7EE84059-FD15-4FBE-AECA-E86152465958}" uniqueName="4" name="Opinion" queryTableFieldId="4" dataDxfId="37"/>
    <tableColumn id="5" xr3:uid="{069854B1-EFFD-4243-936F-E8690AA5377B}" uniqueName="5" name="Interaction" queryTableFieldId="5" dataDxfId="36"/>
    <tableColumn id="6" xr3:uid="{8321FE18-A802-4B71-B326-F0F05426C2B9}" uniqueName="6" name="Influenced" queryTableFieldId="6" dataDxfId="35"/>
    <tableColumn id="7" xr3:uid="{D1FB1674-A67A-40BE-8008-61B9F7314F66}" uniqueName="7" name="Influence" queryTableFieldId="7" dataDxfId="34"/>
    <tableColumn id="8" xr3:uid="{AFECCA1A-711B-443F-AF33-53E4AD89475D}" uniqueName="8" name="Awareness" queryTableFieldId="8" dataDxfId="33"/>
    <tableColumn id="9" xr3:uid="{DA3F36FD-BE39-4938-B41C-DE773495CCAC}" uniqueName="9" name="Future" queryTableFieldId="9" dataDxfId="3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EF9FD4-3FE0-42BA-84B4-1E2EE024CC52}" name="Customers" displayName="Customers" ref="A1:F168" tableType="queryTable" totalsRowShown="0" headerRowDxfId="31" headerRowBorderDxfId="30">
  <autoFilter ref="A1:F168" xr:uid="{99EF9FD4-3FE0-42BA-84B4-1E2EE024CC52}"/>
  <tableColumns count="6">
    <tableColumn id="1" xr3:uid="{6ACE576F-73F0-40FB-8BD2-ECBCD2E184E6}" uniqueName="1" name="Email address" queryTableFieldId="1" dataDxfId="29"/>
    <tableColumn id="2" xr3:uid="{DC00ABF1-287C-44D0-99E8-FE5C6413ED84}" uniqueName="2" name="Name" queryTableFieldId="2" dataDxfId="28"/>
    <tableColumn id="3" xr3:uid="{9CE5D9CE-EDBE-444D-B737-933C1873EAB4}" uniqueName="3" name="Gender" queryTableFieldId="3" dataDxfId="27"/>
    <tableColumn id="4" xr3:uid="{F09B1888-E543-43B9-BACF-FAE2FF6970D4}" uniqueName="4" name="Age" queryTableFieldId="4" dataDxfId="26"/>
    <tableColumn id="5" xr3:uid="{91FFC5EF-F836-49F0-975B-8710B77C5055}" uniqueName="5" name="Employment" queryTableFieldId="5" dataDxfId="25"/>
    <tableColumn id="6" xr3:uid="{2B40143B-6FC6-4BB4-A261-F7E22B657305}" uniqueName="6" name="Education" queryTableFieldId="6" dataDxfId="24"/>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anjaligoyel2530@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B9BD5"/>
  </sheetPr>
  <dimension ref="A1:U168"/>
  <sheetViews>
    <sheetView zoomScale="83" zoomScaleNormal="70" workbookViewId="0">
      <selection activeCell="A2" sqref="A2"/>
    </sheetView>
  </sheetViews>
  <sheetFormatPr defaultRowHeight="15" x14ac:dyDescent="0.25"/>
  <cols>
    <col min="1" max="1" width="33.7109375" bestFit="1" customWidth="1"/>
    <col min="2" max="2" width="20.140625" bestFit="1" customWidth="1"/>
    <col min="3" max="3" width="11" bestFit="1" customWidth="1"/>
    <col min="4" max="4" width="8.7109375" bestFit="1" customWidth="1"/>
    <col min="5" max="5" width="20.28515625" bestFit="1" customWidth="1"/>
    <col min="6" max="6" width="29.42578125" bestFit="1" customWidth="1"/>
    <col min="7" max="7" width="13.5703125" bestFit="1" customWidth="1"/>
    <col min="8" max="8" width="25.140625" customWidth="1"/>
    <col min="9" max="9" width="18.7109375" bestFit="1" customWidth="1"/>
    <col min="10" max="10" width="16.140625" bestFit="1" customWidth="1"/>
    <col min="11" max="11" width="14.140625" bestFit="1" customWidth="1"/>
    <col min="12" max="12" width="13.85546875" bestFit="1" customWidth="1"/>
    <col min="13" max="13" width="14.7109375" bestFit="1" customWidth="1"/>
    <col min="14" max="14" width="15.140625" customWidth="1"/>
    <col min="15" max="15" width="15.7109375" bestFit="1" customWidth="1"/>
    <col min="16" max="16" width="32" customWidth="1"/>
    <col min="17" max="17" width="18.140625" bestFit="1" customWidth="1"/>
    <col min="18" max="18" width="16.28515625" customWidth="1"/>
    <col min="19" max="19" width="25.7109375" customWidth="1"/>
  </cols>
  <sheetData>
    <row r="1" spans="1:21" ht="15.75" thickBot="1" x14ac:dyDescent="0.3">
      <c r="A1" s="4" t="s">
        <v>0</v>
      </c>
      <c r="B1" s="4" t="s">
        <v>1</v>
      </c>
      <c r="C1" s="4" t="s">
        <v>2</v>
      </c>
      <c r="D1" s="4" t="s">
        <v>3</v>
      </c>
      <c r="E1" s="4" t="s">
        <v>745</v>
      </c>
      <c r="F1" s="4" t="s">
        <v>746</v>
      </c>
      <c r="G1" s="4" t="s">
        <v>747</v>
      </c>
      <c r="H1" s="4" t="s">
        <v>758</v>
      </c>
      <c r="I1" s="4" t="s">
        <v>749</v>
      </c>
      <c r="J1" s="4" t="s">
        <v>748</v>
      </c>
      <c r="K1" s="4" t="s">
        <v>750</v>
      </c>
      <c r="L1" s="4" t="s">
        <v>762</v>
      </c>
      <c r="M1" s="4" t="s">
        <v>751</v>
      </c>
      <c r="N1" s="4" t="s">
        <v>752</v>
      </c>
      <c r="O1" s="4" t="s">
        <v>753</v>
      </c>
      <c r="P1" s="4" t="s">
        <v>754</v>
      </c>
      <c r="Q1" s="4" t="s">
        <v>755</v>
      </c>
      <c r="R1" s="4" t="s">
        <v>756</v>
      </c>
      <c r="S1" s="5" t="s">
        <v>757</v>
      </c>
    </row>
    <row r="2" spans="1:21" ht="15.75" thickBot="1" x14ac:dyDescent="0.3">
      <c r="A2" s="14" t="s">
        <v>4</v>
      </c>
      <c r="B2" s="1" t="s">
        <v>5</v>
      </c>
      <c r="C2" s="1" t="s">
        <v>6</v>
      </c>
      <c r="D2" s="1" t="s">
        <v>7</v>
      </c>
      <c r="E2" s="1" t="s">
        <v>8</v>
      </c>
      <c r="F2" s="1" t="s">
        <v>9</v>
      </c>
      <c r="G2" s="16">
        <v>3</v>
      </c>
      <c r="H2" s="1" t="s">
        <v>10</v>
      </c>
      <c r="I2" s="16">
        <v>3</v>
      </c>
      <c r="J2" s="1" t="s">
        <v>11</v>
      </c>
      <c r="K2" s="1" t="s">
        <v>12</v>
      </c>
      <c r="L2" s="1" t="str">
        <f>IF(ISNUMBER(SEARCH("Yes",Data[[#This Row],[Influence]])),"Yes","No")</f>
        <v>No</v>
      </c>
      <c r="M2" s="1" t="s">
        <v>13</v>
      </c>
      <c r="N2" s="1" t="s">
        <v>14</v>
      </c>
      <c r="O2" s="1" t="s">
        <v>11</v>
      </c>
      <c r="P2" s="1" t="s">
        <v>15</v>
      </c>
      <c r="Q2" s="1" t="s">
        <v>16</v>
      </c>
      <c r="R2" s="1" t="s">
        <v>17</v>
      </c>
      <c r="S2" s="3" t="s">
        <v>17</v>
      </c>
      <c r="U2" s="31"/>
    </row>
    <row r="3" spans="1:21" ht="15.75" thickBot="1" x14ac:dyDescent="0.3">
      <c r="A3" s="1" t="s">
        <v>18</v>
      </c>
      <c r="B3" s="1" t="s">
        <v>19</v>
      </c>
      <c r="C3" s="1" t="s">
        <v>20</v>
      </c>
      <c r="D3" s="1" t="s">
        <v>7</v>
      </c>
      <c r="E3" s="1" t="s">
        <v>21</v>
      </c>
      <c r="F3" s="1" t="s">
        <v>22</v>
      </c>
      <c r="G3" s="16">
        <v>3</v>
      </c>
      <c r="H3" s="1" t="s">
        <v>23</v>
      </c>
      <c r="I3" s="16">
        <v>5</v>
      </c>
      <c r="J3" s="1" t="s">
        <v>24</v>
      </c>
      <c r="K3" s="1" t="s">
        <v>12</v>
      </c>
      <c r="L3" s="1" t="str">
        <f>IF(ISNUMBER(SEARCH("Yes",Data[[#This Row],[Influence]])),"Yes","No")</f>
        <v>No</v>
      </c>
      <c r="M3" s="1" t="s">
        <v>25</v>
      </c>
      <c r="N3" s="1" t="s">
        <v>26</v>
      </c>
      <c r="O3" s="1" t="s">
        <v>27</v>
      </c>
      <c r="P3" s="1" t="s">
        <v>28</v>
      </c>
      <c r="Q3" s="1" t="s">
        <v>29</v>
      </c>
      <c r="R3" s="1" t="s">
        <v>30</v>
      </c>
      <c r="S3" s="3" t="s">
        <v>12</v>
      </c>
    </row>
    <row r="4" spans="1:21" ht="15.75" thickBot="1" x14ac:dyDescent="0.3">
      <c r="A4" s="1" t="s">
        <v>31</v>
      </c>
      <c r="B4" s="1" t="s">
        <v>32</v>
      </c>
      <c r="C4" s="1" t="s">
        <v>20</v>
      </c>
      <c r="D4" s="1" t="s">
        <v>7</v>
      </c>
      <c r="E4" s="1" t="s">
        <v>21</v>
      </c>
      <c r="F4" s="1" t="s">
        <v>22</v>
      </c>
      <c r="G4" s="16">
        <v>2</v>
      </c>
      <c r="H4" s="1" t="s">
        <v>33</v>
      </c>
      <c r="I4" s="16">
        <v>1</v>
      </c>
      <c r="J4" s="1" t="s">
        <v>34</v>
      </c>
      <c r="K4" s="1" t="s">
        <v>12</v>
      </c>
      <c r="L4" s="1" t="str">
        <f>IF(ISNUMBER(SEARCH("Yes",Data[[#This Row],[Influence]])),"Yes","No")</f>
        <v>Yes</v>
      </c>
      <c r="M4" s="1" t="s">
        <v>35</v>
      </c>
      <c r="N4" s="1" t="s">
        <v>36</v>
      </c>
      <c r="O4" s="1" t="s">
        <v>27</v>
      </c>
      <c r="P4" s="1" t="s">
        <v>37</v>
      </c>
      <c r="Q4" s="1" t="s">
        <v>38</v>
      </c>
      <c r="R4" s="1" t="s">
        <v>12</v>
      </c>
      <c r="S4" s="3" t="s">
        <v>12</v>
      </c>
    </row>
    <row r="5" spans="1:21" ht="15.75" thickBot="1" x14ac:dyDescent="0.3">
      <c r="A5" s="1" t="s">
        <v>39</v>
      </c>
      <c r="B5" s="1" t="s">
        <v>40</v>
      </c>
      <c r="C5" s="1" t="s">
        <v>20</v>
      </c>
      <c r="D5" s="1" t="s">
        <v>41</v>
      </c>
      <c r="E5" s="1" t="s">
        <v>8</v>
      </c>
      <c r="F5" s="1" t="s">
        <v>42</v>
      </c>
      <c r="G5" s="16">
        <v>3</v>
      </c>
      <c r="H5" s="1" t="s">
        <v>43</v>
      </c>
      <c r="I5" s="16">
        <v>4</v>
      </c>
      <c r="J5" s="1" t="s">
        <v>11</v>
      </c>
      <c r="K5" s="1" t="s">
        <v>12</v>
      </c>
      <c r="L5" s="1" t="str">
        <f>IF(ISNUMBER(SEARCH("Yes",Data[[#This Row],[Influence]])),"Yes","No")</f>
        <v>Yes</v>
      </c>
      <c r="M5" s="1" t="s">
        <v>44</v>
      </c>
      <c r="N5" s="1" t="s">
        <v>45</v>
      </c>
      <c r="O5" s="1" t="s">
        <v>11</v>
      </c>
      <c r="P5" s="1" t="s">
        <v>46</v>
      </c>
      <c r="Q5" s="1" t="s">
        <v>38</v>
      </c>
      <c r="R5" s="1" t="s">
        <v>47</v>
      </c>
      <c r="S5" s="2" t="s">
        <v>48</v>
      </c>
    </row>
    <row r="6" spans="1:21" ht="15.75" thickBot="1" x14ac:dyDescent="0.3">
      <c r="A6" s="1" t="s">
        <v>49</v>
      </c>
      <c r="B6" s="1" t="s">
        <v>765</v>
      </c>
      <c r="C6" s="1" t="s">
        <v>6</v>
      </c>
      <c r="D6" s="1" t="s">
        <v>50</v>
      </c>
      <c r="E6" s="1" t="s">
        <v>51</v>
      </c>
      <c r="F6" s="1" t="s">
        <v>9</v>
      </c>
      <c r="G6" s="16">
        <v>1</v>
      </c>
      <c r="H6" s="1" t="s">
        <v>52</v>
      </c>
      <c r="I6" s="16">
        <v>2</v>
      </c>
      <c r="J6" s="1" t="s">
        <v>24</v>
      </c>
      <c r="K6" s="1" t="s">
        <v>12</v>
      </c>
      <c r="L6" s="1" t="str">
        <f>IF(ISNUMBER(SEARCH("Yes",Data[[#This Row],[Influence]])),"Yes","No")</f>
        <v>Yes</v>
      </c>
      <c r="M6" s="1" t="s">
        <v>44</v>
      </c>
      <c r="N6" s="1" t="s">
        <v>53</v>
      </c>
      <c r="O6" s="1" t="s">
        <v>11</v>
      </c>
      <c r="P6" s="1" t="s">
        <v>54</v>
      </c>
      <c r="Q6" s="1" t="s">
        <v>38</v>
      </c>
      <c r="R6" s="1" t="s">
        <v>54</v>
      </c>
      <c r="S6" s="3" t="s">
        <v>12</v>
      </c>
    </row>
    <row r="7" spans="1:21" ht="15.75" thickBot="1" x14ac:dyDescent="0.3">
      <c r="A7" s="1" t="s">
        <v>55</v>
      </c>
      <c r="B7" s="1" t="s">
        <v>56</v>
      </c>
      <c r="C7" s="1" t="s">
        <v>20</v>
      </c>
      <c r="D7" s="1" t="s">
        <v>57</v>
      </c>
      <c r="E7" s="1" t="s">
        <v>21</v>
      </c>
      <c r="F7" s="1" t="s">
        <v>42</v>
      </c>
      <c r="G7" s="16">
        <v>1</v>
      </c>
      <c r="H7" s="1" t="s">
        <v>23</v>
      </c>
      <c r="I7" s="16">
        <v>1</v>
      </c>
      <c r="J7" s="1" t="s">
        <v>34</v>
      </c>
      <c r="K7" s="1" t="s">
        <v>12</v>
      </c>
      <c r="L7" s="1" t="str">
        <f>IF(ISNUMBER(SEARCH("Yes",Data[[#This Row],[Influence]])),"Yes","No")</f>
        <v>No</v>
      </c>
      <c r="M7" s="1" t="s">
        <v>25</v>
      </c>
      <c r="N7" s="1" t="s">
        <v>14</v>
      </c>
      <c r="O7" s="1" t="s">
        <v>58</v>
      </c>
      <c r="P7" s="1" t="s">
        <v>59</v>
      </c>
      <c r="Q7" s="1" t="s">
        <v>60</v>
      </c>
      <c r="R7" s="1" t="s">
        <v>59</v>
      </c>
      <c r="S7" s="3" t="s">
        <v>59</v>
      </c>
    </row>
    <row r="8" spans="1:21" ht="15.75" thickBot="1" x14ac:dyDescent="0.3">
      <c r="A8" s="1" t="s">
        <v>61</v>
      </c>
      <c r="B8" s="1" t="s">
        <v>62</v>
      </c>
      <c r="C8" s="1" t="s">
        <v>20</v>
      </c>
      <c r="D8" s="1" t="s">
        <v>50</v>
      </c>
      <c r="E8" s="1" t="s">
        <v>21</v>
      </c>
      <c r="F8" s="1" t="s">
        <v>22</v>
      </c>
      <c r="G8" s="16">
        <v>2</v>
      </c>
      <c r="H8" s="1" t="s">
        <v>63</v>
      </c>
      <c r="I8" s="16">
        <v>3</v>
      </c>
      <c r="J8" s="1" t="s">
        <v>24</v>
      </c>
      <c r="K8" s="1" t="s">
        <v>12</v>
      </c>
      <c r="L8" s="1" t="str">
        <f>IF(ISNUMBER(SEARCH("Yes",Data[[#This Row],[Influence]])),"Yes","No")</f>
        <v>Yes</v>
      </c>
      <c r="M8" s="1" t="s">
        <v>44</v>
      </c>
      <c r="N8" s="1" t="s">
        <v>45</v>
      </c>
      <c r="O8" s="1" t="s">
        <v>27</v>
      </c>
      <c r="P8" s="1" t="s">
        <v>64</v>
      </c>
      <c r="Q8" s="1" t="s">
        <v>29</v>
      </c>
      <c r="R8" s="1" t="s">
        <v>65</v>
      </c>
      <c r="S8" s="3" t="s">
        <v>12</v>
      </c>
    </row>
    <row r="9" spans="1:21" ht="15.75" thickBot="1" x14ac:dyDescent="0.3">
      <c r="A9" s="1" t="s">
        <v>66</v>
      </c>
      <c r="B9" s="1" t="s">
        <v>67</v>
      </c>
      <c r="C9" s="1" t="s">
        <v>20</v>
      </c>
      <c r="D9" s="1" t="s">
        <v>57</v>
      </c>
      <c r="E9" s="1" t="s">
        <v>8</v>
      </c>
      <c r="F9" s="1" t="s">
        <v>9</v>
      </c>
      <c r="G9" s="16">
        <v>3</v>
      </c>
      <c r="H9" s="1" t="s">
        <v>68</v>
      </c>
      <c r="I9" s="16">
        <v>1</v>
      </c>
      <c r="J9" s="1" t="s">
        <v>34</v>
      </c>
      <c r="K9" s="1" t="s">
        <v>12</v>
      </c>
      <c r="L9" s="1" t="str">
        <f>IF(ISNUMBER(SEARCH("Yes",Data[[#This Row],[Influence]])),"Yes","No")</f>
        <v>Yes</v>
      </c>
      <c r="M9" s="1" t="s">
        <v>44</v>
      </c>
      <c r="N9" s="1" t="s">
        <v>69</v>
      </c>
      <c r="O9" s="1" t="s">
        <v>11</v>
      </c>
      <c r="P9" s="1" t="s">
        <v>70</v>
      </c>
      <c r="Q9" s="1" t="s">
        <v>38</v>
      </c>
      <c r="R9" s="1" t="s">
        <v>71</v>
      </c>
      <c r="S9" s="3" t="s">
        <v>59</v>
      </c>
    </row>
    <row r="10" spans="1:21" ht="15.75" thickBot="1" x14ac:dyDescent="0.3">
      <c r="A10" s="1" t="s">
        <v>72</v>
      </c>
      <c r="B10" s="1" t="s">
        <v>73</v>
      </c>
      <c r="C10" s="1" t="s">
        <v>6</v>
      </c>
      <c r="D10" s="1" t="s">
        <v>7</v>
      </c>
      <c r="E10" s="1" t="s">
        <v>8</v>
      </c>
      <c r="F10" s="1" t="s">
        <v>22</v>
      </c>
      <c r="G10" s="16">
        <v>4</v>
      </c>
      <c r="H10" s="1" t="s">
        <v>74</v>
      </c>
      <c r="I10" s="16">
        <v>3</v>
      </c>
      <c r="J10" s="1" t="s">
        <v>24</v>
      </c>
      <c r="K10" s="1" t="s">
        <v>75</v>
      </c>
      <c r="L10" s="1" t="str">
        <f>IF(ISNUMBER(SEARCH("Yes",Data[[#This Row],[Influence]])),"Yes","No")</f>
        <v>Yes</v>
      </c>
      <c r="M10" s="1" t="s">
        <v>44</v>
      </c>
      <c r="N10" s="1" t="s">
        <v>76</v>
      </c>
      <c r="O10" s="1" t="s">
        <v>27</v>
      </c>
      <c r="P10" s="1" t="s">
        <v>77</v>
      </c>
      <c r="Q10" s="1" t="s">
        <v>29</v>
      </c>
      <c r="R10" s="1" t="s">
        <v>78</v>
      </c>
      <c r="S10" s="3" t="s">
        <v>79</v>
      </c>
    </row>
    <row r="11" spans="1:21" ht="15.75" thickBot="1" x14ac:dyDescent="0.3">
      <c r="A11" s="1" t="s">
        <v>80</v>
      </c>
      <c r="B11" s="1" t="s">
        <v>81</v>
      </c>
      <c r="C11" s="1" t="s">
        <v>6</v>
      </c>
      <c r="D11" s="1" t="s">
        <v>7</v>
      </c>
      <c r="E11" s="1" t="s">
        <v>21</v>
      </c>
      <c r="F11" s="1" t="s">
        <v>9</v>
      </c>
      <c r="G11" s="16">
        <v>3</v>
      </c>
      <c r="H11" s="1" t="s">
        <v>82</v>
      </c>
      <c r="I11" s="16">
        <v>3</v>
      </c>
      <c r="J11" s="1" t="s">
        <v>11</v>
      </c>
      <c r="K11" s="1" t="s">
        <v>12</v>
      </c>
      <c r="L11" s="1" t="str">
        <f>IF(ISNUMBER(SEARCH("Yes",Data[[#This Row],[Influence]])),"Yes","No")</f>
        <v>Yes</v>
      </c>
      <c r="M11" s="1" t="s">
        <v>44</v>
      </c>
      <c r="N11" s="1" t="s">
        <v>83</v>
      </c>
      <c r="O11" s="1" t="s">
        <v>11</v>
      </c>
      <c r="P11" s="1" t="s">
        <v>84</v>
      </c>
      <c r="Q11" s="1" t="s">
        <v>29</v>
      </c>
      <c r="R11" s="1" t="s">
        <v>85</v>
      </c>
      <c r="S11" s="3" t="s">
        <v>12</v>
      </c>
    </row>
    <row r="12" spans="1:21" ht="15.75" thickBot="1" x14ac:dyDescent="0.3">
      <c r="A12" s="1" t="s">
        <v>86</v>
      </c>
      <c r="B12" s="1" t="s">
        <v>87</v>
      </c>
      <c r="C12" s="1" t="s">
        <v>20</v>
      </c>
      <c r="D12" s="1" t="s">
        <v>7</v>
      </c>
      <c r="E12" s="1" t="s">
        <v>8</v>
      </c>
      <c r="F12" s="1" t="s">
        <v>9</v>
      </c>
      <c r="G12" s="16">
        <v>1</v>
      </c>
      <c r="H12" s="1" t="s">
        <v>88</v>
      </c>
      <c r="I12" s="16">
        <v>3</v>
      </c>
      <c r="J12" s="1" t="s">
        <v>11</v>
      </c>
      <c r="K12" s="1" t="s">
        <v>12</v>
      </c>
      <c r="L12" s="1" t="str">
        <f>IF(ISNUMBER(SEARCH("Yes",Data[[#This Row],[Influence]])),"Yes","No")</f>
        <v>No</v>
      </c>
      <c r="M12" s="1" t="s">
        <v>13</v>
      </c>
      <c r="N12" s="1" t="s">
        <v>14</v>
      </c>
      <c r="O12" s="1" t="s">
        <v>58</v>
      </c>
      <c r="P12" s="1" t="s">
        <v>79</v>
      </c>
      <c r="Q12" s="1" t="s">
        <v>16</v>
      </c>
      <c r="R12" s="1" t="s">
        <v>79</v>
      </c>
      <c r="S12" s="3" t="s">
        <v>79</v>
      </c>
    </row>
    <row r="13" spans="1:21" ht="15.75" thickBot="1" x14ac:dyDescent="0.3">
      <c r="A13" s="1" t="s">
        <v>89</v>
      </c>
      <c r="B13" s="1" t="s">
        <v>90</v>
      </c>
      <c r="C13" s="1" t="s">
        <v>6</v>
      </c>
      <c r="D13" s="1" t="s">
        <v>57</v>
      </c>
      <c r="E13" s="1" t="s">
        <v>8</v>
      </c>
      <c r="F13" s="1" t="s">
        <v>9</v>
      </c>
      <c r="G13" s="16">
        <v>4</v>
      </c>
      <c r="H13" s="1" t="s">
        <v>91</v>
      </c>
      <c r="I13" s="16">
        <v>4</v>
      </c>
      <c r="J13" s="1" t="s">
        <v>24</v>
      </c>
      <c r="K13" s="1" t="s">
        <v>75</v>
      </c>
      <c r="L13" s="1" t="str">
        <f>IF(ISNUMBER(SEARCH("Yes",Data[[#This Row],[Influence]])),"Yes","No")</f>
        <v>Yes</v>
      </c>
      <c r="M13" s="1" t="s">
        <v>44</v>
      </c>
      <c r="N13" s="1" t="s">
        <v>92</v>
      </c>
      <c r="O13" s="1" t="s">
        <v>27</v>
      </c>
      <c r="P13" s="1" t="s">
        <v>93</v>
      </c>
      <c r="Q13" s="1" t="s">
        <v>29</v>
      </c>
      <c r="R13" s="1" t="s">
        <v>94</v>
      </c>
      <c r="S13" s="2" t="s">
        <v>95</v>
      </c>
    </row>
    <row r="14" spans="1:21" ht="15.75" thickBot="1" x14ac:dyDescent="0.3">
      <c r="A14" s="1" t="s">
        <v>96</v>
      </c>
      <c r="B14" s="1" t="s">
        <v>97</v>
      </c>
      <c r="C14" s="1" t="s">
        <v>20</v>
      </c>
      <c r="D14" s="1" t="s">
        <v>7</v>
      </c>
      <c r="E14" s="1" t="s">
        <v>8</v>
      </c>
      <c r="F14" s="1" t="s">
        <v>9</v>
      </c>
      <c r="G14" s="16">
        <v>2</v>
      </c>
      <c r="H14" s="1" t="s">
        <v>98</v>
      </c>
      <c r="I14" s="16">
        <v>2</v>
      </c>
      <c r="J14" s="1" t="s">
        <v>24</v>
      </c>
      <c r="K14" s="1" t="s">
        <v>75</v>
      </c>
      <c r="L14" s="1" t="str">
        <f>IF(ISNUMBER(SEARCH("Yes",Data[[#This Row],[Influence]])),"Yes","No")</f>
        <v>Yes</v>
      </c>
      <c r="M14" s="1" t="s">
        <v>44</v>
      </c>
      <c r="N14" s="1" t="s">
        <v>83</v>
      </c>
      <c r="O14" s="1" t="s">
        <v>99</v>
      </c>
      <c r="P14" s="1" t="s">
        <v>100</v>
      </c>
      <c r="Q14" s="1" t="s">
        <v>16</v>
      </c>
      <c r="R14" s="1" t="s">
        <v>101</v>
      </c>
      <c r="S14" s="3" t="s">
        <v>102</v>
      </c>
    </row>
    <row r="15" spans="1:21" ht="15.75" thickBot="1" x14ac:dyDescent="0.3">
      <c r="A15" s="1" t="s">
        <v>103</v>
      </c>
      <c r="B15" s="1" t="s">
        <v>104</v>
      </c>
      <c r="C15" s="1" t="s">
        <v>20</v>
      </c>
      <c r="D15" s="1" t="s">
        <v>57</v>
      </c>
      <c r="E15" s="1" t="s">
        <v>8</v>
      </c>
      <c r="F15" s="1" t="s">
        <v>9</v>
      </c>
      <c r="G15" s="16">
        <v>4</v>
      </c>
      <c r="H15" s="1" t="s">
        <v>105</v>
      </c>
      <c r="I15" s="16">
        <v>5</v>
      </c>
      <c r="J15" s="1" t="s">
        <v>24</v>
      </c>
      <c r="K15" s="1" t="s">
        <v>75</v>
      </c>
      <c r="L15" s="1" t="str">
        <f>IF(ISNUMBER(SEARCH("Yes",Data[[#This Row],[Influence]])),"Yes","No")</f>
        <v>Yes</v>
      </c>
      <c r="M15" s="1" t="s">
        <v>44</v>
      </c>
      <c r="N15" s="1" t="s">
        <v>106</v>
      </c>
      <c r="O15" s="1" t="s">
        <v>11</v>
      </c>
      <c r="P15" s="1" t="s">
        <v>107</v>
      </c>
      <c r="Q15" s="1" t="s">
        <v>29</v>
      </c>
      <c r="R15" s="1" t="s">
        <v>108</v>
      </c>
      <c r="S15" s="3" t="s">
        <v>12</v>
      </c>
    </row>
    <row r="16" spans="1:21" ht="15.75" thickBot="1" x14ac:dyDescent="0.3">
      <c r="A16" s="1" t="s">
        <v>109</v>
      </c>
      <c r="B16" s="1" t="s">
        <v>110</v>
      </c>
      <c r="C16" s="1" t="s">
        <v>20</v>
      </c>
      <c r="D16" s="1" t="s">
        <v>57</v>
      </c>
      <c r="E16" s="1" t="s">
        <v>8</v>
      </c>
      <c r="F16" s="1" t="s">
        <v>42</v>
      </c>
      <c r="G16" s="16">
        <v>4</v>
      </c>
      <c r="H16" s="1" t="s">
        <v>82</v>
      </c>
      <c r="I16" s="16">
        <v>5</v>
      </c>
      <c r="J16" s="1" t="s">
        <v>24</v>
      </c>
      <c r="K16" s="1" t="s">
        <v>75</v>
      </c>
      <c r="L16" s="1" t="str">
        <f>IF(ISNUMBER(SEARCH("Yes",Data[[#This Row],[Influence]])),"Yes","No")</f>
        <v>Yes</v>
      </c>
      <c r="M16" s="1" t="s">
        <v>35</v>
      </c>
      <c r="N16" s="1" t="s">
        <v>111</v>
      </c>
      <c r="O16" s="1" t="s">
        <v>99</v>
      </c>
      <c r="P16" s="1" t="s">
        <v>107</v>
      </c>
      <c r="Q16" s="1" t="s">
        <v>29</v>
      </c>
      <c r="R16" s="1" t="s">
        <v>112</v>
      </c>
      <c r="S16" s="3" t="s">
        <v>79</v>
      </c>
    </row>
    <row r="17" spans="1:19" ht="15.75" thickBot="1" x14ac:dyDescent="0.3">
      <c r="A17" s="1" t="s">
        <v>113</v>
      </c>
      <c r="B17" s="1" t="s">
        <v>114</v>
      </c>
      <c r="C17" s="1" t="s">
        <v>6</v>
      </c>
      <c r="D17" s="1" t="s">
        <v>57</v>
      </c>
      <c r="E17" s="1" t="s">
        <v>8</v>
      </c>
      <c r="F17" s="1" t="s">
        <v>9</v>
      </c>
      <c r="G17" s="16">
        <v>3</v>
      </c>
      <c r="H17" s="1" t="s">
        <v>115</v>
      </c>
      <c r="I17" s="16">
        <v>3</v>
      </c>
      <c r="J17" s="1" t="s">
        <v>24</v>
      </c>
      <c r="K17" s="1" t="s">
        <v>12</v>
      </c>
      <c r="L17" s="1" t="str">
        <f>IF(ISNUMBER(SEARCH("Yes",Data[[#This Row],[Influence]])),"Yes","No")</f>
        <v>Yes</v>
      </c>
      <c r="M17" s="1" t="s">
        <v>44</v>
      </c>
      <c r="N17" s="1" t="s">
        <v>116</v>
      </c>
      <c r="O17" s="1" t="s">
        <v>27</v>
      </c>
      <c r="P17" s="1" t="s">
        <v>117</v>
      </c>
      <c r="Q17" s="1" t="s">
        <v>38</v>
      </c>
      <c r="R17" s="1" t="s">
        <v>117</v>
      </c>
      <c r="S17" s="3" t="s">
        <v>117</v>
      </c>
    </row>
    <row r="18" spans="1:19" ht="15.75" thickBot="1" x14ac:dyDescent="0.3">
      <c r="A18" s="1" t="s">
        <v>118</v>
      </c>
      <c r="B18" s="1" t="s">
        <v>119</v>
      </c>
      <c r="C18" s="1" t="s">
        <v>6</v>
      </c>
      <c r="D18" s="1" t="s">
        <v>7</v>
      </c>
      <c r="E18" s="1" t="s">
        <v>8</v>
      </c>
      <c r="F18" s="1" t="s">
        <v>9</v>
      </c>
      <c r="G18" s="16">
        <v>4</v>
      </c>
      <c r="H18" s="1" t="s">
        <v>120</v>
      </c>
      <c r="I18" s="16">
        <v>3</v>
      </c>
      <c r="J18" s="1" t="s">
        <v>34</v>
      </c>
      <c r="K18" s="1" t="s">
        <v>12</v>
      </c>
      <c r="L18" s="1" t="str">
        <f>IF(ISNUMBER(SEARCH("Yes",Data[[#This Row],[Influence]])),"Yes","No")</f>
        <v>Yes</v>
      </c>
      <c r="M18" s="1" t="s">
        <v>35</v>
      </c>
      <c r="N18" s="1" t="s">
        <v>121</v>
      </c>
      <c r="O18" s="1" t="s">
        <v>11</v>
      </c>
      <c r="P18" s="1" t="s">
        <v>122</v>
      </c>
      <c r="Q18" s="1" t="s">
        <v>38</v>
      </c>
      <c r="R18" s="1" t="s">
        <v>123</v>
      </c>
      <c r="S18" s="3" t="s">
        <v>59</v>
      </c>
    </row>
    <row r="19" spans="1:19" ht="15.75" thickBot="1" x14ac:dyDescent="0.3">
      <c r="A19" s="1" t="s">
        <v>124</v>
      </c>
      <c r="B19" s="1" t="s">
        <v>125</v>
      </c>
      <c r="C19" s="1" t="s">
        <v>20</v>
      </c>
      <c r="D19" s="1" t="s">
        <v>57</v>
      </c>
      <c r="E19" s="1" t="s">
        <v>8</v>
      </c>
      <c r="F19" s="1" t="s">
        <v>9</v>
      </c>
      <c r="G19" s="16">
        <v>1</v>
      </c>
      <c r="H19" s="1" t="s">
        <v>52</v>
      </c>
      <c r="I19" s="16">
        <v>1</v>
      </c>
      <c r="J19" s="1" t="s">
        <v>11</v>
      </c>
      <c r="K19" s="1" t="s">
        <v>12</v>
      </c>
      <c r="L19" s="1" t="str">
        <f>IF(ISNUMBER(SEARCH("Yes",Data[[#This Row],[Influence]])),"Yes","No")</f>
        <v>No</v>
      </c>
      <c r="M19" s="1" t="s">
        <v>25</v>
      </c>
      <c r="N19" s="1" t="s">
        <v>76</v>
      </c>
      <c r="O19" s="1" t="s">
        <v>58</v>
      </c>
      <c r="P19" s="1" t="s">
        <v>107</v>
      </c>
      <c r="Q19" s="1" t="s">
        <v>16</v>
      </c>
      <c r="R19" s="1" t="s">
        <v>17</v>
      </c>
      <c r="S19" s="3" t="s">
        <v>17</v>
      </c>
    </row>
    <row r="20" spans="1:19" ht="15.75" thickBot="1" x14ac:dyDescent="0.3">
      <c r="A20" s="1" t="s">
        <v>126</v>
      </c>
      <c r="B20" s="1" t="s">
        <v>127</v>
      </c>
      <c r="C20" s="1" t="s">
        <v>20</v>
      </c>
      <c r="D20" s="1" t="s">
        <v>7</v>
      </c>
      <c r="E20" s="1" t="s">
        <v>8</v>
      </c>
      <c r="F20" s="1" t="s">
        <v>128</v>
      </c>
      <c r="G20" s="16">
        <v>3</v>
      </c>
      <c r="H20" s="1" t="s">
        <v>88</v>
      </c>
      <c r="I20" s="16">
        <v>1</v>
      </c>
      <c r="J20" s="1" t="s">
        <v>34</v>
      </c>
      <c r="K20" s="1" t="s">
        <v>12</v>
      </c>
      <c r="L20" s="1" t="str">
        <f>IF(ISNUMBER(SEARCH("Yes",Data[[#This Row],[Influence]])),"Yes","No")</f>
        <v>Yes</v>
      </c>
      <c r="M20" s="1" t="s">
        <v>35</v>
      </c>
      <c r="N20" s="1" t="s">
        <v>121</v>
      </c>
      <c r="O20" s="1" t="s">
        <v>58</v>
      </c>
      <c r="P20" s="1" t="s">
        <v>117</v>
      </c>
      <c r="Q20" s="1" t="s">
        <v>38</v>
      </c>
      <c r="R20" s="1" t="s">
        <v>117</v>
      </c>
      <c r="S20" s="3" t="s">
        <v>12</v>
      </c>
    </row>
    <row r="21" spans="1:19" ht="15.75" thickBot="1" x14ac:dyDescent="0.3">
      <c r="A21" s="1" t="s">
        <v>129</v>
      </c>
      <c r="B21" s="1" t="s">
        <v>130</v>
      </c>
      <c r="C21" s="1" t="s">
        <v>6</v>
      </c>
      <c r="D21" s="1" t="s">
        <v>7</v>
      </c>
      <c r="E21" s="1" t="s">
        <v>8</v>
      </c>
      <c r="F21" s="1" t="s">
        <v>42</v>
      </c>
      <c r="G21" s="16">
        <v>1</v>
      </c>
      <c r="H21" s="1" t="s">
        <v>131</v>
      </c>
      <c r="I21" s="16">
        <v>5</v>
      </c>
      <c r="J21" s="1" t="s">
        <v>24</v>
      </c>
      <c r="K21" s="1" t="s">
        <v>12</v>
      </c>
      <c r="L21" s="1" t="str">
        <f>IF(ISNUMBER(SEARCH("Yes",Data[[#This Row],[Influence]])),"Yes","No")</f>
        <v>No</v>
      </c>
      <c r="M21" s="1" t="s">
        <v>25</v>
      </c>
      <c r="N21" s="1" t="s">
        <v>83</v>
      </c>
      <c r="O21" s="1" t="s">
        <v>11</v>
      </c>
      <c r="P21" s="1" t="s">
        <v>132</v>
      </c>
      <c r="Q21" s="1" t="s">
        <v>29</v>
      </c>
      <c r="R21" s="1" t="s">
        <v>133</v>
      </c>
      <c r="S21" s="3" t="s">
        <v>12</v>
      </c>
    </row>
    <row r="22" spans="1:19" ht="15.75" thickBot="1" x14ac:dyDescent="0.3">
      <c r="A22" s="1" t="s">
        <v>134</v>
      </c>
      <c r="B22" s="1" t="s">
        <v>135</v>
      </c>
      <c r="C22" s="1" t="s">
        <v>20</v>
      </c>
      <c r="D22" s="1" t="s">
        <v>7</v>
      </c>
      <c r="E22" s="1" t="s">
        <v>8</v>
      </c>
      <c r="F22" s="1" t="s">
        <v>9</v>
      </c>
      <c r="G22" s="16">
        <v>4</v>
      </c>
      <c r="H22" s="1" t="s">
        <v>68</v>
      </c>
      <c r="I22" s="16">
        <v>4</v>
      </c>
      <c r="J22" s="1" t="s">
        <v>24</v>
      </c>
      <c r="K22" s="1" t="s">
        <v>75</v>
      </c>
      <c r="L22" s="1" t="str">
        <f>IF(ISNUMBER(SEARCH("Yes",Data[[#This Row],[Influence]])),"Yes","No")</f>
        <v>Yes</v>
      </c>
      <c r="M22" s="1" t="s">
        <v>44</v>
      </c>
      <c r="N22" s="1" t="s">
        <v>116</v>
      </c>
      <c r="O22" s="1" t="s">
        <v>27</v>
      </c>
      <c r="P22" s="1" t="s">
        <v>136</v>
      </c>
      <c r="Q22" s="1" t="s">
        <v>29</v>
      </c>
      <c r="R22" s="1" t="s">
        <v>137</v>
      </c>
      <c r="S22" s="3" t="s">
        <v>138</v>
      </c>
    </row>
    <row r="23" spans="1:19" ht="15.75" thickBot="1" x14ac:dyDescent="0.3">
      <c r="A23" s="1" t="s">
        <v>139</v>
      </c>
      <c r="B23" s="1" t="s">
        <v>140</v>
      </c>
      <c r="C23" s="1" t="s">
        <v>20</v>
      </c>
      <c r="D23" s="1" t="s">
        <v>7</v>
      </c>
      <c r="E23" s="1" t="s">
        <v>51</v>
      </c>
      <c r="F23" s="1" t="s">
        <v>128</v>
      </c>
      <c r="G23" s="16">
        <v>2</v>
      </c>
      <c r="H23" s="1" t="s">
        <v>52</v>
      </c>
      <c r="I23" s="16">
        <v>3</v>
      </c>
      <c r="J23" s="1" t="s">
        <v>11</v>
      </c>
      <c r="K23" s="1" t="s">
        <v>12</v>
      </c>
      <c r="L23" s="1" t="str">
        <f>IF(ISNUMBER(SEARCH("Yes",Data[[#This Row],[Influence]])),"Yes","No")</f>
        <v>No</v>
      </c>
      <c r="M23" s="1" t="s">
        <v>13</v>
      </c>
      <c r="N23" s="1" t="s">
        <v>141</v>
      </c>
      <c r="O23" s="1" t="s">
        <v>27</v>
      </c>
      <c r="P23" s="1" t="s">
        <v>142</v>
      </c>
      <c r="Q23" s="1" t="s">
        <v>60</v>
      </c>
      <c r="R23" s="1" t="s">
        <v>143</v>
      </c>
      <c r="S23" s="3" t="s">
        <v>144</v>
      </c>
    </row>
    <row r="24" spans="1:19" ht="15.75" thickBot="1" x14ac:dyDescent="0.3">
      <c r="A24" s="1" t="s">
        <v>145</v>
      </c>
      <c r="B24" s="1" t="s">
        <v>146</v>
      </c>
      <c r="C24" s="1" t="s">
        <v>6</v>
      </c>
      <c r="D24" s="1" t="s">
        <v>7</v>
      </c>
      <c r="E24" s="1" t="s">
        <v>8</v>
      </c>
      <c r="F24" s="1" t="s">
        <v>128</v>
      </c>
      <c r="G24" s="16">
        <v>1</v>
      </c>
      <c r="H24" s="1" t="s">
        <v>10</v>
      </c>
      <c r="I24" s="16">
        <v>4</v>
      </c>
      <c r="J24" s="1" t="s">
        <v>24</v>
      </c>
      <c r="K24" s="1" t="s">
        <v>12</v>
      </c>
      <c r="L24" s="1" t="str">
        <f>IF(ISNUMBER(SEARCH("Yes",Data[[#This Row],[Influence]])),"Yes","No")</f>
        <v>Yes</v>
      </c>
      <c r="M24" s="1" t="s">
        <v>44</v>
      </c>
      <c r="N24" s="1" t="s">
        <v>53</v>
      </c>
      <c r="O24" s="1" t="s">
        <v>11</v>
      </c>
      <c r="P24" s="1" t="s">
        <v>147</v>
      </c>
      <c r="Q24" s="1" t="s">
        <v>29</v>
      </c>
      <c r="R24" s="1" t="s">
        <v>148</v>
      </c>
      <c r="S24" s="3" t="s">
        <v>12</v>
      </c>
    </row>
    <row r="25" spans="1:19" ht="15.75" thickBot="1" x14ac:dyDescent="0.3">
      <c r="A25" s="1" t="s">
        <v>149</v>
      </c>
      <c r="B25" s="1" t="s">
        <v>150</v>
      </c>
      <c r="C25" s="1" t="s">
        <v>20</v>
      </c>
      <c r="D25" s="1" t="s">
        <v>57</v>
      </c>
      <c r="E25" s="1" t="s">
        <v>8</v>
      </c>
      <c r="F25" s="1" t="s">
        <v>9</v>
      </c>
      <c r="G25" s="16">
        <v>1</v>
      </c>
      <c r="H25" s="1" t="s">
        <v>151</v>
      </c>
      <c r="I25" s="16">
        <v>1</v>
      </c>
      <c r="J25" s="1" t="s">
        <v>34</v>
      </c>
      <c r="K25" s="1" t="s">
        <v>75</v>
      </c>
      <c r="L25" s="1" t="str">
        <f>IF(ISNUMBER(SEARCH("Yes",Data[[#This Row],[Influence]])),"Yes","No")</f>
        <v>Yes</v>
      </c>
      <c r="M25" s="1" t="s">
        <v>35</v>
      </c>
      <c r="N25" s="1" t="s">
        <v>83</v>
      </c>
      <c r="O25" s="1" t="s">
        <v>27</v>
      </c>
      <c r="P25" s="1" t="s">
        <v>152</v>
      </c>
      <c r="Q25" s="1" t="s">
        <v>38</v>
      </c>
      <c r="R25" s="1" t="s">
        <v>153</v>
      </c>
      <c r="S25" s="3" t="s">
        <v>12</v>
      </c>
    </row>
    <row r="26" spans="1:19" ht="15.75" thickBot="1" x14ac:dyDescent="0.3">
      <c r="A26" s="1" t="s">
        <v>154</v>
      </c>
      <c r="B26" s="1" t="s">
        <v>155</v>
      </c>
      <c r="C26" s="1" t="s">
        <v>20</v>
      </c>
      <c r="D26" s="1" t="s">
        <v>156</v>
      </c>
      <c r="E26" s="1" t="s">
        <v>21</v>
      </c>
      <c r="F26" s="1" t="s">
        <v>22</v>
      </c>
      <c r="G26" s="16">
        <v>4</v>
      </c>
      <c r="H26" s="1" t="s">
        <v>151</v>
      </c>
      <c r="I26" s="16">
        <v>2</v>
      </c>
      <c r="J26" s="1" t="s">
        <v>34</v>
      </c>
      <c r="K26" s="1" t="s">
        <v>75</v>
      </c>
      <c r="L26" s="1" t="str">
        <f>IF(ISNUMBER(SEARCH("Yes",Data[[#This Row],[Influence]])),"Yes","No")</f>
        <v>Yes</v>
      </c>
      <c r="M26" s="1" t="s">
        <v>35</v>
      </c>
      <c r="N26" s="1" t="s">
        <v>83</v>
      </c>
      <c r="O26" s="1" t="s">
        <v>99</v>
      </c>
      <c r="P26" s="1" t="s">
        <v>64</v>
      </c>
      <c r="Q26" s="1" t="s">
        <v>38</v>
      </c>
      <c r="R26" s="1" t="s">
        <v>157</v>
      </c>
      <c r="S26" s="3" t="s">
        <v>158</v>
      </c>
    </row>
    <row r="27" spans="1:19" ht="15.75" thickBot="1" x14ac:dyDescent="0.3">
      <c r="A27" s="1" t="s">
        <v>159</v>
      </c>
      <c r="B27" s="1" t="s">
        <v>160</v>
      </c>
      <c r="C27" s="1" t="s">
        <v>6</v>
      </c>
      <c r="D27" s="1" t="s">
        <v>156</v>
      </c>
      <c r="E27" s="1" t="s">
        <v>21</v>
      </c>
      <c r="F27" s="1" t="s">
        <v>22</v>
      </c>
      <c r="G27" s="16">
        <v>4</v>
      </c>
      <c r="H27" s="1" t="s">
        <v>151</v>
      </c>
      <c r="I27" s="16">
        <v>2</v>
      </c>
      <c r="J27" s="1" t="s">
        <v>34</v>
      </c>
      <c r="K27" s="1" t="s">
        <v>75</v>
      </c>
      <c r="L27" s="1" t="str">
        <f>IF(ISNUMBER(SEARCH("Yes",Data[[#This Row],[Influence]])),"Yes","No")</f>
        <v>Yes</v>
      </c>
      <c r="M27" s="1" t="s">
        <v>35</v>
      </c>
      <c r="N27" s="1" t="s">
        <v>161</v>
      </c>
      <c r="O27" s="1" t="s">
        <v>99</v>
      </c>
      <c r="P27" s="1" t="s">
        <v>162</v>
      </c>
      <c r="Q27" s="1" t="s">
        <v>38</v>
      </c>
      <c r="R27" s="1" t="s">
        <v>163</v>
      </c>
      <c r="S27" s="3" t="s">
        <v>12</v>
      </c>
    </row>
    <row r="28" spans="1:19" ht="15.75" thickBot="1" x14ac:dyDescent="0.3">
      <c r="A28" s="1" t="s">
        <v>164</v>
      </c>
      <c r="B28" s="1" t="s">
        <v>165</v>
      </c>
      <c r="C28" s="1" t="s">
        <v>6</v>
      </c>
      <c r="D28" s="1" t="s">
        <v>7</v>
      </c>
      <c r="E28" s="1" t="s">
        <v>8</v>
      </c>
      <c r="F28" s="1" t="s">
        <v>9</v>
      </c>
      <c r="G28" s="16">
        <v>4</v>
      </c>
      <c r="H28" s="1" t="s">
        <v>166</v>
      </c>
      <c r="I28" s="16">
        <v>2</v>
      </c>
      <c r="J28" s="1" t="s">
        <v>24</v>
      </c>
      <c r="K28" s="1" t="s">
        <v>12</v>
      </c>
      <c r="L28" s="1" t="str">
        <f>IF(ISNUMBER(SEARCH("Yes",Data[[#This Row],[Influence]])),"Yes","No")</f>
        <v>No</v>
      </c>
      <c r="M28" s="1" t="s">
        <v>13</v>
      </c>
      <c r="N28" s="1" t="s">
        <v>161</v>
      </c>
      <c r="O28" s="1" t="s">
        <v>27</v>
      </c>
      <c r="P28" s="1" t="s">
        <v>107</v>
      </c>
      <c r="Q28" s="1" t="s">
        <v>29</v>
      </c>
      <c r="R28" s="1" t="s">
        <v>75</v>
      </c>
      <c r="S28" s="3" t="s">
        <v>167</v>
      </c>
    </row>
    <row r="29" spans="1:19" ht="15.75" thickBot="1" x14ac:dyDescent="0.3">
      <c r="A29" s="1" t="s">
        <v>168</v>
      </c>
      <c r="B29" s="1" t="s">
        <v>169</v>
      </c>
      <c r="C29" s="1" t="s">
        <v>6</v>
      </c>
      <c r="D29" s="1" t="s">
        <v>57</v>
      </c>
      <c r="E29" s="1" t="s">
        <v>8</v>
      </c>
      <c r="F29" s="1" t="s">
        <v>42</v>
      </c>
      <c r="G29" s="16">
        <v>1</v>
      </c>
      <c r="H29" s="1" t="s">
        <v>170</v>
      </c>
      <c r="I29" s="16">
        <v>3</v>
      </c>
      <c r="J29" s="1" t="s">
        <v>24</v>
      </c>
      <c r="K29" s="1" t="s">
        <v>12</v>
      </c>
      <c r="L29" s="1" t="str">
        <f>IF(ISNUMBER(SEARCH("Yes",Data[[#This Row],[Influence]])),"Yes","No")</f>
        <v>Yes</v>
      </c>
      <c r="M29" s="1" t="s">
        <v>44</v>
      </c>
      <c r="N29" s="1" t="s">
        <v>171</v>
      </c>
      <c r="O29" s="1" t="s">
        <v>11</v>
      </c>
      <c r="P29" s="1" t="s">
        <v>172</v>
      </c>
      <c r="Q29" s="1" t="s">
        <v>38</v>
      </c>
      <c r="R29" s="1" t="s">
        <v>173</v>
      </c>
      <c r="S29" s="3" t="s">
        <v>167</v>
      </c>
    </row>
    <row r="30" spans="1:19" ht="15.75" thickBot="1" x14ac:dyDescent="0.3">
      <c r="A30" s="1" t="s">
        <v>174</v>
      </c>
      <c r="B30" s="1" t="s">
        <v>175</v>
      </c>
      <c r="C30" s="1" t="s">
        <v>20</v>
      </c>
      <c r="D30" s="1" t="s">
        <v>7</v>
      </c>
      <c r="E30" s="1" t="s">
        <v>8</v>
      </c>
      <c r="F30" s="1" t="s">
        <v>128</v>
      </c>
      <c r="G30" s="16">
        <v>5</v>
      </c>
      <c r="H30" s="1" t="s">
        <v>52</v>
      </c>
      <c r="I30" s="16">
        <v>2</v>
      </c>
      <c r="J30" s="1" t="s">
        <v>34</v>
      </c>
      <c r="K30" s="1" t="s">
        <v>12</v>
      </c>
      <c r="L30" s="1" t="str">
        <f>IF(ISNUMBER(SEARCH("Yes",Data[[#This Row],[Influence]])),"Yes","No")</f>
        <v>Yes</v>
      </c>
      <c r="M30" s="1" t="s">
        <v>44</v>
      </c>
      <c r="N30" s="1" t="s">
        <v>106</v>
      </c>
      <c r="O30" s="1" t="s">
        <v>27</v>
      </c>
      <c r="P30" s="1" t="s">
        <v>176</v>
      </c>
      <c r="Q30" s="1" t="s">
        <v>29</v>
      </c>
      <c r="R30" s="1" t="s">
        <v>177</v>
      </c>
      <c r="S30" s="3" t="s">
        <v>12</v>
      </c>
    </row>
    <row r="31" spans="1:19" ht="15.75" thickBot="1" x14ac:dyDescent="0.3">
      <c r="A31" s="1" t="s">
        <v>178</v>
      </c>
      <c r="B31" s="1" t="s">
        <v>179</v>
      </c>
      <c r="C31" s="1" t="s">
        <v>6</v>
      </c>
      <c r="D31" s="1" t="s">
        <v>7</v>
      </c>
      <c r="E31" s="1" t="s">
        <v>8</v>
      </c>
      <c r="F31" s="1" t="s">
        <v>9</v>
      </c>
      <c r="G31" s="16">
        <v>1</v>
      </c>
      <c r="H31" s="1" t="s">
        <v>105</v>
      </c>
      <c r="I31" s="16">
        <v>1</v>
      </c>
      <c r="J31" s="1" t="s">
        <v>24</v>
      </c>
      <c r="K31" s="1" t="s">
        <v>12</v>
      </c>
      <c r="L31" s="1" t="str">
        <f>IF(ISNUMBER(SEARCH("Yes",Data[[#This Row],[Influence]])),"Yes","No")</f>
        <v>No</v>
      </c>
      <c r="M31" s="1" t="s">
        <v>13</v>
      </c>
      <c r="N31" s="1" t="s">
        <v>180</v>
      </c>
      <c r="O31" s="1" t="s">
        <v>27</v>
      </c>
      <c r="P31" s="1" t="s">
        <v>107</v>
      </c>
      <c r="Q31" s="1" t="s">
        <v>38</v>
      </c>
      <c r="R31" s="1" t="s">
        <v>181</v>
      </c>
      <c r="S31" s="3" t="s">
        <v>12</v>
      </c>
    </row>
    <row r="32" spans="1:19" ht="15.75" thickBot="1" x14ac:dyDescent="0.3">
      <c r="A32" s="1" t="s">
        <v>182</v>
      </c>
      <c r="B32" s="1" t="s">
        <v>183</v>
      </c>
      <c r="C32" s="1" t="s">
        <v>20</v>
      </c>
      <c r="D32" s="1" t="s">
        <v>57</v>
      </c>
      <c r="E32" s="1" t="s">
        <v>8</v>
      </c>
      <c r="F32" s="1" t="s">
        <v>128</v>
      </c>
      <c r="G32" s="16">
        <v>1</v>
      </c>
      <c r="H32" s="1" t="s">
        <v>52</v>
      </c>
      <c r="I32" s="16">
        <v>3</v>
      </c>
      <c r="J32" s="1" t="s">
        <v>11</v>
      </c>
      <c r="K32" s="1" t="s">
        <v>12</v>
      </c>
      <c r="L32" s="1" t="str">
        <f>IF(ISNUMBER(SEARCH("Yes",Data[[#This Row],[Influence]])),"Yes","No")</f>
        <v>Yes</v>
      </c>
      <c r="M32" s="1" t="s">
        <v>44</v>
      </c>
      <c r="N32" s="1" t="s">
        <v>141</v>
      </c>
      <c r="O32" s="1" t="s">
        <v>11</v>
      </c>
      <c r="P32" s="1" t="s">
        <v>184</v>
      </c>
      <c r="Q32" s="1" t="s">
        <v>16</v>
      </c>
      <c r="R32" s="1" t="s">
        <v>185</v>
      </c>
      <c r="S32" s="3" t="s">
        <v>12</v>
      </c>
    </row>
    <row r="33" spans="1:19" ht="15.75" thickBot="1" x14ac:dyDescent="0.3">
      <c r="A33" s="1" t="s">
        <v>186</v>
      </c>
      <c r="B33" s="1" t="s">
        <v>187</v>
      </c>
      <c r="C33" s="1" t="s">
        <v>6</v>
      </c>
      <c r="D33" s="1" t="s">
        <v>57</v>
      </c>
      <c r="E33" s="1" t="s">
        <v>8</v>
      </c>
      <c r="F33" s="1" t="s">
        <v>9</v>
      </c>
      <c r="G33" s="16">
        <v>3</v>
      </c>
      <c r="H33" s="1" t="s">
        <v>105</v>
      </c>
      <c r="I33" s="16">
        <v>4</v>
      </c>
      <c r="J33" s="1" t="s">
        <v>24</v>
      </c>
      <c r="K33" s="1" t="s">
        <v>12</v>
      </c>
      <c r="L33" s="1" t="str">
        <f>IF(ISNUMBER(SEARCH("Yes",Data[[#This Row],[Influence]])),"Yes","No")</f>
        <v>Yes</v>
      </c>
      <c r="M33" s="1" t="s">
        <v>44</v>
      </c>
      <c r="N33" s="1" t="s">
        <v>188</v>
      </c>
      <c r="O33" s="1" t="s">
        <v>11</v>
      </c>
      <c r="P33" s="1" t="s">
        <v>189</v>
      </c>
      <c r="Q33" s="1" t="s">
        <v>38</v>
      </c>
      <c r="R33" s="1" t="s">
        <v>190</v>
      </c>
      <c r="S33" s="3" t="s">
        <v>190</v>
      </c>
    </row>
    <row r="34" spans="1:19" ht="15.75" thickBot="1" x14ac:dyDescent="0.3">
      <c r="A34" s="1" t="s">
        <v>191</v>
      </c>
      <c r="B34" s="1" t="s">
        <v>192</v>
      </c>
      <c r="C34" s="1" t="s">
        <v>6</v>
      </c>
      <c r="D34" s="1" t="s">
        <v>7</v>
      </c>
      <c r="E34" s="1" t="s">
        <v>8</v>
      </c>
      <c r="F34" s="1" t="s">
        <v>128</v>
      </c>
      <c r="G34" s="16">
        <v>4</v>
      </c>
      <c r="H34" s="1" t="s">
        <v>10</v>
      </c>
      <c r="I34" s="16">
        <v>3</v>
      </c>
      <c r="J34" s="1" t="s">
        <v>11</v>
      </c>
      <c r="K34" s="1" t="s">
        <v>12</v>
      </c>
      <c r="L34" s="1" t="str">
        <f>IF(ISNUMBER(SEARCH("Yes",Data[[#This Row],[Influence]])),"Yes","No")</f>
        <v>No</v>
      </c>
      <c r="M34" s="1" t="s">
        <v>13</v>
      </c>
      <c r="N34" s="1" t="s">
        <v>141</v>
      </c>
      <c r="O34" s="1" t="s">
        <v>11</v>
      </c>
      <c r="P34" s="1" t="s">
        <v>162</v>
      </c>
      <c r="Q34" s="1" t="s">
        <v>29</v>
      </c>
      <c r="R34" s="1" t="s">
        <v>193</v>
      </c>
      <c r="S34" s="3" t="s">
        <v>102</v>
      </c>
    </row>
    <row r="35" spans="1:19" ht="15.75" thickBot="1" x14ac:dyDescent="0.3">
      <c r="A35" s="1" t="s">
        <v>194</v>
      </c>
      <c r="B35" s="1" t="s">
        <v>195</v>
      </c>
      <c r="C35" s="1" t="s">
        <v>6</v>
      </c>
      <c r="D35" s="1" t="s">
        <v>7</v>
      </c>
      <c r="E35" s="1" t="s">
        <v>8</v>
      </c>
      <c r="F35" s="1" t="s">
        <v>128</v>
      </c>
      <c r="G35" s="16">
        <v>3</v>
      </c>
      <c r="H35" s="1" t="s">
        <v>52</v>
      </c>
      <c r="I35" s="16">
        <v>2</v>
      </c>
      <c r="J35" s="1" t="s">
        <v>24</v>
      </c>
      <c r="K35" s="1" t="s">
        <v>12</v>
      </c>
      <c r="L35" s="1" t="str">
        <f>IF(ISNUMBER(SEARCH("Yes",Data[[#This Row],[Influence]])),"Yes","No")</f>
        <v>Yes</v>
      </c>
      <c r="M35" s="1" t="s">
        <v>44</v>
      </c>
      <c r="N35" s="1" t="s">
        <v>196</v>
      </c>
      <c r="O35" s="1" t="s">
        <v>11</v>
      </c>
      <c r="P35" s="1" t="s">
        <v>197</v>
      </c>
      <c r="Q35" s="1" t="s">
        <v>29</v>
      </c>
      <c r="R35" s="1" t="s">
        <v>198</v>
      </c>
      <c r="S35" s="3" t="s">
        <v>138</v>
      </c>
    </row>
    <row r="36" spans="1:19" ht="15.75" thickBot="1" x14ac:dyDescent="0.3">
      <c r="A36" s="1" t="s">
        <v>199</v>
      </c>
      <c r="B36" s="1" t="s">
        <v>200</v>
      </c>
      <c r="C36" s="1" t="s">
        <v>6</v>
      </c>
      <c r="D36" s="1" t="s">
        <v>7</v>
      </c>
      <c r="E36" s="1" t="s">
        <v>8</v>
      </c>
      <c r="F36" s="1" t="s">
        <v>9</v>
      </c>
      <c r="G36" s="16">
        <v>5</v>
      </c>
      <c r="H36" s="1" t="s">
        <v>105</v>
      </c>
      <c r="I36" s="16">
        <v>4</v>
      </c>
      <c r="J36" s="1" t="s">
        <v>11</v>
      </c>
      <c r="K36" s="1" t="s">
        <v>75</v>
      </c>
      <c r="L36" s="1" t="str">
        <f>IF(ISNUMBER(SEARCH("Yes",Data[[#This Row],[Influence]])),"Yes","No")</f>
        <v>No</v>
      </c>
      <c r="M36" s="1" t="s">
        <v>13</v>
      </c>
      <c r="N36" s="1" t="s">
        <v>36</v>
      </c>
      <c r="O36" s="1" t="s">
        <v>27</v>
      </c>
      <c r="P36" s="1" t="s">
        <v>201</v>
      </c>
      <c r="Q36" s="1" t="s">
        <v>29</v>
      </c>
      <c r="R36" s="1" t="s">
        <v>202</v>
      </c>
      <c r="S36" s="3" t="s">
        <v>202</v>
      </c>
    </row>
    <row r="37" spans="1:19" ht="15.75" thickBot="1" x14ac:dyDescent="0.3">
      <c r="A37" s="1" t="s">
        <v>203</v>
      </c>
      <c r="B37" s="1" t="s">
        <v>204</v>
      </c>
      <c r="C37" s="1" t="s">
        <v>6</v>
      </c>
      <c r="D37" s="1" t="s">
        <v>7</v>
      </c>
      <c r="E37" s="1" t="s">
        <v>21</v>
      </c>
      <c r="F37" s="1" t="s">
        <v>22</v>
      </c>
      <c r="G37" s="16">
        <v>5</v>
      </c>
      <c r="H37" s="1" t="s">
        <v>205</v>
      </c>
      <c r="I37" s="16">
        <v>1</v>
      </c>
      <c r="J37" s="1" t="s">
        <v>34</v>
      </c>
      <c r="K37" s="1" t="s">
        <v>75</v>
      </c>
      <c r="L37" s="1" t="str">
        <f>IF(ISNUMBER(SEARCH("Yes",Data[[#This Row],[Influence]])),"Yes","No")</f>
        <v>Yes</v>
      </c>
      <c r="M37" s="1" t="s">
        <v>35</v>
      </c>
      <c r="N37" s="1" t="s">
        <v>206</v>
      </c>
      <c r="O37" s="1" t="s">
        <v>99</v>
      </c>
      <c r="P37" s="1" t="s">
        <v>152</v>
      </c>
      <c r="Q37" s="1" t="s">
        <v>38</v>
      </c>
      <c r="R37" s="1" t="s">
        <v>207</v>
      </c>
      <c r="S37" s="3" t="s">
        <v>138</v>
      </c>
    </row>
    <row r="38" spans="1:19" ht="15.75" thickBot="1" x14ac:dyDescent="0.3">
      <c r="A38" s="1" t="s">
        <v>208</v>
      </c>
      <c r="B38" s="1" t="s">
        <v>209</v>
      </c>
      <c r="C38" s="1" t="s">
        <v>20</v>
      </c>
      <c r="D38" s="1" t="s">
        <v>57</v>
      </c>
      <c r="E38" s="1" t="s">
        <v>8</v>
      </c>
      <c r="F38" s="1" t="s">
        <v>9</v>
      </c>
      <c r="G38" s="16">
        <v>5</v>
      </c>
      <c r="H38" s="1" t="s">
        <v>210</v>
      </c>
      <c r="I38" s="16">
        <v>1</v>
      </c>
      <c r="J38" s="1" t="s">
        <v>34</v>
      </c>
      <c r="K38" s="1" t="s">
        <v>75</v>
      </c>
      <c r="L38" s="1" t="str">
        <f>IF(ISNUMBER(SEARCH("Yes",Data[[#This Row],[Influence]])),"Yes","No")</f>
        <v>Yes</v>
      </c>
      <c r="M38" s="1" t="s">
        <v>35</v>
      </c>
      <c r="N38" s="1" t="s">
        <v>206</v>
      </c>
      <c r="O38" s="1" t="s">
        <v>99</v>
      </c>
      <c r="P38" s="1" t="s">
        <v>152</v>
      </c>
      <c r="Q38" s="1" t="s">
        <v>38</v>
      </c>
      <c r="R38" s="1" t="s">
        <v>211</v>
      </c>
      <c r="S38" s="3" t="s">
        <v>158</v>
      </c>
    </row>
    <row r="39" spans="1:19" ht="15.75" thickBot="1" x14ac:dyDescent="0.3">
      <c r="A39" s="1" t="s">
        <v>212</v>
      </c>
      <c r="B39" s="1" t="s">
        <v>213</v>
      </c>
      <c r="C39" s="1" t="s">
        <v>6</v>
      </c>
      <c r="D39" s="1" t="s">
        <v>57</v>
      </c>
      <c r="E39" s="1" t="s">
        <v>8</v>
      </c>
      <c r="F39" s="1" t="s">
        <v>42</v>
      </c>
      <c r="G39" s="16">
        <v>1</v>
      </c>
      <c r="H39" s="1" t="s">
        <v>214</v>
      </c>
      <c r="I39" s="16">
        <v>3</v>
      </c>
      <c r="J39" s="1" t="s">
        <v>24</v>
      </c>
      <c r="K39" s="1" t="s">
        <v>75</v>
      </c>
      <c r="L39" s="1" t="str">
        <f>IF(ISNUMBER(SEARCH("Yes",Data[[#This Row],[Influence]])),"Yes","No")</f>
        <v>Yes</v>
      </c>
      <c r="M39" s="1" t="s">
        <v>44</v>
      </c>
      <c r="N39" s="1" t="s">
        <v>83</v>
      </c>
      <c r="O39" s="1" t="s">
        <v>11</v>
      </c>
      <c r="P39" s="1" t="s">
        <v>107</v>
      </c>
      <c r="Q39" s="1" t="s">
        <v>38</v>
      </c>
      <c r="R39" s="1" t="s">
        <v>215</v>
      </c>
      <c r="S39" s="3" t="s">
        <v>167</v>
      </c>
    </row>
    <row r="40" spans="1:19" ht="15.75" thickBot="1" x14ac:dyDescent="0.3">
      <c r="A40" s="1" t="s">
        <v>216</v>
      </c>
      <c r="B40" s="1" t="s">
        <v>217</v>
      </c>
      <c r="C40" s="1" t="s">
        <v>20</v>
      </c>
      <c r="D40" s="1" t="s">
        <v>7</v>
      </c>
      <c r="E40" s="1" t="s">
        <v>8</v>
      </c>
      <c r="F40" s="1" t="s">
        <v>42</v>
      </c>
      <c r="G40" s="16">
        <v>1</v>
      </c>
      <c r="H40" s="1" t="s">
        <v>218</v>
      </c>
      <c r="I40" s="16">
        <v>2</v>
      </c>
      <c r="J40" s="1" t="s">
        <v>11</v>
      </c>
      <c r="K40" s="1" t="s">
        <v>12</v>
      </c>
      <c r="L40" s="1" t="str">
        <f>IF(ISNUMBER(SEARCH("Yes",Data[[#This Row],[Influence]])),"Yes","No")</f>
        <v>No</v>
      </c>
      <c r="M40" s="1" t="s">
        <v>25</v>
      </c>
      <c r="N40" s="1" t="s">
        <v>161</v>
      </c>
      <c r="O40" s="1" t="s">
        <v>11</v>
      </c>
      <c r="P40" s="1" t="s">
        <v>219</v>
      </c>
      <c r="Q40" s="1" t="s">
        <v>16</v>
      </c>
      <c r="R40" s="1" t="s">
        <v>190</v>
      </c>
      <c r="S40" s="3" t="s">
        <v>220</v>
      </c>
    </row>
    <row r="41" spans="1:19" ht="15.75" thickBot="1" x14ac:dyDescent="0.3">
      <c r="A41" s="1" t="s">
        <v>221</v>
      </c>
      <c r="B41" s="1" t="s">
        <v>222</v>
      </c>
      <c r="C41" s="1" t="s">
        <v>6</v>
      </c>
      <c r="D41" s="1" t="s">
        <v>57</v>
      </c>
      <c r="E41" s="1" t="s">
        <v>8</v>
      </c>
      <c r="F41" s="1" t="s">
        <v>9</v>
      </c>
      <c r="G41" s="16">
        <v>3</v>
      </c>
      <c r="H41" s="1" t="s">
        <v>223</v>
      </c>
      <c r="I41" s="16">
        <v>4</v>
      </c>
      <c r="J41" s="1" t="s">
        <v>11</v>
      </c>
      <c r="K41" s="1" t="s">
        <v>12</v>
      </c>
      <c r="L41" s="1" t="str">
        <f>IF(ISNUMBER(SEARCH("Yes",Data[[#This Row],[Influence]])),"Yes","No")</f>
        <v>No</v>
      </c>
      <c r="M41" s="1" t="s">
        <v>13</v>
      </c>
      <c r="N41" s="1" t="s">
        <v>83</v>
      </c>
      <c r="O41" s="1" t="s">
        <v>11</v>
      </c>
      <c r="P41" s="1" t="s">
        <v>224</v>
      </c>
      <c r="Q41" s="1" t="s">
        <v>29</v>
      </c>
      <c r="R41" s="1" t="s">
        <v>225</v>
      </c>
      <c r="S41" s="3" t="s">
        <v>12</v>
      </c>
    </row>
    <row r="42" spans="1:19" ht="15.75" thickBot="1" x14ac:dyDescent="0.3">
      <c r="A42" s="1" t="s">
        <v>226</v>
      </c>
      <c r="B42" s="1" t="s">
        <v>227</v>
      </c>
      <c r="C42" s="1" t="s">
        <v>20</v>
      </c>
      <c r="D42" s="1" t="s">
        <v>7</v>
      </c>
      <c r="E42" s="1" t="s">
        <v>228</v>
      </c>
      <c r="F42" s="1" t="s">
        <v>42</v>
      </c>
      <c r="G42" s="16">
        <v>2</v>
      </c>
      <c r="H42" s="1" t="s">
        <v>82</v>
      </c>
      <c r="I42" s="16">
        <v>3</v>
      </c>
      <c r="J42" s="1" t="s">
        <v>24</v>
      </c>
      <c r="K42" s="1" t="s">
        <v>12</v>
      </c>
      <c r="L42" s="1" t="str">
        <f>IF(ISNUMBER(SEARCH("Yes",Data[[#This Row],[Influence]])),"Yes","No")</f>
        <v>No</v>
      </c>
      <c r="M42" s="1" t="s">
        <v>13</v>
      </c>
      <c r="N42" s="1" t="s">
        <v>229</v>
      </c>
      <c r="O42" s="1" t="s">
        <v>27</v>
      </c>
      <c r="P42" s="1" t="s">
        <v>230</v>
      </c>
      <c r="Q42" s="1" t="s">
        <v>29</v>
      </c>
      <c r="R42" s="1" t="s">
        <v>231</v>
      </c>
      <c r="S42" s="3" t="s">
        <v>12</v>
      </c>
    </row>
    <row r="43" spans="1:19" ht="15.75" thickBot="1" x14ac:dyDescent="0.3">
      <c r="A43" s="1" t="s">
        <v>232</v>
      </c>
      <c r="B43" s="1" t="s">
        <v>233</v>
      </c>
      <c r="C43" s="1" t="s">
        <v>20</v>
      </c>
      <c r="D43" s="1" t="s">
        <v>7</v>
      </c>
      <c r="E43" s="1" t="s">
        <v>8</v>
      </c>
      <c r="F43" s="1" t="s">
        <v>128</v>
      </c>
      <c r="G43" s="16">
        <v>1</v>
      </c>
      <c r="H43" s="1" t="s">
        <v>223</v>
      </c>
      <c r="I43" s="16">
        <v>3</v>
      </c>
      <c r="J43" s="1" t="s">
        <v>11</v>
      </c>
      <c r="K43" s="1" t="s">
        <v>12</v>
      </c>
      <c r="L43" s="1" t="str">
        <f>IF(ISNUMBER(SEARCH("Yes",Data[[#This Row],[Influence]])),"Yes","No")</f>
        <v>Yes</v>
      </c>
      <c r="M43" s="1" t="s">
        <v>44</v>
      </c>
      <c r="N43" s="1" t="s">
        <v>141</v>
      </c>
      <c r="O43" s="1" t="s">
        <v>11</v>
      </c>
      <c r="P43" s="1" t="s">
        <v>107</v>
      </c>
      <c r="Q43" s="1" t="s">
        <v>29</v>
      </c>
      <c r="R43" s="1" t="s">
        <v>234</v>
      </c>
      <c r="S43" s="3" t="s">
        <v>235</v>
      </c>
    </row>
    <row r="44" spans="1:19" ht="15.75" thickBot="1" x14ac:dyDescent="0.3">
      <c r="A44" s="1" t="s">
        <v>236</v>
      </c>
      <c r="B44" s="1" t="s">
        <v>237</v>
      </c>
      <c r="C44" s="1" t="s">
        <v>6</v>
      </c>
      <c r="D44" s="1" t="s">
        <v>7</v>
      </c>
      <c r="E44" s="1" t="s">
        <v>8</v>
      </c>
      <c r="F44" s="1" t="s">
        <v>128</v>
      </c>
      <c r="G44" s="16">
        <v>4</v>
      </c>
      <c r="H44" s="1" t="s">
        <v>120</v>
      </c>
      <c r="I44" s="16">
        <v>4</v>
      </c>
      <c r="J44" s="1" t="s">
        <v>34</v>
      </c>
      <c r="K44" s="1" t="s">
        <v>75</v>
      </c>
      <c r="L44" s="1" t="str">
        <f>IF(ISNUMBER(SEARCH("Yes",Data[[#This Row],[Influence]])),"Yes","No")</f>
        <v>Yes</v>
      </c>
      <c r="M44" s="1" t="s">
        <v>44</v>
      </c>
      <c r="N44" s="1" t="s">
        <v>76</v>
      </c>
      <c r="O44" s="1" t="s">
        <v>11</v>
      </c>
      <c r="P44" s="1" t="s">
        <v>238</v>
      </c>
      <c r="Q44" s="1" t="s">
        <v>38</v>
      </c>
      <c r="R44" s="1" t="s">
        <v>239</v>
      </c>
      <c r="S44" s="3" t="s">
        <v>12</v>
      </c>
    </row>
    <row r="45" spans="1:19" ht="15.75" thickBot="1" x14ac:dyDescent="0.3">
      <c r="A45" s="1" t="s">
        <v>240</v>
      </c>
      <c r="B45" s="1" t="s">
        <v>241</v>
      </c>
      <c r="C45" s="1" t="s">
        <v>6</v>
      </c>
      <c r="D45" s="1" t="s">
        <v>57</v>
      </c>
      <c r="E45" s="1" t="s">
        <v>8</v>
      </c>
      <c r="F45" s="1" t="s">
        <v>42</v>
      </c>
      <c r="G45" s="16">
        <v>4</v>
      </c>
      <c r="H45" s="1" t="s">
        <v>242</v>
      </c>
      <c r="I45" s="16">
        <v>2</v>
      </c>
      <c r="J45" s="1" t="s">
        <v>24</v>
      </c>
      <c r="K45" s="1" t="s">
        <v>12</v>
      </c>
      <c r="L45" s="1" t="str">
        <f>IF(ISNUMBER(SEARCH("Yes",Data[[#This Row],[Influence]])),"Yes","No")</f>
        <v>Yes</v>
      </c>
      <c r="M45" s="1" t="s">
        <v>44</v>
      </c>
      <c r="N45" s="1" t="s">
        <v>116</v>
      </c>
      <c r="O45" s="1" t="s">
        <v>27</v>
      </c>
      <c r="P45" s="1" t="s">
        <v>243</v>
      </c>
      <c r="Q45" s="1" t="s">
        <v>29</v>
      </c>
      <c r="R45" s="1" t="s">
        <v>244</v>
      </c>
      <c r="S45" s="3" t="s">
        <v>138</v>
      </c>
    </row>
    <row r="46" spans="1:19" ht="15.75" thickBot="1" x14ac:dyDescent="0.3">
      <c r="A46" s="1" t="s">
        <v>245</v>
      </c>
      <c r="B46" s="1" t="s">
        <v>246</v>
      </c>
      <c r="C46" s="1" t="s">
        <v>20</v>
      </c>
      <c r="D46" s="1" t="s">
        <v>57</v>
      </c>
      <c r="E46" s="1" t="s">
        <v>8</v>
      </c>
      <c r="F46" s="1" t="s">
        <v>128</v>
      </c>
      <c r="G46" s="16">
        <v>2</v>
      </c>
      <c r="H46" s="1" t="s">
        <v>247</v>
      </c>
      <c r="I46" s="16">
        <v>1</v>
      </c>
      <c r="J46" s="1" t="s">
        <v>34</v>
      </c>
      <c r="K46" s="1" t="s">
        <v>12</v>
      </c>
      <c r="L46" s="1" t="str">
        <f>IF(ISNUMBER(SEARCH("Yes",Data[[#This Row],[Influence]])),"Yes","No")</f>
        <v>Yes</v>
      </c>
      <c r="M46" s="1" t="s">
        <v>44</v>
      </c>
      <c r="N46" s="1" t="s">
        <v>248</v>
      </c>
      <c r="O46" s="1" t="s">
        <v>27</v>
      </c>
      <c r="P46" s="1" t="s">
        <v>117</v>
      </c>
      <c r="Q46" s="1" t="s">
        <v>38</v>
      </c>
      <c r="R46" s="1" t="s">
        <v>117</v>
      </c>
      <c r="S46" s="3" t="s">
        <v>117</v>
      </c>
    </row>
    <row r="47" spans="1:19" ht="15.75" thickBot="1" x14ac:dyDescent="0.3">
      <c r="A47" s="1" t="s">
        <v>249</v>
      </c>
      <c r="B47" s="1" t="s">
        <v>250</v>
      </c>
      <c r="C47" s="1" t="s">
        <v>20</v>
      </c>
      <c r="D47" s="1" t="s">
        <v>7</v>
      </c>
      <c r="E47" s="1" t="s">
        <v>21</v>
      </c>
      <c r="F47" s="1" t="s">
        <v>22</v>
      </c>
      <c r="G47" s="16">
        <v>4</v>
      </c>
      <c r="H47" s="1" t="s">
        <v>251</v>
      </c>
      <c r="I47" s="16">
        <v>5</v>
      </c>
      <c r="J47" s="1" t="s">
        <v>24</v>
      </c>
      <c r="K47" s="1" t="s">
        <v>12</v>
      </c>
      <c r="L47" s="1" t="str">
        <f>IF(ISNUMBER(SEARCH("Yes",Data[[#This Row],[Influence]])),"Yes","No")</f>
        <v>Yes</v>
      </c>
      <c r="M47" s="1" t="s">
        <v>44</v>
      </c>
      <c r="N47" s="1" t="s">
        <v>83</v>
      </c>
      <c r="O47" s="1" t="s">
        <v>11</v>
      </c>
      <c r="P47" s="1" t="s">
        <v>172</v>
      </c>
      <c r="Q47" s="1" t="s">
        <v>29</v>
      </c>
      <c r="R47" s="1" t="s">
        <v>252</v>
      </c>
      <c r="S47" s="3" t="s">
        <v>253</v>
      </c>
    </row>
    <row r="48" spans="1:19" ht="15.75" thickBot="1" x14ac:dyDescent="0.3">
      <c r="A48" s="1" t="s">
        <v>254</v>
      </c>
      <c r="B48" s="1" t="s">
        <v>250</v>
      </c>
      <c r="C48" s="1" t="s">
        <v>20</v>
      </c>
      <c r="D48" s="1" t="s">
        <v>7</v>
      </c>
      <c r="E48" s="1" t="s">
        <v>21</v>
      </c>
      <c r="F48" s="1" t="s">
        <v>9</v>
      </c>
      <c r="G48" s="16">
        <v>4</v>
      </c>
      <c r="H48" s="1" t="s">
        <v>68</v>
      </c>
      <c r="I48" s="16">
        <v>2</v>
      </c>
      <c r="J48" s="1" t="s">
        <v>24</v>
      </c>
      <c r="K48" s="1" t="s">
        <v>12</v>
      </c>
      <c r="L48" s="1" t="str">
        <f>IF(ISNUMBER(SEARCH("Yes",Data[[#This Row],[Influence]])),"Yes","No")</f>
        <v>Yes</v>
      </c>
      <c r="M48" s="1" t="s">
        <v>44</v>
      </c>
      <c r="N48" s="1" t="s">
        <v>161</v>
      </c>
      <c r="O48" s="1" t="s">
        <v>27</v>
      </c>
      <c r="P48" s="1" t="s">
        <v>255</v>
      </c>
      <c r="Q48" s="1" t="s">
        <v>29</v>
      </c>
      <c r="R48" s="1" t="s">
        <v>59</v>
      </c>
      <c r="S48" s="3" t="s">
        <v>59</v>
      </c>
    </row>
    <row r="49" spans="1:19" ht="15.75" thickBot="1" x14ac:dyDescent="0.3">
      <c r="A49" s="1" t="s">
        <v>256</v>
      </c>
      <c r="B49" s="1" t="s">
        <v>257</v>
      </c>
      <c r="C49" s="1" t="s">
        <v>20</v>
      </c>
      <c r="D49" s="1" t="s">
        <v>57</v>
      </c>
      <c r="E49" s="1" t="s">
        <v>8</v>
      </c>
      <c r="F49" s="1" t="s">
        <v>128</v>
      </c>
      <c r="G49" s="16">
        <v>2</v>
      </c>
      <c r="H49" s="1" t="s">
        <v>258</v>
      </c>
      <c r="I49" s="16">
        <v>2</v>
      </c>
      <c r="J49" s="1" t="s">
        <v>11</v>
      </c>
      <c r="K49" s="1" t="s">
        <v>12</v>
      </c>
      <c r="L49" s="1" t="str">
        <f>IF(ISNUMBER(SEARCH("Yes",Data[[#This Row],[Influence]])),"Yes","No")</f>
        <v>Yes</v>
      </c>
      <c r="M49" s="1" t="s">
        <v>44</v>
      </c>
      <c r="N49" s="1" t="s">
        <v>259</v>
      </c>
      <c r="O49" s="1" t="s">
        <v>11</v>
      </c>
      <c r="P49" s="1" t="s">
        <v>260</v>
      </c>
      <c r="Q49" s="1" t="s">
        <v>29</v>
      </c>
      <c r="R49" s="1" t="s">
        <v>59</v>
      </c>
      <c r="S49" s="3" t="s">
        <v>59</v>
      </c>
    </row>
    <row r="50" spans="1:19" ht="15.75" thickBot="1" x14ac:dyDescent="0.3">
      <c r="A50" s="1" t="s">
        <v>261</v>
      </c>
      <c r="B50" s="1" t="s">
        <v>262</v>
      </c>
      <c r="C50" s="1" t="s">
        <v>6</v>
      </c>
      <c r="D50" s="1" t="s">
        <v>7</v>
      </c>
      <c r="E50" s="1" t="s">
        <v>8</v>
      </c>
      <c r="F50" s="1" t="s">
        <v>9</v>
      </c>
      <c r="G50" s="16">
        <v>2</v>
      </c>
      <c r="H50" s="1" t="s">
        <v>68</v>
      </c>
      <c r="I50" s="16">
        <v>3</v>
      </c>
      <c r="J50" s="1" t="s">
        <v>24</v>
      </c>
      <c r="K50" s="1" t="s">
        <v>12</v>
      </c>
      <c r="L50" s="1" t="str">
        <f>IF(ISNUMBER(SEARCH("Yes",Data[[#This Row],[Influence]])),"Yes","No")</f>
        <v>Yes</v>
      </c>
      <c r="M50" s="1" t="s">
        <v>44</v>
      </c>
      <c r="N50" s="1" t="s">
        <v>83</v>
      </c>
      <c r="O50" s="1" t="s">
        <v>58</v>
      </c>
      <c r="P50" s="1" t="s">
        <v>263</v>
      </c>
      <c r="Q50" s="1" t="s">
        <v>29</v>
      </c>
      <c r="R50" s="1" t="s">
        <v>264</v>
      </c>
      <c r="S50" s="3" t="s">
        <v>138</v>
      </c>
    </row>
    <row r="51" spans="1:19" ht="15.75" thickBot="1" x14ac:dyDescent="0.3">
      <c r="A51" s="1" t="s">
        <v>265</v>
      </c>
      <c r="B51" s="1" t="s">
        <v>266</v>
      </c>
      <c r="C51" s="1" t="s">
        <v>6</v>
      </c>
      <c r="D51" s="1" t="s">
        <v>57</v>
      </c>
      <c r="E51" s="1" t="s">
        <v>8</v>
      </c>
      <c r="F51" s="1" t="s">
        <v>42</v>
      </c>
      <c r="G51" s="16">
        <v>1</v>
      </c>
      <c r="H51" s="1" t="s">
        <v>267</v>
      </c>
      <c r="I51" s="16">
        <v>5</v>
      </c>
      <c r="J51" s="1" t="s">
        <v>11</v>
      </c>
      <c r="K51" s="1" t="s">
        <v>12</v>
      </c>
      <c r="L51" s="1" t="str">
        <f>IF(ISNUMBER(SEARCH("Yes",Data[[#This Row],[Influence]])),"Yes","No")</f>
        <v>Yes</v>
      </c>
      <c r="M51" s="1" t="s">
        <v>44</v>
      </c>
      <c r="N51" s="1" t="s">
        <v>116</v>
      </c>
      <c r="O51" s="1" t="s">
        <v>27</v>
      </c>
      <c r="P51" s="1" t="s">
        <v>268</v>
      </c>
      <c r="Q51" s="1" t="s">
        <v>29</v>
      </c>
      <c r="R51" s="1" t="s">
        <v>269</v>
      </c>
      <c r="S51" s="3" t="s">
        <v>167</v>
      </c>
    </row>
    <row r="52" spans="1:19" ht="15.75" thickBot="1" x14ac:dyDescent="0.3">
      <c r="A52" s="1" t="s">
        <v>270</v>
      </c>
      <c r="B52" s="1" t="s">
        <v>271</v>
      </c>
      <c r="C52" s="1" t="s">
        <v>20</v>
      </c>
      <c r="D52" s="1" t="s">
        <v>57</v>
      </c>
      <c r="E52" s="1" t="s">
        <v>8</v>
      </c>
      <c r="F52" s="1" t="s">
        <v>128</v>
      </c>
      <c r="G52" s="16">
        <v>3</v>
      </c>
      <c r="H52" s="1" t="s">
        <v>88</v>
      </c>
      <c r="I52" s="16">
        <v>3</v>
      </c>
      <c r="J52" s="1" t="s">
        <v>24</v>
      </c>
      <c r="K52" s="1" t="s">
        <v>12</v>
      </c>
      <c r="L52" s="1" t="str">
        <f>IF(ISNUMBER(SEARCH("Yes",Data[[#This Row],[Influence]])),"Yes","No")</f>
        <v>No</v>
      </c>
      <c r="M52" s="1" t="s">
        <v>25</v>
      </c>
      <c r="N52" s="1" t="s">
        <v>92</v>
      </c>
      <c r="O52" s="1" t="s">
        <v>27</v>
      </c>
      <c r="P52" s="1" t="s">
        <v>272</v>
      </c>
      <c r="Q52" s="1" t="s">
        <v>29</v>
      </c>
      <c r="R52" s="1" t="s">
        <v>273</v>
      </c>
      <c r="S52" s="3" t="s">
        <v>102</v>
      </c>
    </row>
    <row r="53" spans="1:19" ht="15.75" thickBot="1" x14ac:dyDescent="0.3">
      <c r="A53" s="1" t="s">
        <v>274</v>
      </c>
      <c r="B53" s="1" t="s">
        <v>275</v>
      </c>
      <c r="C53" s="1" t="s">
        <v>6</v>
      </c>
      <c r="D53" s="1" t="s">
        <v>57</v>
      </c>
      <c r="E53" s="1" t="s">
        <v>8</v>
      </c>
      <c r="F53" s="1" t="s">
        <v>128</v>
      </c>
      <c r="G53" s="16">
        <v>1</v>
      </c>
      <c r="H53" s="1" t="s">
        <v>88</v>
      </c>
      <c r="I53" s="16">
        <v>3</v>
      </c>
      <c r="J53" s="1" t="s">
        <v>24</v>
      </c>
      <c r="K53" s="1" t="s">
        <v>12</v>
      </c>
      <c r="L53" s="1" t="str">
        <f>IF(ISNUMBER(SEARCH("Yes",Data[[#This Row],[Influence]])),"Yes","No")</f>
        <v>No</v>
      </c>
      <c r="M53" s="1" t="s">
        <v>25</v>
      </c>
      <c r="N53" s="1" t="s">
        <v>83</v>
      </c>
      <c r="O53" s="1" t="s">
        <v>11</v>
      </c>
      <c r="P53" s="1" t="s">
        <v>276</v>
      </c>
      <c r="Q53" s="1" t="s">
        <v>38</v>
      </c>
      <c r="R53" s="1" t="s">
        <v>277</v>
      </c>
      <c r="S53" s="3" t="s">
        <v>278</v>
      </c>
    </row>
    <row r="54" spans="1:19" ht="15.75" thickBot="1" x14ac:dyDescent="0.3">
      <c r="A54" s="1" t="s">
        <v>279</v>
      </c>
      <c r="B54" s="1" t="s">
        <v>280</v>
      </c>
      <c r="C54" s="1" t="s">
        <v>6</v>
      </c>
      <c r="D54" s="1" t="s">
        <v>57</v>
      </c>
      <c r="E54" s="1" t="s">
        <v>8</v>
      </c>
      <c r="F54" s="1" t="s">
        <v>42</v>
      </c>
      <c r="G54" s="16">
        <v>3</v>
      </c>
      <c r="H54" s="1" t="s">
        <v>281</v>
      </c>
      <c r="I54" s="16">
        <v>3</v>
      </c>
      <c r="J54" s="1" t="s">
        <v>24</v>
      </c>
      <c r="K54" s="1" t="s">
        <v>75</v>
      </c>
      <c r="L54" s="1" t="str">
        <f>IF(ISNUMBER(SEARCH("Yes",Data[[#This Row],[Influence]])),"Yes","No")</f>
        <v>No</v>
      </c>
      <c r="M54" s="1" t="s">
        <v>13</v>
      </c>
      <c r="N54" s="1" t="s">
        <v>36</v>
      </c>
      <c r="O54" s="1" t="s">
        <v>27</v>
      </c>
      <c r="P54" s="1" t="s">
        <v>282</v>
      </c>
      <c r="Q54" s="1" t="s">
        <v>29</v>
      </c>
      <c r="R54" s="1" t="s">
        <v>283</v>
      </c>
      <c r="S54" s="3" t="s">
        <v>138</v>
      </c>
    </row>
    <row r="55" spans="1:19" ht="15.75" thickBot="1" x14ac:dyDescent="0.3">
      <c r="A55" s="1" t="s">
        <v>284</v>
      </c>
      <c r="B55" s="1" t="s">
        <v>285</v>
      </c>
      <c r="C55" s="1" t="s">
        <v>20</v>
      </c>
      <c r="D55" s="1" t="s">
        <v>286</v>
      </c>
      <c r="E55" s="1" t="s">
        <v>51</v>
      </c>
      <c r="F55" s="1" t="s">
        <v>22</v>
      </c>
      <c r="G55" s="16">
        <v>2</v>
      </c>
      <c r="H55" s="1" t="s">
        <v>287</v>
      </c>
      <c r="I55" s="16">
        <v>3</v>
      </c>
      <c r="J55" s="1" t="s">
        <v>11</v>
      </c>
      <c r="K55" s="1" t="s">
        <v>12</v>
      </c>
      <c r="L55" s="1" t="str">
        <f>IF(ISNUMBER(SEARCH("Yes",Data[[#This Row],[Influence]])),"Yes","No")</f>
        <v>Yes</v>
      </c>
      <c r="M55" s="1" t="s">
        <v>44</v>
      </c>
      <c r="N55" s="1" t="s">
        <v>83</v>
      </c>
      <c r="O55" s="1" t="s">
        <v>58</v>
      </c>
      <c r="P55" s="1" t="s">
        <v>288</v>
      </c>
      <c r="Q55" s="1" t="s">
        <v>38</v>
      </c>
      <c r="R55" s="1" t="s">
        <v>289</v>
      </c>
      <c r="S55" s="2" t="s">
        <v>290</v>
      </c>
    </row>
    <row r="56" spans="1:19" ht="15.75" thickBot="1" x14ac:dyDescent="0.3">
      <c r="A56" s="1" t="s">
        <v>291</v>
      </c>
      <c r="B56" s="1" t="s">
        <v>292</v>
      </c>
      <c r="C56" s="1" t="s">
        <v>6</v>
      </c>
      <c r="D56" s="1" t="s">
        <v>57</v>
      </c>
      <c r="E56" s="1" t="s">
        <v>8</v>
      </c>
      <c r="F56" s="1" t="s">
        <v>128</v>
      </c>
      <c r="G56" s="16">
        <v>3</v>
      </c>
      <c r="H56" s="1" t="s">
        <v>293</v>
      </c>
      <c r="I56" s="16">
        <v>4</v>
      </c>
      <c r="J56" s="1" t="s">
        <v>24</v>
      </c>
      <c r="K56" s="1" t="s">
        <v>12</v>
      </c>
      <c r="L56" s="1" t="str">
        <f>IF(ISNUMBER(SEARCH("Yes",Data[[#This Row],[Influence]])),"Yes","No")</f>
        <v>Yes</v>
      </c>
      <c r="M56" s="1" t="s">
        <v>44</v>
      </c>
      <c r="N56" s="1" t="s">
        <v>294</v>
      </c>
      <c r="O56" s="1" t="s">
        <v>11</v>
      </c>
      <c r="P56" s="1" t="s">
        <v>107</v>
      </c>
      <c r="Q56" s="1" t="s">
        <v>29</v>
      </c>
      <c r="R56" s="1" t="s">
        <v>295</v>
      </c>
      <c r="S56" s="2" t="s">
        <v>296</v>
      </c>
    </row>
    <row r="57" spans="1:19" ht="15.75" thickBot="1" x14ac:dyDescent="0.3">
      <c r="A57" s="1" t="s">
        <v>297</v>
      </c>
      <c r="B57" s="1" t="s">
        <v>298</v>
      </c>
      <c r="C57" s="1" t="s">
        <v>20</v>
      </c>
      <c r="D57" s="1" t="s">
        <v>57</v>
      </c>
      <c r="E57" s="1" t="s">
        <v>8</v>
      </c>
      <c r="F57" s="1" t="s">
        <v>42</v>
      </c>
      <c r="G57" s="16">
        <v>1</v>
      </c>
      <c r="H57" s="1" t="s">
        <v>299</v>
      </c>
      <c r="I57" s="16">
        <v>5</v>
      </c>
      <c r="J57" s="1" t="s">
        <v>24</v>
      </c>
      <c r="K57" s="1" t="s">
        <v>75</v>
      </c>
      <c r="L57" s="1" t="str">
        <f>IF(ISNUMBER(SEARCH("Yes",Data[[#This Row],[Influence]])),"Yes","No")</f>
        <v>Yes</v>
      </c>
      <c r="M57" s="1" t="s">
        <v>44</v>
      </c>
      <c r="N57" s="1" t="s">
        <v>106</v>
      </c>
      <c r="O57" s="1" t="s">
        <v>27</v>
      </c>
      <c r="P57" s="1" t="s">
        <v>300</v>
      </c>
      <c r="Q57" s="1" t="s">
        <v>29</v>
      </c>
      <c r="R57" s="1" t="s">
        <v>301</v>
      </c>
      <c r="S57" s="3" t="s">
        <v>12</v>
      </c>
    </row>
    <row r="58" spans="1:19" ht="15.75" thickBot="1" x14ac:dyDescent="0.3">
      <c r="A58" s="1" t="s">
        <v>302</v>
      </c>
      <c r="B58" s="1" t="s">
        <v>303</v>
      </c>
      <c r="C58" s="1" t="s">
        <v>20</v>
      </c>
      <c r="D58" s="1" t="s">
        <v>7</v>
      </c>
      <c r="E58" s="1" t="s">
        <v>8</v>
      </c>
      <c r="F58" s="1" t="s">
        <v>9</v>
      </c>
      <c r="G58" s="16">
        <v>1</v>
      </c>
      <c r="H58" s="1" t="s">
        <v>293</v>
      </c>
      <c r="I58" s="16">
        <v>3</v>
      </c>
      <c r="J58" s="1" t="s">
        <v>11</v>
      </c>
      <c r="K58" s="1" t="s">
        <v>12</v>
      </c>
      <c r="L58" s="1" t="str">
        <f>IF(ISNUMBER(SEARCH("Yes",Data[[#This Row],[Influence]])),"Yes","No")</f>
        <v>No</v>
      </c>
      <c r="M58" s="1" t="s">
        <v>13</v>
      </c>
      <c r="N58" s="1" t="s">
        <v>14</v>
      </c>
      <c r="O58" s="1" t="s">
        <v>58</v>
      </c>
      <c r="P58" s="1" t="s">
        <v>162</v>
      </c>
      <c r="Q58" s="1" t="s">
        <v>29</v>
      </c>
      <c r="R58" s="1" t="s">
        <v>304</v>
      </c>
      <c r="S58" s="3" t="s">
        <v>305</v>
      </c>
    </row>
    <row r="59" spans="1:19" ht="15.75" thickBot="1" x14ac:dyDescent="0.3">
      <c r="A59" s="1" t="s">
        <v>306</v>
      </c>
      <c r="B59" s="1" t="s">
        <v>307</v>
      </c>
      <c r="C59" s="1" t="s">
        <v>20</v>
      </c>
      <c r="D59" s="1" t="s">
        <v>57</v>
      </c>
      <c r="E59" s="1" t="s">
        <v>8</v>
      </c>
      <c r="F59" s="1" t="s">
        <v>9</v>
      </c>
      <c r="G59" s="16">
        <v>2</v>
      </c>
      <c r="H59" s="1" t="s">
        <v>120</v>
      </c>
      <c r="I59" s="16">
        <v>3</v>
      </c>
      <c r="J59" s="1" t="s">
        <v>24</v>
      </c>
      <c r="K59" s="1" t="s">
        <v>12</v>
      </c>
      <c r="L59" s="1" t="str">
        <f>IF(ISNUMBER(SEARCH("Yes",Data[[#This Row],[Influence]])),"Yes","No")</f>
        <v>Yes</v>
      </c>
      <c r="M59" s="1" t="s">
        <v>44</v>
      </c>
      <c r="N59" s="1" t="s">
        <v>26</v>
      </c>
      <c r="O59" s="1" t="s">
        <v>27</v>
      </c>
      <c r="P59" s="1" t="s">
        <v>107</v>
      </c>
      <c r="Q59" s="1" t="s">
        <v>38</v>
      </c>
      <c r="R59" s="1" t="s">
        <v>308</v>
      </c>
      <c r="S59" s="2" t="s">
        <v>309</v>
      </c>
    </row>
    <row r="60" spans="1:19" ht="15.75" thickBot="1" x14ac:dyDescent="0.3">
      <c r="A60" s="1" t="s">
        <v>310</v>
      </c>
      <c r="B60" s="1" t="s">
        <v>311</v>
      </c>
      <c r="C60" s="1" t="s">
        <v>20</v>
      </c>
      <c r="D60" s="1" t="s">
        <v>57</v>
      </c>
      <c r="E60" s="1" t="s">
        <v>8</v>
      </c>
      <c r="F60" s="1" t="s">
        <v>42</v>
      </c>
      <c r="G60" s="16">
        <v>5</v>
      </c>
      <c r="H60" s="1" t="s">
        <v>312</v>
      </c>
      <c r="I60" s="16">
        <v>3</v>
      </c>
      <c r="J60" s="1" t="s">
        <v>24</v>
      </c>
      <c r="K60" s="1" t="s">
        <v>12</v>
      </c>
      <c r="L60" s="1" t="str">
        <f>IF(ISNUMBER(SEARCH("Yes",Data[[#This Row],[Influence]])),"Yes","No")</f>
        <v>No</v>
      </c>
      <c r="M60" s="1" t="s">
        <v>13</v>
      </c>
      <c r="N60" s="1" t="s">
        <v>36</v>
      </c>
      <c r="O60" s="1" t="s">
        <v>27</v>
      </c>
      <c r="P60" s="1" t="s">
        <v>313</v>
      </c>
      <c r="Q60" s="1" t="s">
        <v>38</v>
      </c>
      <c r="R60" s="1" t="s">
        <v>314</v>
      </c>
      <c r="S60" s="3" t="s">
        <v>138</v>
      </c>
    </row>
    <row r="61" spans="1:19" ht="15.75" thickBot="1" x14ac:dyDescent="0.3">
      <c r="A61" s="1" t="s">
        <v>315</v>
      </c>
      <c r="B61" s="1" t="s">
        <v>316</v>
      </c>
      <c r="C61" s="1" t="s">
        <v>6</v>
      </c>
      <c r="D61" s="1" t="s">
        <v>7</v>
      </c>
      <c r="E61" s="1" t="s">
        <v>8</v>
      </c>
      <c r="F61" s="1" t="s">
        <v>128</v>
      </c>
      <c r="G61" s="16">
        <v>5</v>
      </c>
      <c r="H61" s="1" t="s">
        <v>68</v>
      </c>
      <c r="I61" s="16">
        <v>1</v>
      </c>
      <c r="J61" s="1" t="s">
        <v>34</v>
      </c>
      <c r="K61" s="1" t="s">
        <v>75</v>
      </c>
      <c r="L61" s="1" t="str">
        <f>IF(ISNUMBER(SEARCH("Yes",Data[[#This Row],[Influence]])),"Yes","No")</f>
        <v>Yes</v>
      </c>
      <c r="M61" s="1" t="s">
        <v>44</v>
      </c>
      <c r="N61" s="1" t="s">
        <v>26</v>
      </c>
      <c r="O61" s="1" t="s">
        <v>99</v>
      </c>
      <c r="P61" s="1" t="s">
        <v>59</v>
      </c>
      <c r="Q61" s="1" t="s">
        <v>38</v>
      </c>
      <c r="R61" s="1" t="s">
        <v>17</v>
      </c>
      <c r="S61" s="3" t="s">
        <v>17</v>
      </c>
    </row>
    <row r="62" spans="1:19" ht="15.75" thickBot="1" x14ac:dyDescent="0.3">
      <c r="A62" s="1" t="s">
        <v>317</v>
      </c>
      <c r="B62" s="1" t="s">
        <v>318</v>
      </c>
      <c r="C62" s="1" t="s">
        <v>6</v>
      </c>
      <c r="D62" s="1" t="s">
        <v>7</v>
      </c>
      <c r="E62" s="1" t="s">
        <v>51</v>
      </c>
      <c r="F62" s="1" t="s">
        <v>9</v>
      </c>
      <c r="G62" s="16">
        <v>1</v>
      </c>
      <c r="H62" s="1" t="s">
        <v>319</v>
      </c>
      <c r="I62" s="16">
        <v>3</v>
      </c>
      <c r="J62" s="1" t="s">
        <v>11</v>
      </c>
      <c r="K62" s="1" t="s">
        <v>12</v>
      </c>
      <c r="L62" s="1" t="str">
        <f>IF(ISNUMBER(SEARCH("Yes",Data[[#This Row],[Influence]])),"Yes","No")</f>
        <v>No</v>
      </c>
      <c r="M62" s="1" t="s">
        <v>13</v>
      </c>
      <c r="N62" s="1" t="s">
        <v>320</v>
      </c>
      <c r="O62" s="1" t="s">
        <v>11</v>
      </c>
      <c r="P62" s="1" t="s">
        <v>107</v>
      </c>
      <c r="Q62" s="1" t="s">
        <v>16</v>
      </c>
      <c r="R62" s="1" t="s">
        <v>321</v>
      </c>
      <c r="S62" s="2" t="s">
        <v>322</v>
      </c>
    </row>
    <row r="63" spans="1:19" ht="15.75" thickBot="1" x14ac:dyDescent="0.3">
      <c r="A63" s="1" t="s">
        <v>323</v>
      </c>
      <c r="B63" s="1" t="s">
        <v>324</v>
      </c>
      <c r="C63" s="1" t="s">
        <v>20</v>
      </c>
      <c r="D63" s="1" t="s">
        <v>7</v>
      </c>
      <c r="E63" s="1" t="s">
        <v>8</v>
      </c>
      <c r="F63" s="1" t="s">
        <v>9</v>
      </c>
      <c r="G63" s="16">
        <v>1</v>
      </c>
      <c r="H63" s="1" t="s">
        <v>52</v>
      </c>
      <c r="I63" s="16">
        <v>3</v>
      </c>
      <c r="J63" s="1" t="s">
        <v>11</v>
      </c>
      <c r="K63" s="1" t="s">
        <v>12</v>
      </c>
      <c r="L63" s="1" t="str">
        <f>IF(ISNUMBER(SEARCH("Yes",Data[[#This Row],[Influence]])),"Yes","No")</f>
        <v>No</v>
      </c>
      <c r="M63" s="1" t="s">
        <v>13</v>
      </c>
      <c r="N63" s="1" t="s">
        <v>45</v>
      </c>
      <c r="O63" s="1" t="s">
        <v>58</v>
      </c>
      <c r="P63" s="1" t="s">
        <v>325</v>
      </c>
      <c r="Q63" s="1" t="s">
        <v>38</v>
      </c>
      <c r="R63" s="1" t="s">
        <v>325</v>
      </c>
      <c r="S63" s="3" t="s">
        <v>12</v>
      </c>
    </row>
    <row r="64" spans="1:19" ht="15.75" thickBot="1" x14ac:dyDescent="0.3">
      <c r="A64" s="1" t="s">
        <v>326</v>
      </c>
      <c r="B64" s="1" t="s">
        <v>327</v>
      </c>
      <c r="C64" s="1" t="s">
        <v>20</v>
      </c>
      <c r="D64" s="1" t="s">
        <v>7</v>
      </c>
      <c r="E64" s="1" t="s">
        <v>8</v>
      </c>
      <c r="F64" s="1" t="s">
        <v>128</v>
      </c>
      <c r="G64" s="16">
        <v>3</v>
      </c>
      <c r="H64" s="1" t="s">
        <v>91</v>
      </c>
      <c r="I64" s="16">
        <v>4</v>
      </c>
      <c r="J64" s="1" t="s">
        <v>24</v>
      </c>
      <c r="K64" s="1" t="s">
        <v>75</v>
      </c>
      <c r="L64" s="1" t="str">
        <f>IF(ISNUMBER(SEARCH("Yes",Data[[#This Row],[Influence]])),"Yes","No")</f>
        <v>Yes</v>
      </c>
      <c r="M64" s="1" t="s">
        <v>44</v>
      </c>
      <c r="N64" s="1" t="s">
        <v>141</v>
      </c>
      <c r="O64" s="1" t="s">
        <v>99</v>
      </c>
      <c r="P64" s="1" t="s">
        <v>328</v>
      </c>
      <c r="Q64" s="1" t="s">
        <v>16</v>
      </c>
      <c r="R64" s="1" t="s">
        <v>329</v>
      </c>
      <c r="S64" s="2" t="s">
        <v>330</v>
      </c>
    </row>
    <row r="65" spans="1:19" ht="15.75" thickBot="1" x14ac:dyDescent="0.3">
      <c r="A65" s="1" t="s">
        <v>331</v>
      </c>
      <c r="B65" s="1" t="s">
        <v>332</v>
      </c>
      <c r="C65" s="1" t="s">
        <v>20</v>
      </c>
      <c r="D65" s="1" t="s">
        <v>57</v>
      </c>
      <c r="E65" s="1" t="s">
        <v>8</v>
      </c>
      <c r="F65" s="1" t="s">
        <v>42</v>
      </c>
      <c r="G65" s="16">
        <v>2</v>
      </c>
      <c r="H65" s="1" t="s">
        <v>23</v>
      </c>
      <c r="I65" s="16">
        <v>1</v>
      </c>
      <c r="J65" s="1" t="s">
        <v>24</v>
      </c>
      <c r="K65" s="1" t="s">
        <v>12</v>
      </c>
      <c r="L65" s="1" t="str">
        <f>IF(ISNUMBER(SEARCH("Yes",Data[[#This Row],[Influence]])),"Yes","No")</f>
        <v>Yes</v>
      </c>
      <c r="M65" s="1" t="s">
        <v>44</v>
      </c>
      <c r="N65" s="1" t="s">
        <v>320</v>
      </c>
      <c r="O65" s="1" t="s">
        <v>27</v>
      </c>
      <c r="P65" s="1"/>
      <c r="Q65" s="1" t="s">
        <v>38</v>
      </c>
      <c r="R65" s="1"/>
      <c r="S65" s="3"/>
    </row>
    <row r="66" spans="1:19" ht="15.75" thickBot="1" x14ac:dyDescent="0.3">
      <c r="A66" s="1" t="s">
        <v>333</v>
      </c>
      <c r="B66" s="1" t="s">
        <v>334</v>
      </c>
      <c r="C66" s="1" t="s">
        <v>20</v>
      </c>
      <c r="D66" s="1" t="s">
        <v>57</v>
      </c>
      <c r="E66" s="1" t="s">
        <v>8</v>
      </c>
      <c r="F66" s="1" t="s">
        <v>9</v>
      </c>
      <c r="G66" s="16">
        <v>5</v>
      </c>
      <c r="H66" s="1" t="s">
        <v>151</v>
      </c>
      <c r="I66" s="16">
        <v>1</v>
      </c>
      <c r="J66" s="1" t="s">
        <v>34</v>
      </c>
      <c r="K66" s="1" t="s">
        <v>75</v>
      </c>
      <c r="L66" s="1" t="str">
        <f>IF(ISNUMBER(SEARCH("Yes",Data[[#This Row],[Influence]])),"Yes","No")</f>
        <v>Yes</v>
      </c>
      <c r="M66" s="1" t="s">
        <v>35</v>
      </c>
      <c r="N66" s="1" t="s">
        <v>206</v>
      </c>
      <c r="O66" s="1" t="s">
        <v>99</v>
      </c>
      <c r="P66" s="1" t="s">
        <v>152</v>
      </c>
      <c r="Q66" s="1" t="s">
        <v>38</v>
      </c>
      <c r="R66" s="1" t="s">
        <v>335</v>
      </c>
      <c r="S66" s="3" t="s">
        <v>12</v>
      </c>
    </row>
    <row r="67" spans="1:19" ht="15.75" thickBot="1" x14ac:dyDescent="0.3">
      <c r="A67" s="1" t="s">
        <v>336</v>
      </c>
      <c r="B67" s="1" t="s">
        <v>337</v>
      </c>
      <c r="C67" s="1" t="s">
        <v>20</v>
      </c>
      <c r="D67" s="1" t="s">
        <v>57</v>
      </c>
      <c r="E67" s="1" t="s">
        <v>8</v>
      </c>
      <c r="F67" s="1" t="s">
        <v>9</v>
      </c>
      <c r="G67" s="16">
        <v>5</v>
      </c>
      <c r="H67" s="1" t="s">
        <v>251</v>
      </c>
      <c r="I67" s="16">
        <v>1</v>
      </c>
      <c r="J67" s="1" t="s">
        <v>24</v>
      </c>
      <c r="K67" s="1" t="s">
        <v>75</v>
      </c>
      <c r="L67" s="1" t="str">
        <f>IF(ISNUMBER(SEARCH("Yes",Data[[#This Row],[Influence]])),"Yes","No")</f>
        <v>Yes</v>
      </c>
      <c r="M67" s="1" t="s">
        <v>35</v>
      </c>
      <c r="N67" s="1" t="s">
        <v>206</v>
      </c>
      <c r="O67" s="1" t="s">
        <v>99</v>
      </c>
      <c r="P67" s="1" t="s">
        <v>152</v>
      </c>
      <c r="Q67" s="1" t="s">
        <v>38</v>
      </c>
      <c r="R67" s="1" t="s">
        <v>338</v>
      </c>
      <c r="S67" s="3" t="s">
        <v>12</v>
      </c>
    </row>
    <row r="68" spans="1:19" ht="15.75" thickBot="1" x14ac:dyDescent="0.3">
      <c r="A68" s="1" t="s">
        <v>339</v>
      </c>
      <c r="B68" s="1" t="s">
        <v>340</v>
      </c>
      <c r="C68" s="1" t="s">
        <v>20</v>
      </c>
      <c r="D68" s="1" t="s">
        <v>57</v>
      </c>
      <c r="E68" s="1" t="s">
        <v>8</v>
      </c>
      <c r="F68" s="1" t="s">
        <v>9</v>
      </c>
      <c r="G68" s="16">
        <v>3</v>
      </c>
      <c r="H68" s="1" t="s">
        <v>341</v>
      </c>
      <c r="I68" s="16">
        <v>1</v>
      </c>
      <c r="J68" s="1" t="s">
        <v>24</v>
      </c>
      <c r="K68" s="1" t="s">
        <v>12</v>
      </c>
      <c r="L68" s="1" t="str">
        <f>IF(ISNUMBER(SEARCH("Yes",Data[[#This Row],[Influence]])),"Yes","No")</f>
        <v>Yes</v>
      </c>
      <c r="M68" s="1" t="s">
        <v>44</v>
      </c>
      <c r="N68" s="1" t="s">
        <v>342</v>
      </c>
      <c r="O68" s="1" t="s">
        <v>11</v>
      </c>
      <c r="P68" s="1" t="s">
        <v>343</v>
      </c>
      <c r="Q68" s="1" t="s">
        <v>38</v>
      </c>
      <c r="R68" s="1" t="s">
        <v>344</v>
      </c>
      <c r="S68" s="3" t="s">
        <v>12</v>
      </c>
    </row>
    <row r="69" spans="1:19" ht="15.75" thickBot="1" x14ac:dyDescent="0.3">
      <c r="A69" s="1" t="s">
        <v>345</v>
      </c>
      <c r="B69" s="1" t="s">
        <v>346</v>
      </c>
      <c r="C69" s="1" t="s">
        <v>20</v>
      </c>
      <c r="D69" s="1" t="s">
        <v>57</v>
      </c>
      <c r="E69" s="1" t="s">
        <v>8</v>
      </c>
      <c r="F69" s="1" t="s">
        <v>9</v>
      </c>
      <c r="G69" s="16">
        <v>1</v>
      </c>
      <c r="H69" s="1" t="s">
        <v>347</v>
      </c>
      <c r="I69" s="16">
        <v>3</v>
      </c>
      <c r="J69" s="1" t="s">
        <v>348</v>
      </c>
      <c r="K69" s="1" t="s">
        <v>12</v>
      </c>
      <c r="L69" s="1" t="str">
        <f>IF(ISNUMBER(SEARCH("Yes",Data[[#This Row],[Influence]])),"Yes","No")</f>
        <v>No</v>
      </c>
      <c r="M69" s="1" t="s">
        <v>13</v>
      </c>
      <c r="N69" s="1" t="s">
        <v>14</v>
      </c>
      <c r="O69" s="1" t="s">
        <v>58</v>
      </c>
      <c r="P69" s="1" t="s">
        <v>190</v>
      </c>
      <c r="Q69" s="1" t="s">
        <v>16</v>
      </c>
      <c r="R69" s="1" t="s">
        <v>190</v>
      </c>
      <c r="S69" s="3" t="s">
        <v>190</v>
      </c>
    </row>
    <row r="70" spans="1:19" ht="15.75" thickBot="1" x14ac:dyDescent="0.3">
      <c r="A70" s="1" t="s">
        <v>349</v>
      </c>
      <c r="B70" s="1" t="s">
        <v>350</v>
      </c>
      <c r="C70" s="1" t="s">
        <v>20</v>
      </c>
      <c r="D70" s="1" t="s">
        <v>57</v>
      </c>
      <c r="E70" s="1" t="s">
        <v>8</v>
      </c>
      <c r="F70" s="1" t="s">
        <v>9</v>
      </c>
      <c r="G70" s="16">
        <v>3</v>
      </c>
      <c r="H70" s="1" t="s">
        <v>351</v>
      </c>
      <c r="I70" s="16">
        <v>3</v>
      </c>
      <c r="J70" s="1" t="s">
        <v>34</v>
      </c>
      <c r="K70" s="1" t="s">
        <v>75</v>
      </c>
      <c r="L70" s="1" t="str">
        <f>IF(ISNUMBER(SEARCH("Yes",Data[[#This Row],[Influence]])),"Yes","No")</f>
        <v>Yes</v>
      </c>
      <c r="M70" s="1" t="s">
        <v>35</v>
      </c>
      <c r="N70" s="1" t="s">
        <v>206</v>
      </c>
      <c r="O70" s="1" t="s">
        <v>99</v>
      </c>
      <c r="P70" s="1" t="s">
        <v>152</v>
      </c>
      <c r="Q70" s="1" t="s">
        <v>38</v>
      </c>
      <c r="R70" s="1" t="s">
        <v>352</v>
      </c>
      <c r="S70" s="3" t="s">
        <v>12</v>
      </c>
    </row>
    <row r="71" spans="1:19" ht="15.75" thickBot="1" x14ac:dyDescent="0.3">
      <c r="A71" s="1" t="s">
        <v>353</v>
      </c>
      <c r="B71" s="1" t="s">
        <v>354</v>
      </c>
      <c r="C71" s="1" t="s">
        <v>20</v>
      </c>
      <c r="D71" s="1" t="s">
        <v>57</v>
      </c>
      <c r="E71" s="1" t="s">
        <v>8</v>
      </c>
      <c r="F71" s="1" t="s">
        <v>9</v>
      </c>
      <c r="G71" s="16">
        <v>3</v>
      </c>
      <c r="H71" s="1" t="s">
        <v>355</v>
      </c>
      <c r="I71" s="16">
        <v>1</v>
      </c>
      <c r="J71" s="1" t="s">
        <v>34</v>
      </c>
      <c r="K71" s="1" t="s">
        <v>75</v>
      </c>
      <c r="L71" s="1" t="str">
        <f>IF(ISNUMBER(SEARCH("Yes",Data[[#This Row],[Influence]])),"Yes","No")</f>
        <v>Yes</v>
      </c>
      <c r="M71" s="1" t="s">
        <v>35</v>
      </c>
      <c r="N71" s="1" t="s">
        <v>342</v>
      </c>
      <c r="O71" s="1" t="s">
        <v>99</v>
      </c>
      <c r="P71" s="1" t="s">
        <v>201</v>
      </c>
      <c r="Q71" s="1" t="s">
        <v>38</v>
      </c>
      <c r="R71" s="1" t="s">
        <v>356</v>
      </c>
      <c r="S71" s="3" t="s">
        <v>12</v>
      </c>
    </row>
    <row r="72" spans="1:19" ht="15.75" thickBot="1" x14ac:dyDescent="0.3">
      <c r="A72" s="1" t="s">
        <v>357</v>
      </c>
      <c r="B72" s="1" t="s">
        <v>358</v>
      </c>
      <c r="C72" s="1" t="s">
        <v>20</v>
      </c>
      <c r="D72" s="1" t="s">
        <v>57</v>
      </c>
      <c r="E72" s="1" t="s">
        <v>8</v>
      </c>
      <c r="F72" s="1" t="s">
        <v>9</v>
      </c>
      <c r="G72" s="16">
        <v>5</v>
      </c>
      <c r="H72" s="1" t="s">
        <v>258</v>
      </c>
      <c r="I72" s="16">
        <v>1</v>
      </c>
      <c r="J72" s="1" t="s">
        <v>34</v>
      </c>
      <c r="K72" s="1" t="s">
        <v>75</v>
      </c>
      <c r="L72" s="1" t="str">
        <f>IF(ISNUMBER(SEARCH("Yes",Data[[#This Row],[Influence]])),"Yes","No")</f>
        <v>Yes</v>
      </c>
      <c r="M72" s="1" t="s">
        <v>35</v>
      </c>
      <c r="N72" s="1" t="s">
        <v>161</v>
      </c>
      <c r="O72" s="1" t="s">
        <v>99</v>
      </c>
      <c r="P72" s="1" t="s">
        <v>359</v>
      </c>
      <c r="Q72" s="1" t="s">
        <v>38</v>
      </c>
      <c r="R72" s="1" t="s">
        <v>360</v>
      </c>
      <c r="S72" s="3" t="s">
        <v>12</v>
      </c>
    </row>
    <row r="73" spans="1:19" ht="15.75" thickBot="1" x14ac:dyDescent="0.3">
      <c r="A73" s="1" t="s">
        <v>361</v>
      </c>
      <c r="B73" s="1" t="s">
        <v>362</v>
      </c>
      <c r="C73" s="1" t="s">
        <v>20</v>
      </c>
      <c r="D73" s="1" t="s">
        <v>7</v>
      </c>
      <c r="E73" s="1" t="s">
        <v>8</v>
      </c>
      <c r="F73" s="1" t="s">
        <v>9</v>
      </c>
      <c r="G73" s="16">
        <v>2</v>
      </c>
      <c r="H73" s="1" t="s">
        <v>105</v>
      </c>
      <c r="I73" s="16">
        <v>3</v>
      </c>
      <c r="J73" s="1" t="s">
        <v>24</v>
      </c>
      <c r="K73" s="1" t="s">
        <v>12</v>
      </c>
      <c r="L73" s="1" t="str">
        <f>IF(ISNUMBER(SEARCH("Yes",Data[[#This Row],[Influence]])),"Yes","No")</f>
        <v>Yes</v>
      </c>
      <c r="M73" s="1" t="s">
        <v>44</v>
      </c>
      <c r="N73" s="1" t="s">
        <v>363</v>
      </c>
      <c r="O73" s="1" t="s">
        <v>11</v>
      </c>
      <c r="P73" s="1" t="s">
        <v>364</v>
      </c>
      <c r="Q73" s="1" t="s">
        <v>29</v>
      </c>
      <c r="R73" s="1" t="s">
        <v>365</v>
      </c>
      <c r="S73" s="3" t="s">
        <v>59</v>
      </c>
    </row>
    <row r="74" spans="1:19" ht="15.75" thickBot="1" x14ac:dyDescent="0.3">
      <c r="A74" s="1" t="s">
        <v>366</v>
      </c>
      <c r="B74" s="1" t="s">
        <v>367</v>
      </c>
      <c r="C74" s="1" t="s">
        <v>6</v>
      </c>
      <c r="D74" s="1" t="s">
        <v>57</v>
      </c>
      <c r="E74" s="1" t="s">
        <v>8</v>
      </c>
      <c r="F74" s="1" t="s">
        <v>42</v>
      </c>
      <c r="G74" s="16">
        <v>1</v>
      </c>
      <c r="H74" s="1" t="s">
        <v>368</v>
      </c>
      <c r="I74" s="16">
        <v>2</v>
      </c>
      <c r="J74" s="1" t="s">
        <v>24</v>
      </c>
      <c r="K74" s="1" t="s">
        <v>12</v>
      </c>
      <c r="L74" s="1" t="str">
        <f>IF(ISNUMBER(SEARCH("Yes",Data[[#This Row],[Influence]])),"Yes","No")</f>
        <v>Yes</v>
      </c>
      <c r="M74" s="1" t="s">
        <v>44</v>
      </c>
      <c r="N74" s="1" t="s">
        <v>83</v>
      </c>
      <c r="O74" s="1" t="s">
        <v>11</v>
      </c>
      <c r="P74" s="1" t="s">
        <v>107</v>
      </c>
      <c r="Q74" s="1" t="s">
        <v>38</v>
      </c>
      <c r="R74" s="1" t="s">
        <v>167</v>
      </c>
      <c r="S74" s="3" t="s">
        <v>12</v>
      </c>
    </row>
    <row r="75" spans="1:19" ht="15.75" thickBot="1" x14ac:dyDescent="0.3">
      <c r="A75" s="1" t="s">
        <v>369</v>
      </c>
      <c r="B75" s="1" t="s">
        <v>370</v>
      </c>
      <c r="C75" s="1" t="s">
        <v>20</v>
      </c>
      <c r="D75" s="1" t="s">
        <v>156</v>
      </c>
      <c r="E75" s="1" t="s">
        <v>21</v>
      </c>
      <c r="F75" s="1" t="s">
        <v>371</v>
      </c>
      <c r="G75" s="16">
        <v>4</v>
      </c>
      <c r="H75" s="1" t="s">
        <v>223</v>
      </c>
      <c r="I75" s="16">
        <v>4</v>
      </c>
      <c r="J75" s="1" t="s">
        <v>372</v>
      </c>
      <c r="K75" s="1" t="s">
        <v>75</v>
      </c>
      <c r="L75" s="1" t="str">
        <f>IF(ISNUMBER(SEARCH("Yes",Data[[#This Row],[Influence]])),"Yes","No")</f>
        <v>Yes</v>
      </c>
      <c r="M75" s="1" t="s">
        <v>35</v>
      </c>
      <c r="N75" s="1" t="s">
        <v>14</v>
      </c>
      <c r="O75" s="1" t="s">
        <v>11</v>
      </c>
      <c r="P75" s="1" t="s">
        <v>172</v>
      </c>
      <c r="Q75" s="1" t="s">
        <v>38</v>
      </c>
      <c r="R75" s="1" t="s">
        <v>75</v>
      </c>
      <c r="S75" s="3" t="s">
        <v>373</v>
      </c>
    </row>
    <row r="76" spans="1:19" ht="15.75" thickBot="1" x14ac:dyDescent="0.3">
      <c r="A76" s="1" t="s">
        <v>374</v>
      </c>
      <c r="B76" s="1" t="s">
        <v>375</v>
      </c>
      <c r="C76" s="1" t="s">
        <v>6</v>
      </c>
      <c r="D76" s="1" t="s">
        <v>156</v>
      </c>
      <c r="E76" s="1" t="s">
        <v>228</v>
      </c>
      <c r="F76" s="1" t="s">
        <v>371</v>
      </c>
      <c r="G76" s="16">
        <v>1</v>
      </c>
      <c r="H76" s="1" t="s">
        <v>223</v>
      </c>
      <c r="I76" s="16">
        <v>3</v>
      </c>
      <c r="J76" s="1" t="s">
        <v>24</v>
      </c>
      <c r="K76" s="1" t="s">
        <v>12</v>
      </c>
      <c r="L76" s="1" t="str">
        <f>IF(ISNUMBER(SEARCH("Yes",Data[[#This Row],[Influence]])),"Yes","No")</f>
        <v>Yes</v>
      </c>
      <c r="M76" s="1" t="s">
        <v>44</v>
      </c>
      <c r="N76" s="1" t="s">
        <v>83</v>
      </c>
      <c r="O76" s="1" t="s">
        <v>27</v>
      </c>
      <c r="P76" s="1" t="s">
        <v>172</v>
      </c>
      <c r="Q76" s="1" t="s">
        <v>29</v>
      </c>
      <c r="R76" s="1" t="s">
        <v>376</v>
      </c>
      <c r="S76" s="3" t="s">
        <v>377</v>
      </c>
    </row>
    <row r="77" spans="1:19" ht="15.75" thickBot="1" x14ac:dyDescent="0.3">
      <c r="A77" s="1" t="s">
        <v>378</v>
      </c>
      <c r="B77" s="1" t="s">
        <v>379</v>
      </c>
      <c r="C77" s="1" t="s">
        <v>6</v>
      </c>
      <c r="D77" s="1" t="s">
        <v>7</v>
      </c>
      <c r="E77" s="1" t="s">
        <v>8</v>
      </c>
      <c r="F77" s="1" t="s">
        <v>128</v>
      </c>
      <c r="G77" s="16">
        <v>3</v>
      </c>
      <c r="H77" s="1" t="s">
        <v>380</v>
      </c>
      <c r="I77" s="16">
        <v>5</v>
      </c>
      <c r="J77" s="1" t="s">
        <v>24</v>
      </c>
      <c r="K77" s="1" t="s">
        <v>12</v>
      </c>
      <c r="L77" s="1" t="str">
        <f>IF(ISNUMBER(SEARCH("Yes",Data[[#This Row],[Influence]])),"Yes","No")</f>
        <v>Yes</v>
      </c>
      <c r="M77" s="1" t="s">
        <v>44</v>
      </c>
      <c r="N77" s="1" t="s">
        <v>171</v>
      </c>
      <c r="O77" s="1" t="s">
        <v>11</v>
      </c>
      <c r="P77" s="1" t="s">
        <v>162</v>
      </c>
      <c r="Q77" s="1" t="s">
        <v>38</v>
      </c>
      <c r="R77" s="1" t="s">
        <v>381</v>
      </c>
      <c r="S77" s="3" t="s">
        <v>382</v>
      </c>
    </row>
    <row r="78" spans="1:19" ht="15.75" thickBot="1" x14ac:dyDescent="0.3">
      <c r="A78" s="1" t="s">
        <v>383</v>
      </c>
      <c r="B78" s="1" t="s">
        <v>384</v>
      </c>
      <c r="C78" s="1" t="s">
        <v>20</v>
      </c>
      <c r="D78" s="1" t="s">
        <v>7</v>
      </c>
      <c r="E78" s="1" t="s">
        <v>21</v>
      </c>
      <c r="F78" s="1" t="s">
        <v>9</v>
      </c>
      <c r="G78" s="16">
        <v>5</v>
      </c>
      <c r="H78" s="1" t="s">
        <v>385</v>
      </c>
      <c r="I78" s="16">
        <v>3</v>
      </c>
      <c r="J78" s="1" t="s">
        <v>24</v>
      </c>
      <c r="K78" s="1" t="s">
        <v>75</v>
      </c>
      <c r="L78" s="1" t="str">
        <f>IF(ISNUMBER(SEARCH("Yes",Data[[#This Row],[Influence]])),"Yes","No")</f>
        <v>No</v>
      </c>
      <c r="M78" s="1" t="s">
        <v>13</v>
      </c>
      <c r="N78" s="1" t="s">
        <v>53</v>
      </c>
      <c r="O78" s="1" t="s">
        <v>27</v>
      </c>
      <c r="P78" s="1" t="s">
        <v>162</v>
      </c>
      <c r="Q78" s="1" t="s">
        <v>29</v>
      </c>
      <c r="R78" s="1" t="s">
        <v>386</v>
      </c>
      <c r="S78" s="3" t="s">
        <v>12</v>
      </c>
    </row>
    <row r="79" spans="1:19" ht="15.75" thickBot="1" x14ac:dyDescent="0.3">
      <c r="A79" s="1" t="s">
        <v>387</v>
      </c>
      <c r="B79" s="1" t="s">
        <v>388</v>
      </c>
      <c r="C79" s="1" t="s">
        <v>20</v>
      </c>
      <c r="D79" s="1" t="s">
        <v>57</v>
      </c>
      <c r="E79" s="1" t="s">
        <v>8</v>
      </c>
      <c r="F79" s="1" t="s">
        <v>9</v>
      </c>
      <c r="G79" s="16">
        <v>3</v>
      </c>
      <c r="H79" s="1" t="s">
        <v>251</v>
      </c>
      <c r="I79" s="16">
        <v>5</v>
      </c>
      <c r="J79" s="1" t="s">
        <v>24</v>
      </c>
      <c r="K79" s="1" t="s">
        <v>12</v>
      </c>
      <c r="L79" s="1" t="str">
        <f>IF(ISNUMBER(SEARCH("Yes",Data[[#This Row],[Influence]])),"Yes","No")</f>
        <v>Yes</v>
      </c>
      <c r="M79" s="1" t="s">
        <v>44</v>
      </c>
      <c r="N79" s="1" t="s">
        <v>14</v>
      </c>
      <c r="O79" s="1" t="s">
        <v>11</v>
      </c>
      <c r="P79" s="1" t="s">
        <v>219</v>
      </c>
      <c r="Q79" s="1" t="s">
        <v>38</v>
      </c>
      <c r="R79" s="1" t="s">
        <v>389</v>
      </c>
      <c r="S79" s="3" t="s">
        <v>12</v>
      </c>
    </row>
    <row r="80" spans="1:19" ht="15.75" thickBot="1" x14ac:dyDescent="0.3">
      <c r="A80" s="1" t="s">
        <v>390</v>
      </c>
      <c r="B80" s="1" t="s">
        <v>391</v>
      </c>
      <c r="C80" s="1" t="s">
        <v>20</v>
      </c>
      <c r="D80" s="1" t="s">
        <v>7</v>
      </c>
      <c r="E80" s="1" t="s">
        <v>8</v>
      </c>
      <c r="F80" s="1" t="s">
        <v>9</v>
      </c>
      <c r="G80" s="16">
        <v>3</v>
      </c>
      <c r="H80" s="1" t="s">
        <v>105</v>
      </c>
      <c r="I80" s="16">
        <v>4</v>
      </c>
      <c r="J80" s="1" t="s">
        <v>34</v>
      </c>
      <c r="K80" s="1" t="s">
        <v>12</v>
      </c>
      <c r="L80" s="1" t="str">
        <f>IF(ISNUMBER(SEARCH("Yes",Data[[#This Row],[Influence]])),"Yes","No")</f>
        <v>Yes</v>
      </c>
      <c r="M80" s="1" t="s">
        <v>44</v>
      </c>
      <c r="N80" s="1" t="s">
        <v>121</v>
      </c>
      <c r="O80" s="1" t="s">
        <v>27</v>
      </c>
      <c r="P80" s="1" t="s">
        <v>107</v>
      </c>
      <c r="Q80" s="1" t="s">
        <v>38</v>
      </c>
      <c r="R80" s="1" t="s">
        <v>392</v>
      </c>
      <c r="S80" s="3" t="s">
        <v>112</v>
      </c>
    </row>
    <row r="81" spans="1:19" ht="15.75" thickBot="1" x14ac:dyDescent="0.3">
      <c r="A81" s="1" t="s">
        <v>393</v>
      </c>
      <c r="B81" s="1" t="s">
        <v>394</v>
      </c>
      <c r="C81" s="1" t="s">
        <v>20</v>
      </c>
      <c r="D81" s="1" t="s">
        <v>57</v>
      </c>
      <c r="E81" s="1" t="s">
        <v>8</v>
      </c>
      <c r="F81" s="1" t="s">
        <v>128</v>
      </c>
      <c r="G81" s="16">
        <v>1</v>
      </c>
      <c r="H81" s="1" t="s">
        <v>23</v>
      </c>
      <c r="I81" s="16">
        <v>3</v>
      </c>
      <c r="J81" s="1" t="s">
        <v>24</v>
      </c>
      <c r="K81" s="1" t="s">
        <v>12</v>
      </c>
      <c r="L81" s="1" t="str">
        <f>IF(ISNUMBER(SEARCH("Yes",Data[[#This Row],[Influence]])),"Yes","No")</f>
        <v>Yes</v>
      </c>
      <c r="M81" s="1" t="s">
        <v>35</v>
      </c>
      <c r="N81" s="1" t="s">
        <v>14</v>
      </c>
      <c r="O81" s="1" t="s">
        <v>11</v>
      </c>
      <c r="P81" s="1" t="s">
        <v>172</v>
      </c>
      <c r="Q81" s="1" t="s">
        <v>38</v>
      </c>
      <c r="R81" s="1" t="s">
        <v>395</v>
      </c>
      <c r="S81" s="3" t="s">
        <v>396</v>
      </c>
    </row>
    <row r="82" spans="1:19" ht="15.75" thickBot="1" x14ac:dyDescent="0.3">
      <c r="A82" s="1" t="s">
        <v>397</v>
      </c>
      <c r="B82" s="1" t="s">
        <v>398</v>
      </c>
      <c r="C82" s="1" t="s">
        <v>6</v>
      </c>
      <c r="D82" s="1" t="s">
        <v>156</v>
      </c>
      <c r="E82" s="1" t="s">
        <v>399</v>
      </c>
      <c r="F82" s="1" t="s">
        <v>371</v>
      </c>
      <c r="G82" s="16">
        <v>2</v>
      </c>
      <c r="H82" s="1" t="s">
        <v>400</v>
      </c>
      <c r="I82" s="16">
        <v>1</v>
      </c>
      <c r="J82" s="1" t="s">
        <v>34</v>
      </c>
      <c r="K82" s="1" t="s">
        <v>75</v>
      </c>
      <c r="L82" s="1" t="str">
        <f>IF(ISNUMBER(SEARCH("Yes",Data[[#This Row],[Influence]])),"Yes","No")</f>
        <v>Yes</v>
      </c>
      <c r="M82" s="1" t="s">
        <v>35</v>
      </c>
      <c r="N82" s="1" t="s">
        <v>26</v>
      </c>
      <c r="O82" s="1" t="s">
        <v>99</v>
      </c>
      <c r="P82" s="1" t="s">
        <v>162</v>
      </c>
      <c r="Q82" s="1" t="s">
        <v>38</v>
      </c>
      <c r="R82" s="1" t="s">
        <v>401</v>
      </c>
      <c r="S82" s="3" t="s">
        <v>12</v>
      </c>
    </row>
    <row r="83" spans="1:19" ht="15.75" thickBot="1" x14ac:dyDescent="0.3">
      <c r="A83" s="1" t="s">
        <v>402</v>
      </c>
      <c r="B83" s="1" t="s">
        <v>403</v>
      </c>
      <c r="C83" s="1" t="s">
        <v>6</v>
      </c>
      <c r="D83" s="1" t="s">
        <v>57</v>
      </c>
      <c r="E83" s="1" t="s">
        <v>8</v>
      </c>
      <c r="F83" s="1" t="s">
        <v>23</v>
      </c>
      <c r="G83" s="16">
        <v>1</v>
      </c>
      <c r="H83" s="1" t="s">
        <v>170</v>
      </c>
      <c r="I83" s="16">
        <v>4</v>
      </c>
      <c r="J83" s="1" t="s">
        <v>11</v>
      </c>
      <c r="K83" s="1" t="s">
        <v>12</v>
      </c>
      <c r="L83" s="1" t="str">
        <f>IF(ISNUMBER(SEARCH("Yes",Data[[#This Row],[Influence]])),"Yes","No")</f>
        <v>Yes</v>
      </c>
      <c r="M83" s="1" t="s">
        <v>35</v>
      </c>
      <c r="N83" s="1" t="s">
        <v>320</v>
      </c>
      <c r="O83" s="1" t="s">
        <v>11</v>
      </c>
      <c r="P83" s="1" t="s">
        <v>107</v>
      </c>
      <c r="Q83" s="1" t="s">
        <v>38</v>
      </c>
      <c r="R83" s="1" t="s">
        <v>404</v>
      </c>
      <c r="S83" s="3" t="s">
        <v>12</v>
      </c>
    </row>
    <row r="84" spans="1:19" ht="15.75" thickBot="1" x14ac:dyDescent="0.3">
      <c r="A84" s="1" t="s">
        <v>405</v>
      </c>
      <c r="B84" s="1" t="s">
        <v>406</v>
      </c>
      <c r="C84" s="1" t="s">
        <v>20</v>
      </c>
      <c r="D84" s="1" t="s">
        <v>286</v>
      </c>
      <c r="E84" s="1" t="s">
        <v>21</v>
      </c>
      <c r="F84" s="1" t="s">
        <v>371</v>
      </c>
      <c r="G84" s="16">
        <v>5</v>
      </c>
      <c r="H84" s="1" t="s">
        <v>267</v>
      </c>
      <c r="I84" s="16">
        <v>3</v>
      </c>
      <c r="J84" s="1" t="s">
        <v>24</v>
      </c>
      <c r="K84" s="1" t="s">
        <v>75</v>
      </c>
      <c r="L84" s="1" t="str">
        <f>IF(ISNUMBER(SEARCH("Yes",Data[[#This Row],[Influence]])),"Yes","No")</f>
        <v>Yes</v>
      </c>
      <c r="M84" s="1" t="s">
        <v>44</v>
      </c>
      <c r="N84" s="1" t="s">
        <v>407</v>
      </c>
      <c r="O84" s="1" t="s">
        <v>11</v>
      </c>
      <c r="P84" s="1" t="s">
        <v>255</v>
      </c>
      <c r="Q84" s="1" t="s">
        <v>29</v>
      </c>
      <c r="R84" s="1" t="s">
        <v>408</v>
      </c>
      <c r="S84" s="3" t="s">
        <v>12</v>
      </c>
    </row>
    <row r="85" spans="1:19" ht="15.75" thickBot="1" x14ac:dyDescent="0.3">
      <c r="A85" s="1" t="s">
        <v>409</v>
      </c>
      <c r="B85" s="1" t="s">
        <v>410</v>
      </c>
      <c r="C85" s="1" t="s">
        <v>20</v>
      </c>
      <c r="D85" s="1" t="s">
        <v>57</v>
      </c>
      <c r="E85" s="1" t="s">
        <v>8</v>
      </c>
      <c r="F85" s="1" t="s">
        <v>9</v>
      </c>
      <c r="G85" s="16">
        <v>4</v>
      </c>
      <c r="H85" s="1" t="s">
        <v>411</v>
      </c>
      <c r="I85" s="16">
        <v>2</v>
      </c>
      <c r="J85" s="1" t="s">
        <v>24</v>
      </c>
      <c r="K85" s="1" t="s">
        <v>75</v>
      </c>
      <c r="L85" s="1" t="str">
        <f>IF(ISNUMBER(SEARCH("Yes",Data[[#This Row],[Influence]])),"Yes","No")</f>
        <v>Yes</v>
      </c>
      <c r="M85" s="1" t="s">
        <v>44</v>
      </c>
      <c r="N85" s="1" t="s">
        <v>121</v>
      </c>
      <c r="O85" s="1" t="s">
        <v>27</v>
      </c>
      <c r="P85" s="1" t="s">
        <v>412</v>
      </c>
      <c r="Q85" s="1" t="s">
        <v>38</v>
      </c>
      <c r="R85" s="1" t="s">
        <v>413</v>
      </c>
      <c r="S85" s="2" t="s">
        <v>414</v>
      </c>
    </row>
    <row r="86" spans="1:19" ht="15.75" thickBot="1" x14ac:dyDescent="0.3">
      <c r="A86" s="1" t="s">
        <v>415</v>
      </c>
      <c r="B86" s="1" t="s">
        <v>416</v>
      </c>
      <c r="C86" s="1" t="s">
        <v>6</v>
      </c>
      <c r="D86" s="1" t="s">
        <v>57</v>
      </c>
      <c r="E86" s="1" t="s">
        <v>8</v>
      </c>
      <c r="F86" s="1" t="s">
        <v>42</v>
      </c>
      <c r="G86" s="16">
        <v>3</v>
      </c>
      <c r="H86" s="1" t="s">
        <v>417</v>
      </c>
      <c r="I86" s="16">
        <v>1</v>
      </c>
      <c r="J86" s="1" t="s">
        <v>24</v>
      </c>
      <c r="K86" s="1" t="s">
        <v>12</v>
      </c>
      <c r="L86" s="1" t="str">
        <f>IF(ISNUMBER(SEARCH("Yes",Data[[#This Row],[Influence]])),"Yes","No")</f>
        <v>Yes</v>
      </c>
      <c r="M86" s="1" t="s">
        <v>44</v>
      </c>
      <c r="N86" s="1" t="s">
        <v>106</v>
      </c>
      <c r="O86" s="1" t="s">
        <v>11</v>
      </c>
      <c r="P86" s="1" t="s">
        <v>107</v>
      </c>
      <c r="Q86" s="1" t="s">
        <v>29</v>
      </c>
      <c r="R86" s="1" t="s">
        <v>418</v>
      </c>
      <c r="S86" s="2" t="s">
        <v>419</v>
      </c>
    </row>
    <row r="87" spans="1:19" ht="15.75" thickBot="1" x14ac:dyDescent="0.3">
      <c r="A87" s="1" t="s">
        <v>420</v>
      </c>
      <c r="B87" s="1" t="s">
        <v>421</v>
      </c>
      <c r="C87" s="1" t="s">
        <v>6</v>
      </c>
      <c r="D87" s="1" t="s">
        <v>57</v>
      </c>
      <c r="E87" s="1" t="s">
        <v>8</v>
      </c>
      <c r="F87" s="1" t="s">
        <v>9</v>
      </c>
      <c r="G87" s="16">
        <v>4</v>
      </c>
      <c r="H87" s="1" t="s">
        <v>293</v>
      </c>
      <c r="I87" s="16">
        <v>3</v>
      </c>
      <c r="J87" s="1" t="s">
        <v>34</v>
      </c>
      <c r="K87" s="1" t="s">
        <v>75</v>
      </c>
      <c r="L87" s="1" t="str">
        <f>IF(ISNUMBER(SEARCH("Yes",Data[[#This Row],[Influence]])),"Yes","No")</f>
        <v>Yes</v>
      </c>
      <c r="M87" s="1" t="s">
        <v>44</v>
      </c>
      <c r="N87" s="1" t="s">
        <v>422</v>
      </c>
      <c r="O87" s="1" t="s">
        <v>99</v>
      </c>
      <c r="P87" s="1" t="s">
        <v>423</v>
      </c>
      <c r="Q87" s="1" t="s">
        <v>29</v>
      </c>
      <c r="R87" s="1" t="s">
        <v>424</v>
      </c>
      <c r="S87" s="3" t="s">
        <v>425</v>
      </c>
    </row>
    <row r="88" spans="1:19" ht="15.75" thickBot="1" x14ac:dyDescent="0.3">
      <c r="A88" s="1" t="s">
        <v>426</v>
      </c>
      <c r="B88" s="1" t="s">
        <v>427</v>
      </c>
      <c r="C88" s="1" t="s">
        <v>6</v>
      </c>
      <c r="D88" s="1" t="s">
        <v>50</v>
      </c>
      <c r="E88" s="1" t="s">
        <v>21</v>
      </c>
      <c r="F88" s="1" t="s">
        <v>22</v>
      </c>
      <c r="G88" s="16">
        <v>5</v>
      </c>
      <c r="H88" s="1" t="s">
        <v>170</v>
      </c>
      <c r="I88" s="16">
        <v>1</v>
      </c>
      <c r="J88" s="1" t="s">
        <v>34</v>
      </c>
      <c r="K88" s="1" t="s">
        <v>75</v>
      </c>
      <c r="L88" s="1" t="str">
        <f>IF(ISNUMBER(SEARCH("Yes",Data[[#This Row],[Influence]])),"Yes","No")</f>
        <v>Yes</v>
      </c>
      <c r="M88" s="1" t="s">
        <v>35</v>
      </c>
      <c r="N88" s="1" t="s">
        <v>206</v>
      </c>
      <c r="O88" s="1" t="s">
        <v>99</v>
      </c>
      <c r="P88" s="1" t="s">
        <v>428</v>
      </c>
      <c r="Q88" s="1" t="s">
        <v>38</v>
      </c>
      <c r="R88" s="1" t="s">
        <v>429</v>
      </c>
      <c r="S88" s="2" t="s">
        <v>430</v>
      </c>
    </row>
    <row r="89" spans="1:19" ht="15.75" thickBot="1" x14ac:dyDescent="0.3">
      <c r="A89" s="1" t="s">
        <v>431</v>
      </c>
      <c r="B89" s="1" t="s">
        <v>432</v>
      </c>
      <c r="C89" s="1" t="s">
        <v>20</v>
      </c>
      <c r="D89" s="1" t="s">
        <v>57</v>
      </c>
      <c r="E89" s="1" t="s">
        <v>8</v>
      </c>
      <c r="F89" s="1" t="s">
        <v>23</v>
      </c>
      <c r="G89" s="16">
        <v>4</v>
      </c>
      <c r="H89" s="1" t="s">
        <v>433</v>
      </c>
      <c r="I89" s="16">
        <v>1</v>
      </c>
      <c r="J89" s="1" t="s">
        <v>11</v>
      </c>
      <c r="K89" s="1" t="s">
        <v>12</v>
      </c>
      <c r="L89" s="1" t="str">
        <f>IF(ISNUMBER(SEARCH("Yes",Data[[#This Row],[Influence]])),"Yes","No")</f>
        <v>Yes</v>
      </c>
      <c r="M89" s="1" t="s">
        <v>44</v>
      </c>
      <c r="N89" s="1" t="s">
        <v>83</v>
      </c>
      <c r="O89" s="1" t="s">
        <v>11</v>
      </c>
      <c r="P89" s="1" t="s">
        <v>117</v>
      </c>
      <c r="Q89" s="1" t="s">
        <v>16</v>
      </c>
      <c r="R89" s="1" t="s">
        <v>117</v>
      </c>
      <c r="S89" s="3" t="s">
        <v>117</v>
      </c>
    </row>
    <row r="90" spans="1:19" ht="15.75" thickBot="1" x14ac:dyDescent="0.3">
      <c r="A90" s="1" t="s">
        <v>434</v>
      </c>
      <c r="B90" s="1" t="s">
        <v>435</v>
      </c>
      <c r="C90" s="1" t="s">
        <v>20</v>
      </c>
      <c r="D90" s="1" t="s">
        <v>7</v>
      </c>
      <c r="E90" s="1" t="s">
        <v>8</v>
      </c>
      <c r="F90" s="1" t="s">
        <v>9</v>
      </c>
      <c r="G90" s="16">
        <v>2</v>
      </c>
      <c r="H90" s="1" t="s">
        <v>52</v>
      </c>
      <c r="I90" s="16">
        <v>3</v>
      </c>
      <c r="J90" s="1" t="s">
        <v>11</v>
      </c>
      <c r="K90" s="1" t="s">
        <v>12</v>
      </c>
      <c r="L90" s="1" t="str">
        <f>IF(ISNUMBER(SEARCH("Yes",Data[[#This Row],[Influence]])),"Yes","No")</f>
        <v>No</v>
      </c>
      <c r="M90" s="1" t="s">
        <v>13</v>
      </c>
      <c r="N90" s="1" t="s">
        <v>53</v>
      </c>
      <c r="O90" s="1" t="s">
        <v>11</v>
      </c>
      <c r="P90" s="1" t="s">
        <v>436</v>
      </c>
      <c r="Q90" s="1" t="s">
        <v>29</v>
      </c>
      <c r="R90" s="1" t="s">
        <v>437</v>
      </c>
      <c r="S90" s="3" t="s">
        <v>438</v>
      </c>
    </row>
    <row r="91" spans="1:19" ht="15.75" thickBot="1" x14ac:dyDescent="0.3">
      <c r="A91" s="1" t="s">
        <v>439</v>
      </c>
      <c r="B91" s="1" t="s">
        <v>440</v>
      </c>
      <c r="C91" s="1" t="s">
        <v>20</v>
      </c>
      <c r="D91" s="1" t="s">
        <v>7</v>
      </c>
      <c r="E91" s="1" t="s">
        <v>8</v>
      </c>
      <c r="F91" s="1" t="s">
        <v>128</v>
      </c>
      <c r="G91" s="16">
        <v>4</v>
      </c>
      <c r="H91" s="1" t="s">
        <v>441</v>
      </c>
      <c r="I91" s="16">
        <v>3</v>
      </c>
      <c r="J91" s="1" t="s">
        <v>24</v>
      </c>
      <c r="K91" s="1" t="s">
        <v>75</v>
      </c>
      <c r="L91" s="1" t="str">
        <f>IF(ISNUMBER(SEARCH("Yes",Data[[#This Row],[Influence]])),"Yes","No")</f>
        <v>Yes</v>
      </c>
      <c r="M91" s="1" t="s">
        <v>44</v>
      </c>
      <c r="N91" s="1" t="s">
        <v>180</v>
      </c>
      <c r="O91" s="1" t="s">
        <v>27</v>
      </c>
      <c r="P91" s="1" t="s">
        <v>172</v>
      </c>
      <c r="Q91" s="1" t="s">
        <v>38</v>
      </c>
      <c r="R91" s="1" t="s">
        <v>117</v>
      </c>
      <c r="S91" s="3" t="s">
        <v>117</v>
      </c>
    </row>
    <row r="92" spans="1:19" ht="15.75" thickBot="1" x14ac:dyDescent="0.3">
      <c r="A92" s="1" t="s">
        <v>442</v>
      </c>
      <c r="B92" s="1" t="s">
        <v>443</v>
      </c>
      <c r="C92" s="1" t="s">
        <v>20</v>
      </c>
      <c r="D92" s="1" t="s">
        <v>7</v>
      </c>
      <c r="E92" s="1" t="s">
        <v>8</v>
      </c>
      <c r="F92" s="1" t="s">
        <v>9</v>
      </c>
      <c r="G92" s="16">
        <v>3</v>
      </c>
      <c r="H92" s="1" t="s">
        <v>68</v>
      </c>
      <c r="I92" s="16">
        <v>3</v>
      </c>
      <c r="J92" s="1" t="s">
        <v>24</v>
      </c>
      <c r="K92" s="1" t="s">
        <v>75</v>
      </c>
      <c r="L92" s="1" t="str">
        <f>IF(ISNUMBER(SEARCH("Yes",Data[[#This Row],[Influence]])),"Yes","No")</f>
        <v>Yes</v>
      </c>
      <c r="M92" s="1" t="s">
        <v>44</v>
      </c>
      <c r="N92" s="1" t="s">
        <v>121</v>
      </c>
      <c r="O92" s="1" t="s">
        <v>27</v>
      </c>
      <c r="P92" s="1" t="s">
        <v>444</v>
      </c>
      <c r="Q92" s="1" t="s">
        <v>29</v>
      </c>
      <c r="R92" s="1" t="s">
        <v>445</v>
      </c>
      <c r="S92" s="2" t="s">
        <v>446</v>
      </c>
    </row>
    <row r="93" spans="1:19" ht="15.75" thickBot="1" x14ac:dyDescent="0.3">
      <c r="A93" s="1" t="s">
        <v>447</v>
      </c>
      <c r="B93" s="1" t="s">
        <v>448</v>
      </c>
      <c r="C93" s="1" t="s">
        <v>20</v>
      </c>
      <c r="D93" s="1" t="s">
        <v>156</v>
      </c>
      <c r="E93" s="1" t="s">
        <v>51</v>
      </c>
      <c r="F93" s="1" t="s">
        <v>22</v>
      </c>
      <c r="G93" s="16">
        <v>3</v>
      </c>
      <c r="H93" s="1" t="s">
        <v>52</v>
      </c>
      <c r="I93" s="16">
        <v>5</v>
      </c>
      <c r="J93" s="1" t="s">
        <v>34</v>
      </c>
      <c r="K93" s="1" t="s">
        <v>75</v>
      </c>
      <c r="L93" s="1" t="str">
        <f>IF(ISNUMBER(SEARCH("Yes",Data[[#This Row],[Influence]])),"Yes","No")</f>
        <v>Yes</v>
      </c>
      <c r="M93" s="1" t="s">
        <v>44</v>
      </c>
      <c r="N93" s="1" t="s">
        <v>83</v>
      </c>
      <c r="O93" s="1" t="s">
        <v>27</v>
      </c>
      <c r="P93" s="1" t="s">
        <v>75</v>
      </c>
      <c r="Q93" s="1" t="s">
        <v>38</v>
      </c>
      <c r="R93" s="1" t="s">
        <v>449</v>
      </c>
      <c r="S93" s="3" t="s">
        <v>12</v>
      </c>
    </row>
    <row r="94" spans="1:19" ht="15.75" thickBot="1" x14ac:dyDescent="0.3">
      <c r="A94" s="1" t="s">
        <v>450</v>
      </c>
      <c r="B94" s="1" t="s">
        <v>451</v>
      </c>
      <c r="C94" s="1" t="s">
        <v>20</v>
      </c>
      <c r="D94" s="1" t="s">
        <v>50</v>
      </c>
      <c r="E94" s="1" t="s">
        <v>21</v>
      </c>
      <c r="F94" s="1" t="s">
        <v>9</v>
      </c>
      <c r="G94" s="16">
        <v>3</v>
      </c>
      <c r="H94" s="1" t="s">
        <v>52</v>
      </c>
      <c r="I94" s="16">
        <v>3</v>
      </c>
      <c r="J94" s="1" t="s">
        <v>11</v>
      </c>
      <c r="K94" s="1" t="s">
        <v>12</v>
      </c>
      <c r="L94" s="1" t="str">
        <f>IF(ISNUMBER(SEARCH("Yes",Data[[#This Row],[Influence]])),"Yes","No")</f>
        <v>No</v>
      </c>
      <c r="M94" s="1" t="s">
        <v>13</v>
      </c>
      <c r="N94" s="1" t="s">
        <v>14</v>
      </c>
      <c r="O94" s="1" t="s">
        <v>58</v>
      </c>
      <c r="P94" s="1" t="s">
        <v>107</v>
      </c>
      <c r="Q94" s="1" t="s">
        <v>29</v>
      </c>
      <c r="R94" s="1" t="s">
        <v>54</v>
      </c>
      <c r="S94" s="3" t="s">
        <v>12</v>
      </c>
    </row>
    <row r="95" spans="1:19" ht="15.75" thickBot="1" x14ac:dyDescent="0.3">
      <c r="A95" s="1" t="s">
        <v>452</v>
      </c>
      <c r="B95" s="1" t="s">
        <v>453</v>
      </c>
      <c r="C95" s="1" t="s">
        <v>6</v>
      </c>
      <c r="D95" s="1" t="s">
        <v>7</v>
      </c>
      <c r="E95" s="1" t="s">
        <v>8</v>
      </c>
      <c r="F95" s="1" t="s">
        <v>9</v>
      </c>
      <c r="G95" s="16">
        <v>1</v>
      </c>
      <c r="H95" s="1" t="s">
        <v>242</v>
      </c>
      <c r="I95" s="16">
        <v>4</v>
      </c>
      <c r="J95" s="1" t="s">
        <v>24</v>
      </c>
      <c r="K95" s="1" t="s">
        <v>12</v>
      </c>
      <c r="L95" s="1" t="str">
        <f>IF(ISNUMBER(SEARCH("Yes",Data[[#This Row],[Influence]])),"Yes","No")</f>
        <v>Yes</v>
      </c>
      <c r="M95" s="1" t="s">
        <v>35</v>
      </c>
      <c r="N95" s="1" t="s">
        <v>106</v>
      </c>
      <c r="O95" s="1" t="s">
        <v>58</v>
      </c>
      <c r="P95" s="1" t="s">
        <v>107</v>
      </c>
      <c r="Q95" s="1" t="s">
        <v>29</v>
      </c>
      <c r="R95" s="1" t="s">
        <v>454</v>
      </c>
      <c r="S95" s="3" t="s">
        <v>158</v>
      </c>
    </row>
    <row r="96" spans="1:19" ht="15.75" thickBot="1" x14ac:dyDescent="0.3">
      <c r="A96" s="1" t="s">
        <v>455</v>
      </c>
      <c r="B96" s="1" t="s">
        <v>456</v>
      </c>
      <c r="C96" s="1" t="s">
        <v>20</v>
      </c>
      <c r="D96" s="1" t="s">
        <v>156</v>
      </c>
      <c r="E96" s="1" t="s">
        <v>21</v>
      </c>
      <c r="F96" s="1" t="s">
        <v>9</v>
      </c>
      <c r="G96" s="16">
        <v>1</v>
      </c>
      <c r="H96" s="1" t="s">
        <v>223</v>
      </c>
      <c r="I96" s="16">
        <v>1</v>
      </c>
      <c r="J96" s="1" t="s">
        <v>34</v>
      </c>
      <c r="K96" s="1" t="s">
        <v>12</v>
      </c>
      <c r="L96" s="1" t="str">
        <f>IF(ISNUMBER(SEARCH("Yes",Data[[#This Row],[Influence]])),"Yes","No")</f>
        <v>Yes</v>
      </c>
      <c r="M96" s="1" t="s">
        <v>35</v>
      </c>
      <c r="N96" s="1" t="s">
        <v>26</v>
      </c>
      <c r="O96" s="1" t="s">
        <v>11</v>
      </c>
      <c r="P96" s="1" t="s">
        <v>255</v>
      </c>
      <c r="Q96" s="1" t="s">
        <v>38</v>
      </c>
      <c r="R96" s="1" t="s">
        <v>457</v>
      </c>
      <c r="S96" s="3" t="s">
        <v>458</v>
      </c>
    </row>
    <row r="97" spans="1:19" ht="15.75" thickBot="1" x14ac:dyDescent="0.3">
      <c r="A97" s="1" t="s">
        <v>459</v>
      </c>
      <c r="B97" s="1" t="s">
        <v>460</v>
      </c>
      <c r="C97" s="1" t="s">
        <v>20</v>
      </c>
      <c r="D97" s="1" t="s">
        <v>286</v>
      </c>
      <c r="E97" s="1" t="s">
        <v>51</v>
      </c>
      <c r="F97" s="1" t="s">
        <v>22</v>
      </c>
      <c r="G97" s="16">
        <v>2</v>
      </c>
      <c r="H97" s="1" t="s">
        <v>105</v>
      </c>
      <c r="I97" s="16">
        <v>3</v>
      </c>
      <c r="J97" s="1" t="s">
        <v>24</v>
      </c>
      <c r="K97" s="1" t="s">
        <v>12</v>
      </c>
      <c r="L97" s="1" t="str">
        <f>IF(ISNUMBER(SEARCH("Yes",Data[[#This Row],[Influence]])),"Yes","No")</f>
        <v>Yes</v>
      </c>
      <c r="M97" s="1" t="s">
        <v>44</v>
      </c>
      <c r="N97" s="1" t="s">
        <v>121</v>
      </c>
      <c r="O97" s="1" t="s">
        <v>27</v>
      </c>
      <c r="P97" s="1" t="s">
        <v>461</v>
      </c>
      <c r="Q97" s="1" t="s">
        <v>29</v>
      </c>
      <c r="R97" s="1" t="s">
        <v>462</v>
      </c>
      <c r="S97" s="3" t="s">
        <v>463</v>
      </c>
    </row>
    <row r="98" spans="1:19" ht="15.75" thickBot="1" x14ac:dyDescent="0.3">
      <c r="A98" s="1" t="s">
        <v>464</v>
      </c>
      <c r="B98" s="1" t="s">
        <v>465</v>
      </c>
      <c r="C98" s="1" t="s">
        <v>20</v>
      </c>
      <c r="D98" s="1" t="s">
        <v>156</v>
      </c>
      <c r="E98" s="1" t="s">
        <v>21</v>
      </c>
      <c r="F98" s="1" t="s">
        <v>9</v>
      </c>
      <c r="G98" s="16">
        <v>5</v>
      </c>
      <c r="H98" s="1" t="s">
        <v>247</v>
      </c>
      <c r="I98" s="16">
        <v>5</v>
      </c>
      <c r="J98" s="1" t="s">
        <v>34</v>
      </c>
      <c r="K98" s="1" t="s">
        <v>75</v>
      </c>
      <c r="L98" s="1" t="str">
        <f>IF(ISNUMBER(SEARCH("Yes",Data[[#This Row],[Influence]])),"Yes","No")</f>
        <v>Yes</v>
      </c>
      <c r="M98" s="1" t="s">
        <v>35</v>
      </c>
      <c r="N98" s="1" t="s">
        <v>466</v>
      </c>
      <c r="O98" s="1" t="s">
        <v>99</v>
      </c>
      <c r="P98" s="1" t="s">
        <v>107</v>
      </c>
      <c r="Q98" s="1" t="s">
        <v>38</v>
      </c>
      <c r="R98" s="1" t="s">
        <v>467</v>
      </c>
      <c r="S98" s="3" t="s">
        <v>12</v>
      </c>
    </row>
    <row r="99" spans="1:19" ht="15.75" thickBot="1" x14ac:dyDescent="0.3">
      <c r="A99" s="1" t="s">
        <v>468</v>
      </c>
      <c r="B99" s="1" t="s">
        <v>469</v>
      </c>
      <c r="C99" s="1" t="s">
        <v>20</v>
      </c>
      <c r="D99" s="1" t="s">
        <v>156</v>
      </c>
      <c r="E99" s="1" t="s">
        <v>51</v>
      </c>
      <c r="F99" s="1" t="s">
        <v>22</v>
      </c>
      <c r="G99" s="16">
        <v>4</v>
      </c>
      <c r="H99" s="1" t="s">
        <v>52</v>
      </c>
      <c r="I99" s="16">
        <v>3</v>
      </c>
      <c r="J99" s="1" t="s">
        <v>24</v>
      </c>
      <c r="K99" s="1" t="s">
        <v>12</v>
      </c>
      <c r="L99" s="1" t="str">
        <f>IF(ISNUMBER(SEARCH("Yes",Data[[#This Row],[Influence]])),"Yes","No")</f>
        <v>Yes</v>
      </c>
      <c r="M99" s="1" t="s">
        <v>44</v>
      </c>
      <c r="N99" s="1" t="s">
        <v>141</v>
      </c>
      <c r="O99" s="1" t="s">
        <v>27</v>
      </c>
      <c r="P99" s="1" t="s">
        <v>470</v>
      </c>
      <c r="Q99" s="1" t="s">
        <v>29</v>
      </c>
      <c r="R99" s="1" t="s">
        <v>471</v>
      </c>
      <c r="S99" s="2" t="s">
        <v>472</v>
      </c>
    </row>
    <row r="100" spans="1:19" ht="15.75" thickBot="1" x14ac:dyDescent="0.3">
      <c r="A100" s="1" t="s">
        <v>473</v>
      </c>
      <c r="B100" s="1" t="s">
        <v>474</v>
      </c>
      <c r="C100" s="1" t="s">
        <v>20</v>
      </c>
      <c r="D100" s="1" t="s">
        <v>156</v>
      </c>
      <c r="E100" s="1" t="s">
        <v>21</v>
      </c>
      <c r="F100" s="1" t="s">
        <v>9</v>
      </c>
      <c r="G100" s="16">
        <v>5</v>
      </c>
      <c r="H100" s="1" t="s">
        <v>475</v>
      </c>
      <c r="I100" s="16">
        <v>5</v>
      </c>
      <c r="J100" s="1" t="s">
        <v>24</v>
      </c>
      <c r="K100" s="1" t="s">
        <v>12</v>
      </c>
      <c r="L100" s="1" t="str">
        <f>IF(ISNUMBER(SEARCH("Yes",Data[[#This Row],[Influence]])),"Yes","No")</f>
        <v>No</v>
      </c>
      <c r="M100" s="1" t="s">
        <v>25</v>
      </c>
      <c r="N100" s="1" t="s">
        <v>36</v>
      </c>
      <c r="O100" s="1" t="s">
        <v>27</v>
      </c>
      <c r="P100" s="1" t="s">
        <v>476</v>
      </c>
      <c r="Q100" s="1" t="s">
        <v>60</v>
      </c>
      <c r="R100" s="1" t="s">
        <v>223</v>
      </c>
      <c r="S100" s="2" t="s">
        <v>477</v>
      </c>
    </row>
    <row r="101" spans="1:19" ht="15.75" thickBot="1" x14ac:dyDescent="0.3">
      <c r="A101" s="1" t="s">
        <v>478</v>
      </c>
      <c r="B101" s="1" t="s">
        <v>479</v>
      </c>
      <c r="C101" s="1" t="s">
        <v>20</v>
      </c>
      <c r="D101" s="1" t="s">
        <v>50</v>
      </c>
      <c r="E101" s="1" t="s">
        <v>228</v>
      </c>
      <c r="F101" s="1" t="s">
        <v>9</v>
      </c>
      <c r="G101" s="16">
        <v>1</v>
      </c>
      <c r="H101" s="1" t="s">
        <v>223</v>
      </c>
      <c r="I101" s="16">
        <v>1</v>
      </c>
      <c r="J101" s="1" t="s">
        <v>34</v>
      </c>
      <c r="K101" s="1" t="s">
        <v>12</v>
      </c>
      <c r="L101" s="1" t="str">
        <f>IF(ISNUMBER(SEARCH("Yes",Data[[#This Row],[Influence]])),"Yes","No")</f>
        <v>Yes</v>
      </c>
      <c r="M101" s="1" t="s">
        <v>35</v>
      </c>
      <c r="N101" s="1" t="s">
        <v>83</v>
      </c>
      <c r="O101" s="1" t="s">
        <v>27</v>
      </c>
      <c r="P101" s="1" t="s">
        <v>172</v>
      </c>
      <c r="Q101" s="1" t="s">
        <v>38</v>
      </c>
      <c r="R101" s="1" t="s">
        <v>480</v>
      </c>
      <c r="S101" s="3" t="s">
        <v>481</v>
      </c>
    </row>
    <row r="102" spans="1:19" ht="15.75" thickBot="1" x14ac:dyDescent="0.3">
      <c r="A102" s="1" t="s">
        <v>482</v>
      </c>
      <c r="B102" s="1" t="s">
        <v>483</v>
      </c>
      <c r="C102" s="1" t="s">
        <v>6</v>
      </c>
      <c r="D102" s="1" t="s">
        <v>41</v>
      </c>
      <c r="E102" s="1" t="s">
        <v>8</v>
      </c>
      <c r="F102" s="1" t="s">
        <v>484</v>
      </c>
      <c r="G102" s="16">
        <v>5</v>
      </c>
      <c r="H102" s="1" t="s">
        <v>281</v>
      </c>
      <c r="I102" s="16">
        <v>1</v>
      </c>
      <c r="J102" s="1" t="s">
        <v>34</v>
      </c>
      <c r="K102" s="1" t="s">
        <v>75</v>
      </c>
      <c r="L102" s="1" t="str">
        <f>IF(ISNUMBER(SEARCH("Yes",Data[[#This Row],[Influence]])),"Yes","No")</f>
        <v>Yes</v>
      </c>
      <c r="M102" s="1" t="s">
        <v>35</v>
      </c>
      <c r="N102" s="1" t="s">
        <v>171</v>
      </c>
      <c r="O102" s="1" t="s">
        <v>99</v>
      </c>
      <c r="P102" s="1" t="s">
        <v>485</v>
      </c>
      <c r="Q102" s="1" t="s">
        <v>38</v>
      </c>
      <c r="R102" s="1" t="s">
        <v>486</v>
      </c>
      <c r="S102" s="3" t="s">
        <v>12</v>
      </c>
    </row>
    <row r="103" spans="1:19" ht="15.75" thickBot="1" x14ac:dyDescent="0.3">
      <c r="A103" s="1" t="s">
        <v>487</v>
      </c>
      <c r="B103" s="1" t="s">
        <v>488</v>
      </c>
      <c r="C103" s="1" t="s">
        <v>20</v>
      </c>
      <c r="D103" s="1" t="s">
        <v>156</v>
      </c>
      <c r="E103" s="1" t="s">
        <v>21</v>
      </c>
      <c r="F103" s="1" t="s">
        <v>489</v>
      </c>
      <c r="G103" s="16">
        <v>2</v>
      </c>
      <c r="H103" s="1" t="s">
        <v>267</v>
      </c>
      <c r="I103" s="16">
        <v>4</v>
      </c>
      <c r="J103" s="1" t="s">
        <v>24</v>
      </c>
      <c r="K103" s="1" t="s">
        <v>75</v>
      </c>
      <c r="L103" s="1" t="str">
        <f>IF(ISNUMBER(SEARCH("Yes",Data[[#This Row],[Influence]])),"Yes","No")</f>
        <v>Yes</v>
      </c>
      <c r="M103" s="1" t="s">
        <v>35</v>
      </c>
      <c r="N103" s="1" t="s">
        <v>259</v>
      </c>
      <c r="O103" s="1" t="s">
        <v>27</v>
      </c>
      <c r="P103" s="1" t="s">
        <v>490</v>
      </c>
      <c r="Q103" s="1" t="s">
        <v>38</v>
      </c>
      <c r="R103" s="1" t="s">
        <v>491</v>
      </c>
      <c r="S103" s="3" t="s">
        <v>492</v>
      </c>
    </row>
    <row r="104" spans="1:19" ht="15.75" thickBot="1" x14ac:dyDescent="0.3">
      <c r="A104" s="1" t="s">
        <v>493</v>
      </c>
      <c r="B104" s="1" t="s">
        <v>494</v>
      </c>
      <c r="C104" s="1" t="s">
        <v>20</v>
      </c>
      <c r="D104" s="1" t="s">
        <v>57</v>
      </c>
      <c r="E104" s="1" t="s">
        <v>8</v>
      </c>
      <c r="F104" s="1" t="s">
        <v>42</v>
      </c>
      <c r="G104" s="16">
        <v>4</v>
      </c>
      <c r="H104" s="1" t="s">
        <v>495</v>
      </c>
      <c r="I104" s="16">
        <v>3</v>
      </c>
      <c r="J104" s="1" t="s">
        <v>11</v>
      </c>
      <c r="K104" s="1" t="s">
        <v>12</v>
      </c>
      <c r="L104" s="1" t="str">
        <f>IF(ISNUMBER(SEARCH("Yes",Data[[#This Row],[Influence]])),"Yes","No")</f>
        <v>No</v>
      </c>
      <c r="M104" s="1" t="s">
        <v>13</v>
      </c>
      <c r="N104" s="1" t="s">
        <v>496</v>
      </c>
      <c r="O104" s="1" t="s">
        <v>11</v>
      </c>
      <c r="P104" s="1" t="s">
        <v>497</v>
      </c>
      <c r="Q104" s="1" t="s">
        <v>29</v>
      </c>
      <c r="R104" s="1" t="s">
        <v>498</v>
      </c>
      <c r="S104" s="3" t="s">
        <v>499</v>
      </c>
    </row>
    <row r="105" spans="1:19" ht="15.75" thickBot="1" x14ac:dyDescent="0.3">
      <c r="A105" s="1" t="s">
        <v>500</v>
      </c>
      <c r="B105" s="1" t="s">
        <v>501</v>
      </c>
      <c r="C105" s="1" t="s">
        <v>6</v>
      </c>
      <c r="D105" s="1" t="s">
        <v>57</v>
      </c>
      <c r="E105" s="1" t="s">
        <v>8</v>
      </c>
      <c r="F105" s="1" t="s">
        <v>128</v>
      </c>
      <c r="G105" s="16">
        <v>2</v>
      </c>
      <c r="H105" s="1" t="s">
        <v>105</v>
      </c>
      <c r="I105" s="16">
        <v>2</v>
      </c>
      <c r="J105" s="1" t="s">
        <v>11</v>
      </c>
      <c r="K105" s="1" t="s">
        <v>12</v>
      </c>
      <c r="L105" s="1" t="str">
        <f>IF(ISNUMBER(SEARCH("Yes",Data[[#This Row],[Influence]])),"Yes","No")</f>
        <v>Yes</v>
      </c>
      <c r="M105" s="1" t="s">
        <v>44</v>
      </c>
      <c r="N105" s="1" t="s">
        <v>121</v>
      </c>
      <c r="O105" s="1" t="s">
        <v>11</v>
      </c>
      <c r="P105" s="1" t="s">
        <v>107</v>
      </c>
      <c r="Q105" s="1" t="s">
        <v>29</v>
      </c>
      <c r="R105" s="1" t="s">
        <v>502</v>
      </c>
      <c r="S105" s="3" t="s">
        <v>12</v>
      </c>
    </row>
    <row r="106" spans="1:19" ht="15.75" thickBot="1" x14ac:dyDescent="0.3">
      <c r="A106" s="1" t="s">
        <v>503</v>
      </c>
      <c r="B106" s="1" t="s">
        <v>504</v>
      </c>
      <c r="C106" s="1" t="s">
        <v>20</v>
      </c>
      <c r="D106" s="1" t="s">
        <v>7</v>
      </c>
      <c r="E106" s="1" t="s">
        <v>228</v>
      </c>
      <c r="F106" s="1" t="s">
        <v>42</v>
      </c>
      <c r="G106" s="16">
        <v>4</v>
      </c>
      <c r="H106" s="1" t="s">
        <v>170</v>
      </c>
      <c r="I106" s="16">
        <v>4</v>
      </c>
      <c r="J106" s="1" t="s">
        <v>24</v>
      </c>
      <c r="K106" s="1" t="s">
        <v>12</v>
      </c>
      <c r="L106" s="1" t="str">
        <f>IF(ISNUMBER(SEARCH("Yes",Data[[#This Row],[Influence]])),"Yes","No")</f>
        <v>Yes</v>
      </c>
      <c r="M106" s="1" t="s">
        <v>44</v>
      </c>
      <c r="N106" s="1" t="s">
        <v>106</v>
      </c>
      <c r="O106" s="1" t="s">
        <v>27</v>
      </c>
      <c r="P106" s="1" t="s">
        <v>505</v>
      </c>
      <c r="Q106" s="1" t="s">
        <v>29</v>
      </c>
      <c r="R106" s="1" t="s">
        <v>184</v>
      </c>
      <c r="S106" s="3" t="s">
        <v>184</v>
      </c>
    </row>
    <row r="107" spans="1:19" ht="15.75" thickBot="1" x14ac:dyDescent="0.3">
      <c r="A107" s="1" t="s">
        <v>506</v>
      </c>
      <c r="B107" s="1" t="s">
        <v>507</v>
      </c>
      <c r="C107" s="1" t="s">
        <v>6</v>
      </c>
      <c r="D107" s="1" t="s">
        <v>41</v>
      </c>
      <c r="E107" s="1" t="s">
        <v>8</v>
      </c>
      <c r="F107" s="1" t="s">
        <v>42</v>
      </c>
      <c r="G107" s="16">
        <v>1</v>
      </c>
      <c r="H107" s="1" t="s">
        <v>267</v>
      </c>
      <c r="I107" s="16">
        <v>2</v>
      </c>
      <c r="J107" s="1" t="s">
        <v>11</v>
      </c>
      <c r="K107" s="1" t="s">
        <v>12</v>
      </c>
      <c r="L107" s="1" t="str">
        <f>IF(ISNUMBER(SEARCH("Yes",Data[[#This Row],[Influence]])),"Yes","No")</f>
        <v>Yes</v>
      </c>
      <c r="M107" s="1" t="s">
        <v>44</v>
      </c>
      <c r="N107" s="1" t="s">
        <v>26</v>
      </c>
      <c r="O107" s="1" t="s">
        <v>11</v>
      </c>
      <c r="P107" s="1" t="s">
        <v>107</v>
      </c>
      <c r="Q107" s="1" t="s">
        <v>38</v>
      </c>
      <c r="R107" s="1" t="s">
        <v>508</v>
      </c>
      <c r="S107" s="3" t="s">
        <v>505</v>
      </c>
    </row>
    <row r="108" spans="1:19" ht="15.75" thickBot="1" x14ac:dyDescent="0.3">
      <c r="A108" s="1" t="s">
        <v>509</v>
      </c>
      <c r="B108" s="1" t="s">
        <v>510</v>
      </c>
      <c r="C108" s="1" t="s">
        <v>6</v>
      </c>
      <c r="D108" s="1" t="s">
        <v>57</v>
      </c>
      <c r="E108" s="1" t="s">
        <v>8</v>
      </c>
      <c r="F108" s="1" t="s">
        <v>42</v>
      </c>
      <c r="G108" s="16">
        <v>3</v>
      </c>
      <c r="H108" s="1" t="s">
        <v>52</v>
      </c>
      <c r="I108" s="16">
        <v>3</v>
      </c>
      <c r="J108" s="1" t="s">
        <v>11</v>
      </c>
      <c r="K108" s="1" t="s">
        <v>12</v>
      </c>
      <c r="L108" s="1" t="str">
        <f>IF(ISNUMBER(SEARCH("Yes",Data[[#This Row],[Influence]])),"Yes","No")</f>
        <v>Yes</v>
      </c>
      <c r="M108" s="1" t="s">
        <v>44</v>
      </c>
      <c r="N108" s="1" t="s">
        <v>14</v>
      </c>
      <c r="O108" s="1" t="s">
        <v>11</v>
      </c>
      <c r="P108" s="1" t="s">
        <v>172</v>
      </c>
      <c r="Q108" s="1" t="s">
        <v>29</v>
      </c>
      <c r="R108" s="1" t="s">
        <v>511</v>
      </c>
      <c r="S108" s="3" t="s">
        <v>512</v>
      </c>
    </row>
    <row r="109" spans="1:19" ht="15.75" thickBot="1" x14ac:dyDescent="0.3">
      <c r="A109" s="1" t="s">
        <v>513</v>
      </c>
      <c r="B109" s="1" t="s">
        <v>514</v>
      </c>
      <c r="C109" s="1" t="s">
        <v>6</v>
      </c>
      <c r="D109" s="1" t="s">
        <v>57</v>
      </c>
      <c r="E109" s="1" t="s">
        <v>8</v>
      </c>
      <c r="F109" s="1" t="s">
        <v>42</v>
      </c>
      <c r="G109" s="16">
        <v>3</v>
      </c>
      <c r="H109" s="1" t="s">
        <v>515</v>
      </c>
      <c r="I109" s="16">
        <v>3</v>
      </c>
      <c r="J109" s="1" t="s">
        <v>34</v>
      </c>
      <c r="K109" s="1" t="s">
        <v>75</v>
      </c>
      <c r="L109" s="1" t="str">
        <f>IF(ISNUMBER(SEARCH("Yes",Data[[#This Row],[Influence]])),"Yes","No")</f>
        <v>Yes</v>
      </c>
      <c r="M109" s="1" t="s">
        <v>44</v>
      </c>
      <c r="N109" s="1" t="s">
        <v>516</v>
      </c>
      <c r="O109" s="1" t="s">
        <v>11</v>
      </c>
      <c r="P109" s="1" t="s">
        <v>517</v>
      </c>
      <c r="Q109" s="1" t="s">
        <v>38</v>
      </c>
      <c r="R109" s="1" t="s">
        <v>518</v>
      </c>
      <c r="S109" s="2" t="s">
        <v>519</v>
      </c>
    </row>
    <row r="110" spans="1:19" ht="15.75" thickBot="1" x14ac:dyDescent="0.3">
      <c r="A110" s="1" t="s">
        <v>520</v>
      </c>
      <c r="B110" s="1" t="s">
        <v>521</v>
      </c>
      <c r="C110" s="1" t="s">
        <v>20</v>
      </c>
      <c r="D110" s="1" t="s">
        <v>57</v>
      </c>
      <c r="E110" s="1" t="s">
        <v>8</v>
      </c>
      <c r="F110" s="1" t="s">
        <v>128</v>
      </c>
      <c r="G110" s="16">
        <v>1</v>
      </c>
      <c r="H110" s="1" t="s">
        <v>214</v>
      </c>
      <c r="I110" s="16">
        <v>4</v>
      </c>
      <c r="J110" s="1" t="s">
        <v>11</v>
      </c>
      <c r="K110" s="1" t="s">
        <v>12</v>
      </c>
      <c r="L110" s="1" t="str">
        <f>IF(ISNUMBER(SEARCH("Yes",Data[[#This Row],[Influence]])),"Yes","No")</f>
        <v>Yes</v>
      </c>
      <c r="M110" s="1" t="s">
        <v>44</v>
      </c>
      <c r="N110" s="1" t="s">
        <v>45</v>
      </c>
      <c r="O110" s="1" t="s">
        <v>11</v>
      </c>
      <c r="P110" s="1" t="s">
        <v>522</v>
      </c>
      <c r="Q110" s="1" t="s">
        <v>38</v>
      </c>
      <c r="R110" s="1" t="s">
        <v>523</v>
      </c>
      <c r="S110" s="3" t="s">
        <v>524</v>
      </c>
    </row>
    <row r="111" spans="1:19" ht="15.75" thickBot="1" x14ac:dyDescent="0.3">
      <c r="A111" s="1" t="s">
        <v>525</v>
      </c>
      <c r="B111" s="1" t="s">
        <v>526</v>
      </c>
      <c r="C111" s="1" t="s">
        <v>20</v>
      </c>
      <c r="D111" s="1" t="s">
        <v>7</v>
      </c>
      <c r="E111" s="1" t="s">
        <v>228</v>
      </c>
      <c r="F111" s="1" t="s">
        <v>42</v>
      </c>
      <c r="G111" s="16">
        <v>5</v>
      </c>
      <c r="H111" s="1" t="s">
        <v>293</v>
      </c>
      <c r="I111" s="16">
        <v>3</v>
      </c>
      <c r="J111" s="1" t="s">
        <v>24</v>
      </c>
      <c r="K111" s="1" t="s">
        <v>12</v>
      </c>
      <c r="L111" s="1" t="str">
        <f>IF(ISNUMBER(SEARCH("Yes",Data[[#This Row],[Influence]])),"Yes","No")</f>
        <v>Yes</v>
      </c>
      <c r="M111" s="1" t="s">
        <v>44</v>
      </c>
      <c r="N111" s="1" t="s">
        <v>407</v>
      </c>
      <c r="O111" s="1" t="s">
        <v>27</v>
      </c>
      <c r="P111" s="1" t="s">
        <v>527</v>
      </c>
      <c r="Q111" s="1" t="s">
        <v>38</v>
      </c>
      <c r="R111" s="1" t="s">
        <v>528</v>
      </c>
      <c r="S111" s="3" t="s">
        <v>12</v>
      </c>
    </row>
    <row r="112" spans="1:19" ht="15.75" thickBot="1" x14ac:dyDescent="0.3">
      <c r="A112" s="1" t="s">
        <v>529</v>
      </c>
      <c r="B112" s="1" t="s">
        <v>530</v>
      </c>
      <c r="C112" s="1" t="s">
        <v>20</v>
      </c>
      <c r="D112" s="1" t="s">
        <v>57</v>
      </c>
      <c r="E112" s="1" t="s">
        <v>8</v>
      </c>
      <c r="F112" s="1" t="s">
        <v>42</v>
      </c>
      <c r="G112" s="16">
        <v>4</v>
      </c>
      <c r="H112" s="1" t="s">
        <v>105</v>
      </c>
      <c r="I112" s="16">
        <v>1</v>
      </c>
      <c r="J112" s="1" t="s">
        <v>34</v>
      </c>
      <c r="K112" s="1" t="s">
        <v>12</v>
      </c>
      <c r="L112" s="1" t="str">
        <f>IF(ISNUMBER(SEARCH("Yes",Data[[#This Row],[Influence]])),"Yes","No")</f>
        <v>Yes</v>
      </c>
      <c r="M112" s="1" t="s">
        <v>44</v>
      </c>
      <c r="N112" s="1" t="s">
        <v>180</v>
      </c>
      <c r="O112" s="1" t="s">
        <v>27</v>
      </c>
      <c r="P112" s="1" t="s">
        <v>152</v>
      </c>
      <c r="Q112" s="1" t="s">
        <v>38</v>
      </c>
      <c r="R112" s="1" t="s">
        <v>531</v>
      </c>
      <c r="S112" s="2" t="s">
        <v>532</v>
      </c>
    </row>
    <row r="113" spans="1:19" ht="15.75" thickBot="1" x14ac:dyDescent="0.3">
      <c r="A113" s="1" t="s">
        <v>533</v>
      </c>
      <c r="B113" s="1" t="s">
        <v>534</v>
      </c>
      <c r="C113" s="1" t="s">
        <v>20</v>
      </c>
      <c r="D113" s="1" t="s">
        <v>57</v>
      </c>
      <c r="E113" s="1" t="s">
        <v>320</v>
      </c>
      <c r="F113" s="1" t="s">
        <v>128</v>
      </c>
      <c r="G113" s="16">
        <v>1</v>
      </c>
      <c r="H113" s="1" t="s">
        <v>23</v>
      </c>
      <c r="I113" s="16">
        <v>3</v>
      </c>
      <c r="J113" s="1" t="s">
        <v>24</v>
      </c>
      <c r="K113" s="1" t="s">
        <v>12</v>
      </c>
      <c r="L113" s="1" t="str">
        <f>IF(ISNUMBER(SEARCH("Yes",Data[[#This Row],[Influence]])),"Yes","No")</f>
        <v>Yes</v>
      </c>
      <c r="M113" s="1" t="s">
        <v>44</v>
      </c>
      <c r="N113" s="1" t="s">
        <v>320</v>
      </c>
      <c r="O113" s="1" t="s">
        <v>11</v>
      </c>
      <c r="P113" s="1" t="s">
        <v>535</v>
      </c>
      <c r="Q113" s="1" t="s">
        <v>16</v>
      </c>
      <c r="R113" s="1" t="s">
        <v>54</v>
      </c>
      <c r="S113" s="3" t="s">
        <v>54</v>
      </c>
    </row>
    <row r="114" spans="1:19" ht="15.75" thickBot="1" x14ac:dyDescent="0.3">
      <c r="A114" s="1" t="s">
        <v>536</v>
      </c>
      <c r="B114" s="1" t="s">
        <v>537</v>
      </c>
      <c r="C114" s="1" t="s">
        <v>6</v>
      </c>
      <c r="D114" s="1" t="s">
        <v>57</v>
      </c>
      <c r="E114" s="1" t="s">
        <v>8</v>
      </c>
      <c r="F114" s="1" t="s">
        <v>42</v>
      </c>
      <c r="G114" s="16">
        <v>3</v>
      </c>
      <c r="H114" s="1" t="s">
        <v>105</v>
      </c>
      <c r="I114" s="16">
        <v>2</v>
      </c>
      <c r="J114" s="1" t="s">
        <v>24</v>
      </c>
      <c r="K114" s="1" t="s">
        <v>75</v>
      </c>
      <c r="L114" s="1" t="str">
        <f>IF(ISNUMBER(SEARCH("Yes",Data[[#This Row],[Influence]])),"Yes","No")</f>
        <v>Yes</v>
      </c>
      <c r="M114" s="1" t="s">
        <v>44</v>
      </c>
      <c r="N114" s="1" t="s">
        <v>116</v>
      </c>
      <c r="O114" s="1" t="s">
        <v>27</v>
      </c>
      <c r="P114" s="1" t="s">
        <v>538</v>
      </c>
      <c r="Q114" s="1" t="s">
        <v>38</v>
      </c>
      <c r="R114" s="1" t="s">
        <v>539</v>
      </c>
      <c r="S114" s="3" t="s">
        <v>540</v>
      </c>
    </row>
    <row r="115" spans="1:19" ht="15.75" thickBot="1" x14ac:dyDescent="0.3">
      <c r="A115" s="1" t="s">
        <v>541</v>
      </c>
      <c r="B115" s="1" t="s">
        <v>542</v>
      </c>
      <c r="C115" s="1" t="s">
        <v>20</v>
      </c>
      <c r="D115" s="1" t="s">
        <v>50</v>
      </c>
      <c r="E115" s="1" t="s">
        <v>51</v>
      </c>
      <c r="F115" s="1" t="s">
        <v>22</v>
      </c>
      <c r="G115" s="16">
        <v>2</v>
      </c>
      <c r="H115" s="1" t="s">
        <v>52</v>
      </c>
      <c r="I115" s="16">
        <v>2</v>
      </c>
      <c r="J115" s="1" t="s">
        <v>24</v>
      </c>
      <c r="K115" s="1" t="s">
        <v>75</v>
      </c>
      <c r="L115" s="1" t="str">
        <f>IF(ISNUMBER(SEARCH("Yes",Data[[#This Row],[Influence]])),"Yes","No")</f>
        <v>No</v>
      </c>
      <c r="M115" s="1" t="s">
        <v>13</v>
      </c>
      <c r="N115" s="1" t="s">
        <v>83</v>
      </c>
      <c r="O115" s="1" t="s">
        <v>11</v>
      </c>
      <c r="P115" s="1" t="s">
        <v>543</v>
      </c>
      <c r="Q115" s="1" t="s">
        <v>29</v>
      </c>
      <c r="R115" s="1" t="s">
        <v>544</v>
      </c>
      <c r="S115" s="3" t="s">
        <v>12</v>
      </c>
    </row>
    <row r="116" spans="1:19" ht="15.75" thickBot="1" x14ac:dyDescent="0.3">
      <c r="A116" s="1" t="s">
        <v>545</v>
      </c>
      <c r="B116" s="1" t="s">
        <v>546</v>
      </c>
      <c r="C116" s="1" t="s">
        <v>6</v>
      </c>
      <c r="D116" s="1" t="s">
        <v>57</v>
      </c>
      <c r="E116" s="1" t="s">
        <v>8</v>
      </c>
      <c r="F116" s="1" t="s">
        <v>42</v>
      </c>
      <c r="G116" s="16">
        <v>1</v>
      </c>
      <c r="H116" s="1" t="s">
        <v>120</v>
      </c>
      <c r="I116" s="16">
        <v>2</v>
      </c>
      <c r="J116" s="1" t="s">
        <v>34</v>
      </c>
      <c r="K116" s="1" t="s">
        <v>12</v>
      </c>
      <c r="L116" s="1" t="str">
        <f>IF(ISNUMBER(SEARCH("Yes",Data[[#This Row],[Influence]])),"Yes","No")</f>
        <v>Yes</v>
      </c>
      <c r="M116" s="1" t="s">
        <v>44</v>
      </c>
      <c r="N116" s="1" t="s">
        <v>116</v>
      </c>
      <c r="O116" s="1" t="s">
        <v>27</v>
      </c>
      <c r="P116" s="1" t="s">
        <v>162</v>
      </c>
      <c r="Q116" s="1" t="s">
        <v>38</v>
      </c>
      <c r="R116" s="1" t="s">
        <v>547</v>
      </c>
      <c r="S116" s="3" t="s">
        <v>190</v>
      </c>
    </row>
    <row r="117" spans="1:19" ht="15.75" thickBot="1" x14ac:dyDescent="0.3">
      <c r="A117" s="1" t="s">
        <v>548</v>
      </c>
      <c r="B117" s="1" t="s">
        <v>549</v>
      </c>
      <c r="C117" s="1" t="s">
        <v>6</v>
      </c>
      <c r="D117" s="1" t="s">
        <v>57</v>
      </c>
      <c r="E117" s="1" t="s">
        <v>8</v>
      </c>
      <c r="F117" s="1" t="s">
        <v>484</v>
      </c>
      <c r="G117" s="16">
        <v>1</v>
      </c>
      <c r="H117" s="1" t="s">
        <v>105</v>
      </c>
      <c r="I117" s="16">
        <v>3</v>
      </c>
      <c r="J117" s="1" t="s">
        <v>24</v>
      </c>
      <c r="K117" s="1" t="s">
        <v>12</v>
      </c>
      <c r="L117" s="1" t="str">
        <f>IF(ISNUMBER(SEARCH("Yes",Data[[#This Row],[Influence]])),"Yes","No")</f>
        <v>Yes</v>
      </c>
      <c r="M117" s="1" t="s">
        <v>44</v>
      </c>
      <c r="N117" s="1" t="s">
        <v>121</v>
      </c>
      <c r="O117" s="1" t="s">
        <v>11</v>
      </c>
      <c r="P117" s="1" t="s">
        <v>550</v>
      </c>
      <c r="Q117" s="1" t="s">
        <v>29</v>
      </c>
      <c r="R117" s="1" t="s">
        <v>551</v>
      </c>
      <c r="S117" s="3" t="s">
        <v>552</v>
      </c>
    </row>
    <row r="118" spans="1:19" ht="15.75" thickBot="1" x14ac:dyDescent="0.3">
      <c r="A118" s="1" t="s">
        <v>553</v>
      </c>
      <c r="B118" s="1" t="s">
        <v>554</v>
      </c>
      <c r="C118" s="1" t="s">
        <v>20</v>
      </c>
      <c r="D118" s="1" t="s">
        <v>57</v>
      </c>
      <c r="E118" s="1" t="s">
        <v>8</v>
      </c>
      <c r="F118" s="1" t="s">
        <v>9</v>
      </c>
      <c r="G118" s="16">
        <v>3</v>
      </c>
      <c r="H118" s="1" t="s">
        <v>166</v>
      </c>
      <c r="I118" s="16">
        <v>3</v>
      </c>
      <c r="J118" s="1" t="s">
        <v>24</v>
      </c>
      <c r="K118" s="1" t="s">
        <v>12</v>
      </c>
      <c r="L118" s="1" t="str">
        <f>IF(ISNUMBER(SEARCH("Yes",Data[[#This Row],[Influence]])),"Yes","No")</f>
        <v>Yes</v>
      </c>
      <c r="M118" s="1" t="s">
        <v>44</v>
      </c>
      <c r="N118" s="1" t="s">
        <v>83</v>
      </c>
      <c r="O118" s="1" t="s">
        <v>27</v>
      </c>
      <c r="P118" s="1" t="s">
        <v>107</v>
      </c>
      <c r="Q118" s="1" t="s">
        <v>38</v>
      </c>
      <c r="R118" s="1" t="s">
        <v>555</v>
      </c>
      <c r="S118" s="3" t="s">
        <v>59</v>
      </c>
    </row>
    <row r="119" spans="1:19" ht="15.75" thickBot="1" x14ac:dyDescent="0.3">
      <c r="A119" s="1" t="s">
        <v>556</v>
      </c>
      <c r="B119" s="1" t="s">
        <v>557</v>
      </c>
      <c r="C119" s="1" t="s">
        <v>20</v>
      </c>
      <c r="D119" s="1" t="s">
        <v>7</v>
      </c>
      <c r="E119" s="1" t="s">
        <v>51</v>
      </c>
      <c r="F119" s="1" t="s">
        <v>9</v>
      </c>
      <c r="G119" s="16">
        <v>5</v>
      </c>
      <c r="H119" s="1" t="s">
        <v>247</v>
      </c>
      <c r="I119" s="16">
        <v>1</v>
      </c>
      <c r="J119" s="1" t="s">
        <v>34</v>
      </c>
      <c r="K119" s="1" t="s">
        <v>75</v>
      </c>
      <c r="L119" s="1" t="str">
        <f>IF(ISNUMBER(SEARCH("Yes",Data[[#This Row],[Influence]])),"Yes","No")</f>
        <v>Yes</v>
      </c>
      <c r="M119" s="1" t="s">
        <v>35</v>
      </c>
      <c r="N119" s="1" t="s">
        <v>36</v>
      </c>
      <c r="O119" s="1" t="s">
        <v>99</v>
      </c>
      <c r="P119" s="1" t="s">
        <v>558</v>
      </c>
      <c r="Q119" s="1" t="s">
        <v>38</v>
      </c>
      <c r="R119" s="1" t="s">
        <v>190</v>
      </c>
      <c r="S119" s="3" t="s">
        <v>12</v>
      </c>
    </row>
    <row r="120" spans="1:19" ht="15.75" thickBot="1" x14ac:dyDescent="0.3">
      <c r="A120" s="1" t="s">
        <v>559</v>
      </c>
      <c r="B120" s="1" t="s">
        <v>560</v>
      </c>
      <c r="C120" s="1" t="s">
        <v>20</v>
      </c>
      <c r="D120" s="1" t="s">
        <v>57</v>
      </c>
      <c r="E120" s="1" t="s">
        <v>8</v>
      </c>
      <c r="F120" s="1" t="s">
        <v>9</v>
      </c>
      <c r="G120" s="16">
        <v>5</v>
      </c>
      <c r="H120" s="1" t="s">
        <v>88</v>
      </c>
      <c r="I120" s="16">
        <v>3</v>
      </c>
      <c r="J120" s="1" t="s">
        <v>24</v>
      </c>
      <c r="K120" s="1" t="s">
        <v>75</v>
      </c>
      <c r="L120" s="1" t="str">
        <f>IF(ISNUMBER(SEARCH("Yes",Data[[#This Row],[Influence]])),"Yes","No")</f>
        <v>Yes</v>
      </c>
      <c r="M120" s="1" t="s">
        <v>44</v>
      </c>
      <c r="N120" s="1" t="s">
        <v>14</v>
      </c>
      <c r="O120" s="1" t="s">
        <v>27</v>
      </c>
      <c r="P120" s="1" t="s">
        <v>561</v>
      </c>
      <c r="Q120" s="1" t="s">
        <v>29</v>
      </c>
      <c r="R120" s="1" t="s">
        <v>562</v>
      </c>
      <c r="S120" s="3" t="s">
        <v>562</v>
      </c>
    </row>
    <row r="121" spans="1:19" ht="15.75" thickBot="1" x14ac:dyDescent="0.3">
      <c r="A121" s="1" t="s">
        <v>563</v>
      </c>
      <c r="B121" s="1" t="s">
        <v>564</v>
      </c>
      <c r="C121" s="1" t="s">
        <v>20</v>
      </c>
      <c r="D121" s="1" t="s">
        <v>7</v>
      </c>
      <c r="E121" s="1" t="s">
        <v>8</v>
      </c>
      <c r="F121" s="1" t="s">
        <v>22</v>
      </c>
      <c r="G121" s="16">
        <v>3</v>
      </c>
      <c r="H121" s="1" t="s">
        <v>267</v>
      </c>
      <c r="I121" s="16">
        <v>4</v>
      </c>
      <c r="J121" s="1" t="s">
        <v>11</v>
      </c>
      <c r="K121" s="1" t="s">
        <v>12</v>
      </c>
      <c r="L121" s="1" t="str">
        <f>IF(ISNUMBER(SEARCH("Yes",Data[[#This Row],[Influence]])),"Yes","No")</f>
        <v>No</v>
      </c>
      <c r="M121" s="1" t="s">
        <v>13</v>
      </c>
      <c r="N121" s="1" t="s">
        <v>45</v>
      </c>
      <c r="O121" s="1" t="s">
        <v>11</v>
      </c>
      <c r="P121" s="1" t="s">
        <v>565</v>
      </c>
      <c r="Q121" s="1" t="s">
        <v>38</v>
      </c>
      <c r="R121" s="1" t="s">
        <v>59</v>
      </c>
      <c r="S121" s="3" t="s">
        <v>59</v>
      </c>
    </row>
    <row r="122" spans="1:19" ht="15.75" thickBot="1" x14ac:dyDescent="0.3">
      <c r="A122" s="1" t="s">
        <v>566</v>
      </c>
      <c r="B122" s="1" t="s">
        <v>567</v>
      </c>
      <c r="C122" s="1" t="s">
        <v>6</v>
      </c>
      <c r="D122" s="1" t="s">
        <v>50</v>
      </c>
      <c r="E122" s="1" t="s">
        <v>51</v>
      </c>
      <c r="F122" s="1" t="s">
        <v>22</v>
      </c>
      <c r="G122" s="16">
        <v>4</v>
      </c>
      <c r="H122" s="1" t="s">
        <v>223</v>
      </c>
      <c r="I122" s="16">
        <v>1</v>
      </c>
      <c r="J122" s="1" t="s">
        <v>24</v>
      </c>
      <c r="K122" s="1" t="s">
        <v>75</v>
      </c>
      <c r="L122" s="1" t="str">
        <f>IF(ISNUMBER(SEARCH("Yes",Data[[#This Row],[Influence]])),"Yes","No")</f>
        <v>Yes</v>
      </c>
      <c r="M122" s="1" t="s">
        <v>44</v>
      </c>
      <c r="N122" s="1" t="s">
        <v>294</v>
      </c>
      <c r="O122" s="1" t="s">
        <v>27</v>
      </c>
      <c r="P122" s="1" t="s">
        <v>107</v>
      </c>
      <c r="Q122" s="1" t="s">
        <v>29</v>
      </c>
      <c r="R122" s="1" t="s">
        <v>568</v>
      </c>
      <c r="S122" s="3" t="s">
        <v>12</v>
      </c>
    </row>
    <row r="123" spans="1:19" ht="15.75" thickBot="1" x14ac:dyDescent="0.3">
      <c r="A123" s="1" t="s">
        <v>569</v>
      </c>
      <c r="B123" s="1" t="s">
        <v>570</v>
      </c>
      <c r="C123" s="1" t="s">
        <v>20</v>
      </c>
      <c r="D123" s="1" t="s">
        <v>57</v>
      </c>
      <c r="E123" s="1" t="s">
        <v>21</v>
      </c>
      <c r="F123" s="1" t="s">
        <v>9</v>
      </c>
      <c r="G123" s="16">
        <v>1</v>
      </c>
      <c r="H123" s="1" t="s">
        <v>52</v>
      </c>
      <c r="I123" s="16">
        <v>1</v>
      </c>
      <c r="J123" s="1" t="s">
        <v>34</v>
      </c>
      <c r="K123" s="1" t="s">
        <v>12</v>
      </c>
      <c r="L123" s="1" t="str">
        <f>IF(ISNUMBER(SEARCH("Yes",Data[[#This Row],[Influence]])),"Yes","No")</f>
        <v>Yes</v>
      </c>
      <c r="M123" s="1" t="s">
        <v>35</v>
      </c>
      <c r="N123" s="1" t="s">
        <v>106</v>
      </c>
      <c r="O123" s="1" t="s">
        <v>11</v>
      </c>
      <c r="P123" s="1" t="s">
        <v>162</v>
      </c>
      <c r="Q123" s="1" t="s">
        <v>29</v>
      </c>
      <c r="R123" s="1" t="s">
        <v>54</v>
      </c>
      <c r="S123" s="3" t="s">
        <v>12</v>
      </c>
    </row>
    <row r="124" spans="1:19" ht="15.75" thickBot="1" x14ac:dyDescent="0.3">
      <c r="A124" s="1" t="s">
        <v>571</v>
      </c>
      <c r="B124" s="1" t="s">
        <v>572</v>
      </c>
      <c r="C124" s="1" t="s">
        <v>20</v>
      </c>
      <c r="D124" s="1" t="s">
        <v>7</v>
      </c>
      <c r="E124" s="1" t="s">
        <v>8</v>
      </c>
      <c r="F124" s="1" t="s">
        <v>42</v>
      </c>
      <c r="G124" s="16">
        <v>3</v>
      </c>
      <c r="H124" s="1" t="s">
        <v>223</v>
      </c>
      <c r="I124" s="16">
        <v>2</v>
      </c>
      <c r="J124" s="1" t="s">
        <v>24</v>
      </c>
      <c r="K124" s="1" t="s">
        <v>75</v>
      </c>
      <c r="L124" s="1" t="str">
        <f>IF(ISNUMBER(SEARCH("Yes",Data[[#This Row],[Influence]])),"Yes","No")</f>
        <v>Yes</v>
      </c>
      <c r="M124" s="1" t="s">
        <v>44</v>
      </c>
      <c r="N124" s="1" t="s">
        <v>83</v>
      </c>
      <c r="O124" s="1" t="s">
        <v>58</v>
      </c>
      <c r="P124" s="1" t="s">
        <v>527</v>
      </c>
      <c r="Q124" s="1" t="s">
        <v>38</v>
      </c>
      <c r="R124" s="1" t="s">
        <v>184</v>
      </c>
      <c r="S124" s="3" t="s">
        <v>184</v>
      </c>
    </row>
    <row r="125" spans="1:19" ht="15.75" thickBot="1" x14ac:dyDescent="0.3">
      <c r="A125" s="1" t="s">
        <v>573</v>
      </c>
      <c r="B125" s="1" t="s">
        <v>574</v>
      </c>
      <c r="C125" s="1" t="s">
        <v>6</v>
      </c>
      <c r="D125" s="1" t="s">
        <v>41</v>
      </c>
      <c r="E125" s="1" t="s">
        <v>8</v>
      </c>
      <c r="F125" s="1" t="s">
        <v>128</v>
      </c>
      <c r="G125" s="16">
        <v>2</v>
      </c>
      <c r="H125" s="1" t="s">
        <v>293</v>
      </c>
      <c r="I125" s="16">
        <v>3</v>
      </c>
      <c r="J125" s="1" t="s">
        <v>24</v>
      </c>
      <c r="K125" s="1" t="s">
        <v>75</v>
      </c>
      <c r="L125" s="1" t="str">
        <f>IF(ISNUMBER(SEARCH("Yes",Data[[#This Row],[Influence]])),"Yes","No")</f>
        <v>Yes</v>
      </c>
      <c r="M125" s="1" t="s">
        <v>44</v>
      </c>
      <c r="N125" s="1" t="s">
        <v>106</v>
      </c>
      <c r="O125" s="1" t="s">
        <v>11</v>
      </c>
      <c r="P125" s="1" t="s">
        <v>575</v>
      </c>
      <c r="Q125" s="1" t="s">
        <v>29</v>
      </c>
      <c r="R125" s="1" t="s">
        <v>576</v>
      </c>
      <c r="S125" s="3" t="s">
        <v>17</v>
      </c>
    </row>
    <row r="126" spans="1:19" ht="15.75" thickBot="1" x14ac:dyDescent="0.3">
      <c r="A126" s="1" t="s">
        <v>577</v>
      </c>
      <c r="B126" s="1" t="s">
        <v>578</v>
      </c>
      <c r="C126" s="1" t="s">
        <v>20</v>
      </c>
      <c r="D126" s="1" t="s">
        <v>57</v>
      </c>
      <c r="E126" s="1" t="s">
        <v>8</v>
      </c>
      <c r="F126" s="1" t="s">
        <v>42</v>
      </c>
      <c r="G126" s="16">
        <v>3</v>
      </c>
      <c r="H126" s="1" t="s">
        <v>579</v>
      </c>
      <c r="I126" s="16">
        <v>3</v>
      </c>
      <c r="J126" s="1" t="s">
        <v>24</v>
      </c>
      <c r="K126" s="1" t="s">
        <v>75</v>
      </c>
      <c r="L126" s="1" t="str">
        <f>IF(ISNUMBER(SEARCH("Yes",Data[[#This Row],[Influence]])),"Yes","No")</f>
        <v>Yes</v>
      </c>
      <c r="M126" s="1" t="s">
        <v>44</v>
      </c>
      <c r="N126" s="1" t="s">
        <v>26</v>
      </c>
      <c r="O126" s="1" t="s">
        <v>27</v>
      </c>
      <c r="P126" s="1" t="s">
        <v>580</v>
      </c>
      <c r="Q126" s="1" t="s">
        <v>29</v>
      </c>
      <c r="R126" s="1" t="s">
        <v>581</v>
      </c>
      <c r="S126" s="3" t="s">
        <v>17</v>
      </c>
    </row>
    <row r="127" spans="1:19" ht="15.75" thickBot="1" x14ac:dyDescent="0.3">
      <c r="A127" s="1" t="s">
        <v>61</v>
      </c>
      <c r="B127" s="1" t="s">
        <v>62</v>
      </c>
      <c r="C127" s="1" t="s">
        <v>20</v>
      </c>
      <c r="D127" s="1" t="s">
        <v>50</v>
      </c>
      <c r="E127" s="1" t="s">
        <v>21</v>
      </c>
      <c r="F127" s="1" t="s">
        <v>22</v>
      </c>
      <c r="G127" s="16">
        <v>4</v>
      </c>
      <c r="H127" s="1" t="s">
        <v>582</v>
      </c>
      <c r="I127" s="16">
        <v>4</v>
      </c>
      <c r="J127" s="1" t="s">
        <v>11</v>
      </c>
      <c r="K127" s="1" t="s">
        <v>12</v>
      </c>
      <c r="L127" s="1" t="str">
        <f>IF(ISNUMBER(SEARCH("Yes",Data[[#This Row],[Influence]])),"Yes","No")</f>
        <v>Yes</v>
      </c>
      <c r="M127" s="1" t="s">
        <v>44</v>
      </c>
      <c r="N127" s="1" t="s">
        <v>45</v>
      </c>
      <c r="O127" s="1" t="s">
        <v>27</v>
      </c>
      <c r="P127" s="1" t="s">
        <v>172</v>
      </c>
      <c r="Q127" s="1" t="s">
        <v>38</v>
      </c>
      <c r="R127" s="1" t="s">
        <v>583</v>
      </c>
      <c r="S127" s="3" t="s">
        <v>235</v>
      </c>
    </row>
    <row r="128" spans="1:19" ht="15.75" thickBot="1" x14ac:dyDescent="0.3">
      <c r="A128" s="1" t="s">
        <v>584</v>
      </c>
      <c r="B128" s="1" t="s">
        <v>585</v>
      </c>
      <c r="C128" s="1" t="s">
        <v>6</v>
      </c>
      <c r="D128" s="1" t="s">
        <v>57</v>
      </c>
      <c r="E128" s="1" t="s">
        <v>8</v>
      </c>
      <c r="F128" s="1" t="s">
        <v>42</v>
      </c>
      <c r="G128" s="16">
        <v>3</v>
      </c>
      <c r="H128" s="1" t="s">
        <v>586</v>
      </c>
      <c r="I128" s="16">
        <v>3</v>
      </c>
      <c r="J128" s="1" t="s">
        <v>11</v>
      </c>
      <c r="K128" s="1" t="s">
        <v>75</v>
      </c>
      <c r="L128" s="1" t="str">
        <f>IF(ISNUMBER(SEARCH("Yes",Data[[#This Row],[Influence]])),"Yes","No")</f>
        <v>Yes</v>
      </c>
      <c r="M128" s="1" t="s">
        <v>44</v>
      </c>
      <c r="N128" s="1" t="s">
        <v>407</v>
      </c>
      <c r="O128" s="1" t="s">
        <v>11</v>
      </c>
      <c r="P128" s="1" t="s">
        <v>587</v>
      </c>
      <c r="Q128" s="1" t="s">
        <v>29</v>
      </c>
      <c r="R128" s="1" t="s">
        <v>17</v>
      </c>
      <c r="S128" s="3" t="s">
        <v>17</v>
      </c>
    </row>
    <row r="129" spans="1:19" ht="15.75" thickBot="1" x14ac:dyDescent="0.3">
      <c r="A129" s="1" t="s">
        <v>588</v>
      </c>
      <c r="B129" s="1" t="s">
        <v>589</v>
      </c>
      <c r="C129" s="1" t="s">
        <v>20</v>
      </c>
      <c r="D129" s="1" t="s">
        <v>286</v>
      </c>
      <c r="E129" s="1" t="s">
        <v>51</v>
      </c>
      <c r="F129" s="1" t="s">
        <v>22</v>
      </c>
      <c r="G129" s="16">
        <v>3</v>
      </c>
      <c r="H129" s="1" t="s">
        <v>88</v>
      </c>
      <c r="I129" s="16">
        <v>2</v>
      </c>
      <c r="J129" s="1" t="s">
        <v>24</v>
      </c>
      <c r="K129" s="1" t="s">
        <v>12</v>
      </c>
      <c r="L129" s="1" t="str">
        <f>IF(ISNUMBER(SEARCH("Yes",Data[[#This Row],[Influence]])),"Yes","No")</f>
        <v>Yes</v>
      </c>
      <c r="M129" s="1" t="s">
        <v>44</v>
      </c>
      <c r="N129" s="1" t="s">
        <v>83</v>
      </c>
      <c r="O129" s="1" t="s">
        <v>27</v>
      </c>
      <c r="P129" s="1" t="s">
        <v>590</v>
      </c>
      <c r="Q129" s="1" t="s">
        <v>38</v>
      </c>
      <c r="R129" s="1" t="s">
        <v>591</v>
      </c>
      <c r="S129" s="3" t="s">
        <v>167</v>
      </c>
    </row>
    <row r="130" spans="1:19" ht="15.75" thickBot="1" x14ac:dyDescent="0.3">
      <c r="A130" s="1" t="s">
        <v>592</v>
      </c>
      <c r="B130" s="1" t="s">
        <v>593</v>
      </c>
      <c r="C130" s="1" t="s">
        <v>6</v>
      </c>
      <c r="D130" s="1" t="s">
        <v>286</v>
      </c>
      <c r="E130" s="1" t="s">
        <v>21</v>
      </c>
      <c r="F130" s="1" t="s">
        <v>22</v>
      </c>
      <c r="G130" s="16">
        <v>3</v>
      </c>
      <c r="H130" s="1" t="s">
        <v>68</v>
      </c>
      <c r="I130" s="16">
        <v>3</v>
      </c>
      <c r="J130" s="1" t="s">
        <v>24</v>
      </c>
      <c r="K130" s="1" t="s">
        <v>75</v>
      </c>
      <c r="L130" s="1" t="str">
        <f>IF(ISNUMBER(SEARCH("Yes",Data[[#This Row],[Influence]])),"Yes","No")</f>
        <v>No</v>
      </c>
      <c r="M130" s="1" t="s">
        <v>13</v>
      </c>
      <c r="N130" s="1" t="s">
        <v>106</v>
      </c>
      <c r="O130" s="1" t="s">
        <v>11</v>
      </c>
      <c r="P130" s="1" t="s">
        <v>594</v>
      </c>
      <c r="Q130" s="1" t="s">
        <v>29</v>
      </c>
      <c r="R130" s="1" t="s">
        <v>595</v>
      </c>
      <c r="S130" s="3" t="s">
        <v>17</v>
      </c>
    </row>
    <row r="131" spans="1:19" ht="15.75" thickBot="1" x14ac:dyDescent="0.3">
      <c r="A131" s="1" t="s">
        <v>596</v>
      </c>
      <c r="B131" s="1" t="s">
        <v>597</v>
      </c>
      <c r="C131" s="1" t="s">
        <v>20</v>
      </c>
      <c r="D131" s="1" t="s">
        <v>50</v>
      </c>
      <c r="E131" s="1" t="s">
        <v>21</v>
      </c>
      <c r="F131" s="1" t="s">
        <v>9</v>
      </c>
      <c r="G131" s="16">
        <v>4</v>
      </c>
      <c r="H131" s="1" t="s">
        <v>281</v>
      </c>
      <c r="I131" s="16">
        <v>2</v>
      </c>
      <c r="J131" s="1" t="s">
        <v>24</v>
      </c>
      <c r="K131" s="1" t="s">
        <v>12</v>
      </c>
      <c r="L131" s="1" t="str">
        <f>IF(ISNUMBER(SEARCH("Yes",Data[[#This Row],[Influence]])),"Yes","No")</f>
        <v>Yes</v>
      </c>
      <c r="M131" s="1" t="s">
        <v>44</v>
      </c>
      <c r="N131" s="1" t="s">
        <v>121</v>
      </c>
      <c r="O131" s="1" t="s">
        <v>99</v>
      </c>
      <c r="P131" s="1" t="s">
        <v>107</v>
      </c>
      <c r="Q131" s="1" t="s">
        <v>38</v>
      </c>
      <c r="R131" s="1" t="s">
        <v>598</v>
      </c>
      <c r="S131" s="3" t="s">
        <v>12</v>
      </c>
    </row>
    <row r="132" spans="1:19" ht="15.75" thickBot="1" x14ac:dyDescent="0.3">
      <c r="A132" s="1" t="s">
        <v>599</v>
      </c>
      <c r="B132" s="1" t="s">
        <v>600</v>
      </c>
      <c r="C132" s="1" t="s">
        <v>20</v>
      </c>
      <c r="D132" s="1" t="s">
        <v>7</v>
      </c>
      <c r="E132" s="1" t="s">
        <v>8</v>
      </c>
      <c r="F132" s="1" t="s">
        <v>9</v>
      </c>
      <c r="G132" s="16">
        <v>4</v>
      </c>
      <c r="H132" s="1" t="s">
        <v>293</v>
      </c>
      <c r="I132" s="16">
        <v>2</v>
      </c>
      <c r="J132" s="1" t="s">
        <v>24</v>
      </c>
      <c r="K132" s="1" t="s">
        <v>75</v>
      </c>
      <c r="L132" s="1" t="str">
        <f>IF(ISNUMBER(SEARCH("Yes",Data[[#This Row],[Influence]])),"Yes","No")</f>
        <v>Yes</v>
      </c>
      <c r="M132" s="1" t="s">
        <v>44</v>
      </c>
      <c r="N132" s="1" t="s">
        <v>342</v>
      </c>
      <c r="O132" s="1" t="s">
        <v>99</v>
      </c>
      <c r="P132" s="1" t="s">
        <v>601</v>
      </c>
      <c r="Q132" s="1" t="s">
        <v>29</v>
      </c>
      <c r="R132" s="1" t="s">
        <v>602</v>
      </c>
      <c r="S132" s="3" t="s">
        <v>12</v>
      </c>
    </row>
    <row r="133" spans="1:19" ht="15.75" thickBot="1" x14ac:dyDescent="0.3">
      <c r="A133" s="1" t="s">
        <v>603</v>
      </c>
      <c r="B133" s="1" t="s">
        <v>604</v>
      </c>
      <c r="C133" s="1" t="s">
        <v>20</v>
      </c>
      <c r="D133" s="1" t="s">
        <v>50</v>
      </c>
      <c r="E133" s="1" t="s">
        <v>21</v>
      </c>
      <c r="F133" s="1" t="s">
        <v>9</v>
      </c>
      <c r="G133" s="16">
        <v>3</v>
      </c>
      <c r="H133" s="1" t="s">
        <v>105</v>
      </c>
      <c r="I133" s="16">
        <v>4</v>
      </c>
      <c r="J133" s="1" t="s">
        <v>24</v>
      </c>
      <c r="K133" s="1" t="s">
        <v>12</v>
      </c>
      <c r="L133" s="1" t="str">
        <f>IF(ISNUMBER(SEARCH("Yes",Data[[#This Row],[Influence]])),"Yes","No")</f>
        <v>No</v>
      </c>
      <c r="M133" s="1" t="s">
        <v>13</v>
      </c>
      <c r="N133" s="1" t="s">
        <v>363</v>
      </c>
      <c r="O133" s="1" t="s">
        <v>27</v>
      </c>
      <c r="P133" s="1" t="s">
        <v>605</v>
      </c>
      <c r="Q133" s="1" t="s">
        <v>29</v>
      </c>
      <c r="R133" s="1" t="s">
        <v>606</v>
      </c>
      <c r="S133" s="3" t="s">
        <v>607</v>
      </c>
    </row>
    <row r="134" spans="1:19" ht="15.75" thickBot="1" x14ac:dyDescent="0.3">
      <c r="A134" s="1" t="s">
        <v>608</v>
      </c>
      <c r="B134" s="1" t="s">
        <v>609</v>
      </c>
      <c r="C134" s="1" t="s">
        <v>6</v>
      </c>
      <c r="D134" s="1" t="s">
        <v>50</v>
      </c>
      <c r="E134" s="1" t="s">
        <v>51</v>
      </c>
      <c r="F134" s="1" t="s">
        <v>22</v>
      </c>
      <c r="G134" s="16">
        <v>1</v>
      </c>
      <c r="H134" s="1" t="s">
        <v>105</v>
      </c>
      <c r="I134" s="16">
        <v>1</v>
      </c>
      <c r="J134" s="1" t="s">
        <v>34</v>
      </c>
      <c r="K134" s="1" t="s">
        <v>12</v>
      </c>
      <c r="L134" s="1" t="str">
        <f>IF(ISNUMBER(SEARCH("Yes",Data[[#This Row],[Influence]])),"Yes","No")</f>
        <v>Yes</v>
      </c>
      <c r="M134" s="1" t="s">
        <v>35</v>
      </c>
      <c r="N134" s="1" t="s">
        <v>259</v>
      </c>
      <c r="O134" s="1" t="s">
        <v>11</v>
      </c>
      <c r="P134" s="1" t="s">
        <v>107</v>
      </c>
      <c r="Q134" s="1" t="s">
        <v>38</v>
      </c>
      <c r="R134" s="1" t="s">
        <v>610</v>
      </c>
      <c r="S134" s="2" t="s">
        <v>611</v>
      </c>
    </row>
    <row r="135" spans="1:19" ht="15.75" thickBot="1" x14ac:dyDescent="0.3">
      <c r="A135" s="1" t="s">
        <v>612</v>
      </c>
      <c r="B135" s="1" t="s">
        <v>613</v>
      </c>
      <c r="C135" s="1" t="s">
        <v>6</v>
      </c>
      <c r="D135" s="1" t="s">
        <v>50</v>
      </c>
      <c r="E135" s="1" t="s">
        <v>320</v>
      </c>
      <c r="F135" s="1" t="s">
        <v>9</v>
      </c>
      <c r="G135" s="16">
        <v>2</v>
      </c>
      <c r="H135" s="1" t="s">
        <v>223</v>
      </c>
      <c r="I135" s="16">
        <v>3</v>
      </c>
      <c r="J135" s="1" t="s">
        <v>11</v>
      </c>
      <c r="K135" s="1" t="s">
        <v>12</v>
      </c>
      <c r="L135" s="1" t="str">
        <f>IF(ISNUMBER(SEARCH("Yes",Data[[#This Row],[Influence]])),"Yes","No")</f>
        <v>Yes</v>
      </c>
      <c r="M135" s="1" t="s">
        <v>44</v>
      </c>
      <c r="N135" s="1" t="s">
        <v>83</v>
      </c>
      <c r="O135" s="1" t="s">
        <v>27</v>
      </c>
      <c r="P135" s="1" t="s">
        <v>107</v>
      </c>
      <c r="Q135" s="1" t="s">
        <v>38</v>
      </c>
      <c r="R135" s="1" t="s">
        <v>614</v>
      </c>
      <c r="S135" s="2" t="s">
        <v>615</v>
      </c>
    </row>
    <row r="136" spans="1:19" ht="15.75" thickBot="1" x14ac:dyDescent="0.3">
      <c r="A136" s="1" t="s">
        <v>616</v>
      </c>
      <c r="B136" s="1" t="s">
        <v>617</v>
      </c>
      <c r="C136" s="1" t="s">
        <v>20</v>
      </c>
      <c r="D136" s="1" t="s">
        <v>7</v>
      </c>
      <c r="E136" s="1" t="s">
        <v>21</v>
      </c>
      <c r="F136" s="1" t="s">
        <v>9</v>
      </c>
      <c r="G136" s="16">
        <v>1</v>
      </c>
      <c r="H136" s="1" t="s">
        <v>618</v>
      </c>
      <c r="I136" s="16">
        <v>3</v>
      </c>
      <c r="J136" s="1" t="s">
        <v>11</v>
      </c>
      <c r="K136" s="1" t="s">
        <v>12</v>
      </c>
      <c r="L136" s="1" t="str">
        <f>IF(ISNUMBER(SEARCH("Yes",Data[[#This Row],[Influence]])),"Yes","No")</f>
        <v>No</v>
      </c>
      <c r="M136" s="1" t="s">
        <v>13</v>
      </c>
      <c r="N136" s="1" t="s">
        <v>92</v>
      </c>
      <c r="O136" s="1" t="s">
        <v>11</v>
      </c>
      <c r="P136" s="1" t="s">
        <v>619</v>
      </c>
      <c r="Q136" s="1" t="s">
        <v>29</v>
      </c>
      <c r="R136" s="1" t="s">
        <v>620</v>
      </c>
      <c r="S136" s="3" t="s">
        <v>12</v>
      </c>
    </row>
    <row r="137" spans="1:19" ht="15.75" thickBot="1" x14ac:dyDescent="0.3">
      <c r="A137" s="1" t="s">
        <v>621</v>
      </c>
      <c r="B137" s="1" t="s">
        <v>622</v>
      </c>
      <c r="C137" s="1" t="s">
        <v>20</v>
      </c>
      <c r="D137" s="1" t="s">
        <v>156</v>
      </c>
      <c r="E137" s="1" t="s">
        <v>51</v>
      </c>
      <c r="F137" s="1" t="s">
        <v>9</v>
      </c>
      <c r="G137" s="16">
        <v>3</v>
      </c>
      <c r="H137" s="1" t="s">
        <v>623</v>
      </c>
      <c r="I137" s="16">
        <v>3</v>
      </c>
      <c r="J137" s="1" t="s">
        <v>24</v>
      </c>
      <c r="K137" s="1" t="s">
        <v>12</v>
      </c>
      <c r="L137" s="1" t="str">
        <f>IF(ISNUMBER(SEARCH("Yes",Data[[#This Row],[Influence]])),"Yes","No")</f>
        <v>No</v>
      </c>
      <c r="M137" s="1" t="s">
        <v>13</v>
      </c>
      <c r="N137" s="1" t="s">
        <v>248</v>
      </c>
      <c r="O137" s="1" t="s">
        <v>27</v>
      </c>
      <c r="P137" s="1" t="s">
        <v>624</v>
      </c>
      <c r="Q137" s="1" t="s">
        <v>29</v>
      </c>
      <c r="R137" s="1" t="s">
        <v>625</v>
      </c>
      <c r="S137" s="3" t="s">
        <v>12</v>
      </c>
    </row>
    <row r="138" spans="1:19" ht="15.75" thickBot="1" x14ac:dyDescent="0.3">
      <c r="A138" s="1" t="s">
        <v>626</v>
      </c>
      <c r="B138" s="1" t="s">
        <v>627</v>
      </c>
      <c r="C138" s="1" t="s">
        <v>6</v>
      </c>
      <c r="D138" s="1" t="s">
        <v>286</v>
      </c>
      <c r="E138" s="1" t="s">
        <v>399</v>
      </c>
      <c r="F138" s="1" t="s">
        <v>22</v>
      </c>
      <c r="G138" s="16">
        <v>1</v>
      </c>
      <c r="H138" s="1" t="s">
        <v>628</v>
      </c>
      <c r="I138" s="16">
        <v>4</v>
      </c>
      <c r="J138" s="1" t="s">
        <v>11</v>
      </c>
      <c r="K138" s="1" t="s">
        <v>12</v>
      </c>
      <c r="L138" s="1" t="str">
        <f>IF(ISNUMBER(SEARCH("Yes",Data[[#This Row],[Influence]])),"Yes","No")</f>
        <v>No</v>
      </c>
      <c r="M138" s="1" t="s">
        <v>13</v>
      </c>
      <c r="N138" s="1" t="s">
        <v>14</v>
      </c>
      <c r="O138" s="1" t="s">
        <v>11</v>
      </c>
      <c r="P138" s="1" t="s">
        <v>629</v>
      </c>
      <c r="Q138" s="1" t="s">
        <v>16</v>
      </c>
      <c r="R138" s="1" t="s">
        <v>630</v>
      </c>
      <c r="S138" s="3" t="s">
        <v>167</v>
      </c>
    </row>
    <row r="139" spans="1:19" ht="15.75" thickBot="1" x14ac:dyDescent="0.3">
      <c r="A139" s="1" t="s">
        <v>631</v>
      </c>
      <c r="B139" s="1" t="s">
        <v>632</v>
      </c>
      <c r="C139" s="1" t="s">
        <v>6</v>
      </c>
      <c r="D139" s="1" t="s">
        <v>50</v>
      </c>
      <c r="E139" s="1" t="s">
        <v>320</v>
      </c>
      <c r="F139" s="1" t="s">
        <v>22</v>
      </c>
      <c r="G139" s="16">
        <v>3</v>
      </c>
      <c r="H139" s="1" t="s">
        <v>52</v>
      </c>
      <c r="I139" s="16">
        <v>3</v>
      </c>
      <c r="J139" s="1" t="s">
        <v>11</v>
      </c>
      <c r="K139" s="1" t="s">
        <v>12</v>
      </c>
      <c r="L139" s="1" t="str">
        <f>IF(ISNUMBER(SEARCH("Yes",Data[[#This Row],[Influence]])),"Yes","No")</f>
        <v>No</v>
      </c>
      <c r="M139" s="1" t="s">
        <v>13</v>
      </c>
      <c r="N139" s="1" t="s">
        <v>633</v>
      </c>
      <c r="O139" s="1" t="s">
        <v>27</v>
      </c>
      <c r="P139" s="1" t="s">
        <v>107</v>
      </c>
      <c r="Q139" s="1" t="s">
        <v>29</v>
      </c>
      <c r="R139" s="1" t="s">
        <v>634</v>
      </c>
      <c r="S139" s="3" t="s">
        <v>12</v>
      </c>
    </row>
    <row r="140" spans="1:19" ht="15.75" thickBot="1" x14ac:dyDescent="0.3">
      <c r="A140" s="1" t="s">
        <v>635</v>
      </c>
      <c r="B140" s="1" t="s">
        <v>636</v>
      </c>
      <c r="C140" s="1" t="s">
        <v>6</v>
      </c>
      <c r="D140" s="1" t="s">
        <v>50</v>
      </c>
      <c r="E140" s="1" t="s">
        <v>51</v>
      </c>
      <c r="F140" s="1" t="s">
        <v>9</v>
      </c>
      <c r="G140" s="16">
        <v>4</v>
      </c>
      <c r="H140" s="1" t="s">
        <v>319</v>
      </c>
      <c r="I140" s="16">
        <v>3</v>
      </c>
      <c r="J140" s="1" t="s">
        <v>24</v>
      </c>
      <c r="K140" s="1" t="s">
        <v>12</v>
      </c>
      <c r="L140" s="1" t="str">
        <f>IF(ISNUMBER(SEARCH("Yes",Data[[#This Row],[Influence]])),"Yes","No")</f>
        <v>No</v>
      </c>
      <c r="M140" s="1" t="s">
        <v>13</v>
      </c>
      <c r="N140" s="1" t="s">
        <v>196</v>
      </c>
      <c r="O140" s="1" t="s">
        <v>27</v>
      </c>
      <c r="P140" s="1" t="s">
        <v>107</v>
      </c>
      <c r="Q140" s="1" t="s">
        <v>29</v>
      </c>
      <c r="R140" s="1" t="s">
        <v>637</v>
      </c>
      <c r="S140" s="3" t="s">
        <v>167</v>
      </c>
    </row>
    <row r="141" spans="1:19" ht="15.75" thickBot="1" x14ac:dyDescent="0.3">
      <c r="A141" s="1" t="s">
        <v>638</v>
      </c>
      <c r="B141" s="1" t="s">
        <v>639</v>
      </c>
      <c r="C141" s="1" t="s">
        <v>20</v>
      </c>
      <c r="D141" s="1" t="s">
        <v>50</v>
      </c>
      <c r="E141" s="1" t="s">
        <v>51</v>
      </c>
      <c r="F141" s="1" t="s">
        <v>9</v>
      </c>
      <c r="G141" s="16">
        <v>1</v>
      </c>
      <c r="H141" s="1" t="s">
        <v>267</v>
      </c>
      <c r="I141" s="16">
        <v>5</v>
      </c>
      <c r="J141" s="1" t="s">
        <v>24</v>
      </c>
      <c r="K141" s="1" t="s">
        <v>12</v>
      </c>
      <c r="L141" s="1" t="str">
        <f>IF(ISNUMBER(SEARCH("Yes",Data[[#This Row],[Influence]])),"Yes","No")</f>
        <v>No</v>
      </c>
      <c r="M141" s="1" t="s">
        <v>13</v>
      </c>
      <c r="N141" s="1" t="s">
        <v>83</v>
      </c>
      <c r="O141" s="1" t="s">
        <v>58</v>
      </c>
      <c r="P141" s="1" t="s">
        <v>490</v>
      </c>
      <c r="Q141" s="1" t="s">
        <v>16</v>
      </c>
      <c r="R141" s="1" t="s">
        <v>640</v>
      </c>
      <c r="S141" s="2" t="s">
        <v>641</v>
      </c>
    </row>
    <row r="142" spans="1:19" ht="15.75" thickBot="1" x14ac:dyDescent="0.3">
      <c r="A142" s="1" t="s">
        <v>642</v>
      </c>
      <c r="B142" s="1" t="s">
        <v>643</v>
      </c>
      <c r="C142" s="1" t="s">
        <v>6</v>
      </c>
      <c r="D142" s="1" t="s">
        <v>50</v>
      </c>
      <c r="E142" s="1" t="s">
        <v>21</v>
      </c>
      <c r="F142" s="1" t="s">
        <v>22</v>
      </c>
      <c r="G142" s="16">
        <v>3</v>
      </c>
      <c r="H142" s="1" t="s">
        <v>319</v>
      </c>
      <c r="I142" s="16">
        <v>4</v>
      </c>
      <c r="J142" s="1" t="s">
        <v>34</v>
      </c>
      <c r="K142" s="1" t="s">
        <v>75</v>
      </c>
      <c r="L142" s="1" t="str">
        <f>IF(ISNUMBER(SEARCH("Yes",Data[[#This Row],[Influence]])),"Yes","No")</f>
        <v>Yes</v>
      </c>
      <c r="M142" s="1" t="s">
        <v>35</v>
      </c>
      <c r="N142" s="1" t="s">
        <v>26</v>
      </c>
      <c r="O142" s="1" t="s">
        <v>27</v>
      </c>
      <c r="P142" s="1" t="s">
        <v>644</v>
      </c>
      <c r="Q142" s="1" t="s">
        <v>38</v>
      </c>
      <c r="R142" s="1" t="s">
        <v>645</v>
      </c>
      <c r="S142" s="3" t="s">
        <v>646</v>
      </c>
    </row>
    <row r="143" spans="1:19" ht="15.75" thickBot="1" x14ac:dyDescent="0.3">
      <c r="A143" s="1" t="s">
        <v>647</v>
      </c>
      <c r="B143" s="1" t="s">
        <v>648</v>
      </c>
      <c r="C143" s="1" t="s">
        <v>6</v>
      </c>
      <c r="D143" s="1" t="s">
        <v>156</v>
      </c>
      <c r="E143" s="1" t="s">
        <v>21</v>
      </c>
      <c r="F143" s="1" t="s">
        <v>22</v>
      </c>
      <c r="G143" s="16">
        <v>5</v>
      </c>
      <c r="H143" s="1" t="s">
        <v>223</v>
      </c>
      <c r="I143" s="16">
        <v>2</v>
      </c>
      <c r="J143" s="1" t="s">
        <v>24</v>
      </c>
      <c r="K143" s="1" t="s">
        <v>75</v>
      </c>
      <c r="L143" s="1" t="str">
        <f>IF(ISNUMBER(SEARCH("Yes",Data[[#This Row],[Influence]])),"Yes","No")</f>
        <v>Yes</v>
      </c>
      <c r="M143" s="1" t="s">
        <v>44</v>
      </c>
      <c r="N143" s="1" t="s">
        <v>83</v>
      </c>
      <c r="O143" s="1" t="s">
        <v>99</v>
      </c>
      <c r="P143" s="1" t="s">
        <v>649</v>
      </c>
      <c r="Q143" s="1" t="s">
        <v>29</v>
      </c>
      <c r="R143" s="1" t="s">
        <v>650</v>
      </c>
      <c r="S143" s="3" t="s">
        <v>12</v>
      </c>
    </row>
    <row r="144" spans="1:19" ht="15.75" thickBot="1" x14ac:dyDescent="0.3">
      <c r="A144" s="1" t="s">
        <v>651</v>
      </c>
      <c r="B144" s="1" t="s">
        <v>652</v>
      </c>
      <c r="C144" s="1" t="s">
        <v>20</v>
      </c>
      <c r="D144" s="1" t="s">
        <v>50</v>
      </c>
      <c r="E144" s="1" t="s">
        <v>21</v>
      </c>
      <c r="F144" s="1" t="s">
        <v>9</v>
      </c>
      <c r="G144" s="16">
        <v>1</v>
      </c>
      <c r="H144" s="1" t="s">
        <v>223</v>
      </c>
      <c r="I144" s="16">
        <v>3</v>
      </c>
      <c r="J144" s="1" t="s">
        <v>24</v>
      </c>
      <c r="K144" s="1" t="s">
        <v>12</v>
      </c>
      <c r="L144" s="1" t="str">
        <f>IF(ISNUMBER(SEARCH("Yes",Data[[#This Row],[Influence]])),"Yes","No")</f>
        <v>Yes</v>
      </c>
      <c r="M144" s="1" t="s">
        <v>44</v>
      </c>
      <c r="N144" s="1" t="s">
        <v>36</v>
      </c>
      <c r="O144" s="1" t="s">
        <v>58</v>
      </c>
      <c r="P144" s="1" t="s">
        <v>653</v>
      </c>
      <c r="Q144" s="1" t="s">
        <v>16</v>
      </c>
      <c r="R144" s="1" t="s">
        <v>654</v>
      </c>
      <c r="S144" s="2" t="s">
        <v>655</v>
      </c>
    </row>
    <row r="145" spans="1:19" ht="15.75" thickBot="1" x14ac:dyDescent="0.3">
      <c r="A145" s="1" t="s">
        <v>656</v>
      </c>
      <c r="B145" s="1" t="s">
        <v>657</v>
      </c>
      <c r="C145" s="1" t="s">
        <v>6</v>
      </c>
      <c r="D145" s="1" t="s">
        <v>50</v>
      </c>
      <c r="E145" s="1" t="s">
        <v>320</v>
      </c>
      <c r="F145" s="1" t="s">
        <v>22</v>
      </c>
      <c r="G145" s="16">
        <v>3</v>
      </c>
      <c r="H145" s="1" t="s">
        <v>52</v>
      </c>
      <c r="I145" s="16">
        <v>3</v>
      </c>
      <c r="J145" s="1" t="s">
        <v>34</v>
      </c>
      <c r="K145" s="1" t="s">
        <v>75</v>
      </c>
      <c r="L145" s="1" t="str">
        <f>IF(ISNUMBER(SEARCH("Yes",Data[[#This Row],[Influence]])),"Yes","No")</f>
        <v>Yes</v>
      </c>
      <c r="M145" s="1" t="s">
        <v>44</v>
      </c>
      <c r="N145" s="1" t="s">
        <v>26</v>
      </c>
      <c r="O145" s="1" t="s">
        <v>27</v>
      </c>
      <c r="P145" s="1" t="s">
        <v>162</v>
      </c>
      <c r="Q145" s="1" t="s">
        <v>38</v>
      </c>
      <c r="R145" s="1" t="s">
        <v>658</v>
      </c>
      <c r="S145" s="3" t="s">
        <v>12</v>
      </c>
    </row>
    <row r="146" spans="1:19" ht="15.75" thickBot="1" x14ac:dyDescent="0.3">
      <c r="A146" s="1" t="s">
        <v>659</v>
      </c>
      <c r="B146" s="1" t="s">
        <v>660</v>
      </c>
      <c r="C146" s="1" t="s">
        <v>6</v>
      </c>
      <c r="D146" s="1" t="s">
        <v>286</v>
      </c>
      <c r="E146" s="1" t="s">
        <v>21</v>
      </c>
      <c r="F146" s="1" t="s">
        <v>22</v>
      </c>
      <c r="G146" s="16">
        <v>5</v>
      </c>
      <c r="H146" s="1" t="s">
        <v>105</v>
      </c>
      <c r="I146" s="16">
        <v>5</v>
      </c>
      <c r="J146" s="1" t="s">
        <v>24</v>
      </c>
      <c r="K146" s="1" t="s">
        <v>12</v>
      </c>
      <c r="L146" s="1" t="str">
        <f>IF(ISNUMBER(SEARCH("Yes",Data[[#This Row],[Influence]])),"Yes","No")</f>
        <v>Yes</v>
      </c>
      <c r="M146" s="1" t="s">
        <v>44</v>
      </c>
      <c r="N146" s="1" t="s">
        <v>36</v>
      </c>
      <c r="O146" s="1" t="s">
        <v>27</v>
      </c>
      <c r="P146" s="1" t="s">
        <v>661</v>
      </c>
      <c r="Q146" s="1" t="s">
        <v>38</v>
      </c>
      <c r="R146" s="1" t="s">
        <v>662</v>
      </c>
      <c r="S146" s="3" t="s">
        <v>102</v>
      </c>
    </row>
    <row r="147" spans="1:19" ht="15.75" thickBot="1" x14ac:dyDescent="0.3">
      <c r="A147" s="1" t="s">
        <v>663</v>
      </c>
      <c r="B147" s="1" t="s">
        <v>664</v>
      </c>
      <c r="C147" s="1" t="s">
        <v>6</v>
      </c>
      <c r="D147" s="1" t="s">
        <v>50</v>
      </c>
      <c r="E147" s="1" t="s">
        <v>51</v>
      </c>
      <c r="F147" s="1" t="s">
        <v>9</v>
      </c>
      <c r="G147" s="16">
        <v>4</v>
      </c>
      <c r="H147" s="1" t="s">
        <v>665</v>
      </c>
      <c r="I147" s="16">
        <v>3</v>
      </c>
      <c r="J147" s="1" t="s">
        <v>11</v>
      </c>
      <c r="K147" s="1" t="s">
        <v>12</v>
      </c>
      <c r="L147" s="1" t="str">
        <f>IF(ISNUMBER(SEARCH("Yes",Data[[#This Row],[Influence]])),"Yes","No")</f>
        <v>No</v>
      </c>
      <c r="M147" s="1" t="s">
        <v>13</v>
      </c>
      <c r="N147" s="1" t="s">
        <v>206</v>
      </c>
      <c r="O147" s="1" t="s">
        <v>11</v>
      </c>
      <c r="P147" s="1" t="s">
        <v>107</v>
      </c>
      <c r="Q147" s="1" t="s">
        <v>16</v>
      </c>
      <c r="R147" s="1" t="s">
        <v>666</v>
      </c>
      <c r="S147" s="3" t="s">
        <v>12</v>
      </c>
    </row>
    <row r="148" spans="1:19" ht="15.75" thickBot="1" x14ac:dyDescent="0.3">
      <c r="A148" s="1" t="s">
        <v>667</v>
      </c>
      <c r="B148" s="1" t="s">
        <v>668</v>
      </c>
      <c r="C148" s="1" t="s">
        <v>6</v>
      </c>
      <c r="D148" s="1" t="s">
        <v>286</v>
      </c>
      <c r="E148" s="1" t="s">
        <v>228</v>
      </c>
      <c r="F148" s="1" t="s">
        <v>22</v>
      </c>
      <c r="G148" s="16">
        <v>1</v>
      </c>
      <c r="H148" s="1" t="s">
        <v>223</v>
      </c>
      <c r="I148" s="16">
        <v>3</v>
      </c>
      <c r="J148" s="1" t="s">
        <v>11</v>
      </c>
      <c r="K148" s="1" t="s">
        <v>12</v>
      </c>
      <c r="L148" s="1" t="str">
        <f>IF(ISNUMBER(SEARCH("Yes",Data[[#This Row],[Influence]])),"Yes","No")</f>
        <v>No</v>
      </c>
      <c r="M148" s="1" t="s">
        <v>13</v>
      </c>
      <c r="N148" s="1" t="s">
        <v>496</v>
      </c>
      <c r="O148" s="1" t="s">
        <v>58</v>
      </c>
      <c r="P148" s="1" t="s">
        <v>162</v>
      </c>
      <c r="Q148" s="1" t="s">
        <v>29</v>
      </c>
      <c r="R148" s="1" t="s">
        <v>54</v>
      </c>
      <c r="S148" s="3" t="s">
        <v>12</v>
      </c>
    </row>
    <row r="149" spans="1:19" ht="15.75" thickBot="1" x14ac:dyDescent="0.3">
      <c r="A149" s="1" t="s">
        <v>669</v>
      </c>
      <c r="B149" s="1" t="s">
        <v>670</v>
      </c>
      <c r="C149" s="1" t="s">
        <v>20</v>
      </c>
      <c r="D149" s="1" t="s">
        <v>41</v>
      </c>
      <c r="E149" s="1" t="s">
        <v>8</v>
      </c>
      <c r="F149" s="1" t="s">
        <v>484</v>
      </c>
      <c r="G149" s="16">
        <v>5</v>
      </c>
      <c r="H149" s="1" t="s">
        <v>267</v>
      </c>
      <c r="I149" s="16">
        <v>4</v>
      </c>
      <c r="J149" s="1" t="s">
        <v>24</v>
      </c>
      <c r="K149" s="1" t="s">
        <v>75</v>
      </c>
      <c r="L149" s="1" t="str">
        <f>IF(ISNUMBER(SEARCH("Yes",Data[[#This Row],[Influence]])),"Yes","No")</f>
        <v>Yes</v>
      </c>
      <c r="M149" s="1" t="s">
        <v>35</v>
      </c>
      <c r="N149" s="1" t="s">
        <v>496</v>
      </c>
      <c r="O149" s="1" t="s">
        <v>27</v>
      </c>
      <c r="P149" s="1" t="s">
        <v>671</v>
      </c>
      <c r="Q149" s="1" t="s">
        <v>38</v>
      </c>
      <c r="R149" s="1" t="s">
        <v>672</v>
      </c>
      <c r="S149" s="3" t="s">
        <v>12</v>
      </c>
    </row>
    <row r="150" spans="1:19" ht="15.75" thickBot="1" x14ac:dyDescent="0.3">
      <c r="A150" s="1" t="s">
        <v>673</v>
      </c>
      <c r="B150" s="1" t="s">
        <v>674</v>
      </c>
      <c r="C150" s="1" t="s">
        <v>20</v>
      </c>
      <c r="D150" s="1" t="s">
        <v>50</v>
      </c>
      <c r="E150" s="1" t="s">
        <v>21</v>
      </c>
      <c r="F150" s="1" t="s">
        <v>22</v>
      </c>
      <c r="G150" s="16">
        <v>5</v>
      </c>
      <c r="H150" s="1" t="s">
        <v>105</v>
      </c>
      <c r="I150" s="16">
        <v>3</v>
      </c>
      <c r="J150" s="1" t="s">
        <v>24</v>
      </c>
      <c r="K150" s="1" t="s">
        <v>75</v>
      </c>
      <c r="L150" s="1" t="str">
        <f>IF(ISNUMBER(SEARCH("Yes",Data[[#This Row],[Influence]])),"Yes","No")</f>
        <v>Yes</v>
      </c>
      <c r="M150" s="1" t="s">
        <v>44</v>
      </c>
      <c r="N150" s="1" t="s">
        <v>363</v>
      </c>
      <c r="O150" s="1" t="s">
        <v>99</v>
      </c>
      <c r="P150" s="1" t="s">
        <v>675</v>
      </c>
      <c r="Q150" s="1" t="s">
        <v>38</v>
      </c>
      <c r="R150" s="1" t="s">
        <v>676</v>
      </c>
      <c r="S150" s="3" t="s">
        <v>12</v>
      </c>
    </row>
    <row r="151" spans="1:19" ht="15.75" thickBot="1" x14ac:dyDescent="0.3">
      <c r="A151" s="1" t="s">
        <v>677</v>
      </c>
      <c r="B151" s="1" t="s">
        <v>678</v>
      </c>
      <c r="C151" s="1" t="s">
        <v>20</v>
      </c>
      <c r="D151" s="1" t="s">
        <v>57</v>
      </c>
      <c r="E151" s="1" t="s">
        <v>8</v>
      </c>
      <c r="F151" s="1" t="s">
        <v>128</v>
      </c>
      <c r="G151" s="16">
        <v>4</v>
      </c>
      <c r="H151" s="1" t="s">
        <v>105</v>
      </c>
      <c r="I151" s="16">
        <v>4</v>
      </c>
      <c r="J151" s="1" t="s">
        <v>34</v>
      </c>
      <c r="K151" s="1" t="s">
        <v>75</v>
      </c>
      <c r="L151" s="1" t="str">
        <f>IF(ISNUMBER(SEARCH("Yes",Data[[#This Row],[Influence]])),"Yes","No")</f>
        <v>No</v>
      </c>
      <c r="M151" s="1" t="s">
        <v>13</v>
      </c>
      <c r="N151" s="1" t="s">
        <v>161</v>
      </c>
      <c r="O151" s="1" t="s">
        <v>99</v>
      </c>
      <c r="P151" s="1" t="s">
        <v>679</v>
      </c>
      <c r="Q151" s="1" t="s">
        <v>29</v>
      </c>
      <c r="R151" s="1" t="s">
        <v>680</v>
      </c>
      <c r="S151" s="2" t="s">
        <v>681</v>
      </c>
    </row>
    <row r="152" spans="1:19" ht="15.75" thickBot="1" x14ac:dyDescent="0.3">
      <c r="A152" s="1" t="s">
        <v>49</v>
      </c>
      <c r="B152" s="1" t="s">
        <v>682</v>
      </c>
      <c r="C152" s="1" t="s">
        <v>6</v>
      </c>
      <c r="D152" s="1" t="s">
        <v>50</v>
      </c>
      <c r="E152" s="1" t="s">
        <v>51</v>
      </c>
      <c r="F152" s="1" t="s">
        <v>9</v>
      </c>
      <c r="G152" s="16">
        <v>3</v>
      </c>
      <c r="H152" s="1" t="s">
        <v>82</v>
      </c>
      <c r="I152" s="16">
        <v>2</v>
      </c>
      <c r="J152" s="1" t="s">
        <v>24</v>
      </c>
      <c r="K152" s="1" t="s">
        <v>12</v>
      </c>
      <c r="L152" s="1" t="str">
        <f>IF(ISNUMBER(SEARCH("Yes",Data[[#This Row],[Influence]])),"Yes","No")</f>
        <v>Yes</v>
      </c>
      <c r="M152" s="1" t="s">
        <v>44</v>
      </c>
      <c r="N152" s="1" t="s">
        <v>53</v>
      </c>
      <c r="O152" s="1" t="s">
        <v>27</v>
      </c>
      <c r="P152" s="1" t="s">
        <v>162</v>
      </c>
      <c r="Q152" s="1" t="s">
        <v>38</v>
      </c>
      <c r="R152" s="1" t="s">
        <v>683</v>
      </c>
      <c r="S152" s="3" t="s">
        <v>235</v>
      </c>
    </row>
    <row r="153" spans="1:19" ht="15.75" thickBot="1" x14ac:dyDescent="0.3">
      <c r="A153" s="1" t="s">
        <v>684</v>
      </c>
      <c r="B153" s="1" t="s">
        <v>685</v>
      </c>
      <c r="C153" s="1" t="s">
        <v>20</v>
      </c>
      <c r="D153" s="1" t="s">
        <v>7</v>
      </c>
      <c r="E153" s="1" t="s">
        <v>51</v>
      </c>
      <c r="F153" s="1" t="s">
        <v>128</v>
      </c>
      <c r="G153" s="16">
        <v>3</v>
      </c>
      <c r="H153" s="1" t="s">
        <v>628</v>
      </c>
      <c r="I153" s="16">
        <v>3</v>
      </c>
      <c r="J153" s="1" t="s">
        <v>11</v>
      </c>
      <c r="K153" s="1" t="s">
        <v>12</v>
      </c>
      <c r="L153" s="1" t="str">
        <f>IF(ISNUMBER(SEARCH("Yes",Data[[#This Row],[Influence]])),"Yes","No")</f>
        <v>Yes</v>
      </c>
      <c r="M153" s="1" t="s">
        <v>44</v>
      </c>
      <c r="N153" s="1" t="s">
        <v>53</v>
      </c>
      <c r="O153" s="1" t="s">
        <v>11</v>
      </c>
      <c r="P153" s="1" t="s">
        <v>255</v>
      </c>
      <c r="Q153" s="1" t="s">
        <v>29</v>
      </c>
      <c r="R153" s="1" t="s">
        <v>686</v>
      </c>
      <c r="S153" s="3" t="s">
        <v>12</v>
      </c>
    </row>
    <row r="154" spans="1:19" ht="15.75" thickBot="1" x14ac:dyDescent="0.3">
      <c r="A154" s="1" t="s">
        <v>687</v>
      </c>
      <c r="B154" s="1" t="s">
        <v>688</v>
      </c>
      <c r="C154" s="1" t="s">
        <v>20</v>
      </c>
      <c r="D154" s="1" t="s">
        <v>50</v>
      </c>
      <c r="E154" s="1" t="s">
        <v>21</v>
      </c>
      <c r="F154" s="1" t="s">
        <v>22</v>
      </c>
      <c r="G154" s="16">
        <v>5</v>
      </c>
      <c r="H154" s="1" t="s">
        <v>10</v>
      </c>
      <c r="I154" s="16">
        <v>5</v>
      </c>
      <c r="J154" s="1" t="s">
        <v>34</v>
      </c>
      <c r="K154" s="1" t="s">
        <v>75</v>
      </c>
      <c r="L154" s="1" t="str">
        <f>IF(ISNUMBER(SEARCH("Yes",Data[[#This Row],[Influence]])),"Yes","No")</f>
        <v>Yes</v>
      </c>
      <c r="M154" s="1" t="s">
        <v>35</v>
      </c>
      <c r="N154" s="1" t="s">
        <v>83</v>
      </c>
      <c r="O154" s="1" t="s">
        <v>99</v>
      </c>
      <c r="P154" s="1" t="s">
        <v>689</v>
      </c>
      <c r="Q154" s="1" t="s">
        <v>38</v>
      </c>
      <c r="R154" s="1" t="s">
        <v>690</v>
      </c>
      <c r="S154" s="2" t="s">
        <v>691</v>
      </c>
    </row>
    <row r="155" spans="1:19" ht="15.75" thickBot="1" x14ac:dyDescent="0.3">
      <c r="A155" s="1" t="s">
        <v>692</v>
      </c>
      <c r="B155" s="1" t="s">
        <v>693</v>
      </c>
      <c r="C155" s="1" t="s">
        <v>20</v>
      </c>
      <c r="D155" s="1" t="s">
        <v>156</v>
      </c>
      <c r="E155" s="1" t="s">
        <v>21</v>
      </c>
      <c r="F155" s="1" t="s">
        <v>22</v>
      </c>
      <c r="G155" s="16">
        <v>1</v>
      </c>
      <c r="H155" s="1" t="s">
        <v>68</v>
      </c>
      <c r="I155" s="16">
        <v>3</v>
      </c>
      <c r="J155" s="1" t="s">
        <v>24</v>
      </c>
      <c r="K155" s="1" t="s">
        <v>12</v>
      </c>
      <c r="L155" s="1" t="str">
        <f>IF(ISNUMBER(SEARCH("Yes",Data[[#This Row],[Influence]])),"Yes","No")</f>
        <v>Yes</v>
      </c>
      <c r="M155" s="1" t="s">
        <v>35</v>
      </c>
      <c r="N155" s="1" t="s">
        <v>14</v>
      </c>
      <c r="O155" s="1" t="s">
        <v>58</v>
      </c>
      <c r="P155" s="1" t="s">
        <v>79</v>
      </c>
      <c r="Q155" s="1" t="s">
        <v>29</v>
      </c>
      <c r="R155" s="1" t="s">
        <v>694</v>
      </c>
      <c r="S155" s="3" t="s">
        <v>12</v>
      </c>
    </row>
    <row r="156" spans="1:19" ht="15.75" thickBot="1" x14ac:dyDescent="0.3">
      <c r="A156" s="1" t="s">
        <v>695</v>
      </c>
      <c r="B156" s="1" t="s">
        <v>696</v>
      </c>
      <c r="C156" s="1" t="s">
        <v>20</v>
      </c>
      <c r="D156" s="1" t="s">
        <v>156</v>
      </c>
      <c r="E156" s="1" t="s">
        <v>21</v>
      </c>
      <c r="F156" s="1" t="s">
        <v>9</v>
      </c>
      <c r="G156" s="16">
        <v>1</v>
      </c>
      <c r="H156" s="1" t="s">
        <v>400</v>
      </c>
      <c r="I156" s="16">
        <v>2</v>
      </c>
      <c r="J156" s="1" t="s">
        <v>11</v>
      </c>
      <c r="K156" s="1" t="s">
        <v>12</v>
      </c>
      <c r="L156" s="1" t="str">
        <f>IF(ISNUMBER(SEARCH("Yes",Data[[#This Row],[Influence]])),"Yes","No")</f>
        <v>Yes</v>
      </c>
      <c r="M156" s="1" t="s">
        <v>44</v>
      </c>
      <c r="N156" s="1" t="s">
        <v>141</v>
      </c>
      <c r="O156" s="1" t="s">
        <v>58</v>
      </c>
      <c r="P156" s="1" t="s">
        <v>697</v>
      </c>
      <c r="Q156" s="1" t="s">
        <v>16</v>
      </c>
      <c r="R156" s="1" t="s">
        <v>698</v>
      </c>
      <c r="S156" s="3" t="s">
        <v>12</v>
      </c>
    </row>
    <row r="157" spans="1:19" ht="15.75" thickBot="1" x14ac:dyDescent="0.3">
      <c r="A157" s="1" t="s">
        <v>699</v>
      </c>
      <c r="B157" s="1" t="s">
        <v>19</v>
      </c>
      <c r="C157" s="1" t="s">
        <v>20</v>
      </c>
      <c r="D157" s="1" t="s">
        <v>7</v>
      </c>
      <c r="E157" s="1" t="s">
        <v>21</v>
      </c>
      <c r="F157" s="1" t="s">
        <v>22</v>
      </c>
      <c r="G157" s="16">
        <v>3</v>
      </c>
      <c r="H157" s="1" t="s">
        <v>82</v>
      </c>
      <c r="I157" s="16">
        <v>4</v>
      </c>
      <c r="J157" s="1" t="s">
        <v>24</v>
      </c>
      <c r="K157" s="1" t="s">
        <v>12</v>
      </c>
      <c r="L157" s="1" t="str">
        <f>IF(ISNUMBER(SEARCH("Yes",Data[[#This Row],[Influence]])),"Yes","No")</f>
        <v>No</v>
      </c>
      <c r="M157" s="1" t="s">
        <v>25</v>
      </c>
      <c r="N157" s="1" t="s">
        <v>141</v>
      </c>
      <c r="O157" s="1" t="s">
        <v>27</v>
      </c>
      <c r="P157" s="1" t="s">
        <v>700</v>
      </c>
      <c r="Q157" s="1" t="s">
        <v>16</v>
      </c>
      <c r="R157" s="1" t="s">
        <v>701</v>
      </c>
      <c r="S157" s="3" t="s">
        <v>702</v>
      </c>
    </row>
    <row r="158" spans="1:19" ht="15.75" thickBot="1" x14ac:dyDescent="0.3">
      <c r="A158" s="1" t="s">
        <v>703</v>
      </c>
      <c r="B158" s="1" t="s">
        <v>704</v>
      </c>
      <c r="C158" s="1" t="s">
        <v>6</v>
      </c>
      <c r="D158" s="1" t="s">
        <v>50</v>
      </c>
      <c r="E158" s="1" t="s">
        <v>51</v>
      </c>
      <c r="F158" s="1" t="s">
        <v>22</v>
      </c>
      <c r="G158" s="16">
        <v>1</v>
      </c>
      <c r="H158" s="1" t="s">
        <v>52</v>
      </c>
      <c r="I158" s="16">
        <v>1</v>
      </c>
      <c r="J158" s="1" t="s">
        <v>11</v>
      </c>
      <c r="K158" s="1" t="s">
        <v>12</v>
      </c>
      <c r="L158" s="1" t="str">
        <f>IF(ISNUMBER(SEARCH("Yes",Data[[#This Row],[Influence]])),"Yes","No")</f>
        <v>Yes</v>
      </c>
      <c r="M158" s="1" t="s">
        <v>44</v>
      </c>
      <c r="N158" s="1" t="s">
        <v>14</v>
      </c>
      <c r="O158" s="1" t="s">
        <v>58</v>
      </c>
      <c r="P158" s="1" t="s">
        <v>255</v>
      </c>
      <c r="Q158" s="1" t="s">
        <v>38</v>
      </c>
      <c r="R158" s="1" t="s">
        <v>705</v>
      </c>
      <c r="S158" s="3" t="s">
        <v>12</v>
      </c>
    </row>
    <row r="159" spans="1:19" ht="15.75" thickBot="1" x14ac:dyDescent="0.3">
      <c r="A159" s="1" t="s">
        <v>706</v>
      </c>
      <c r="B159" s="1" t="s">
        <v>707</v>
      </c>
      <c r="C159" s="1" t="s">
        <v>20</v>
      </c>
      <c r="D159" s="1" t="s">
        <v>7</v>
      </c>
      <c r="E159" s="1" t="s">
        <v>51</v>
      </c>
      <c r="F159" s="1" t="s">
        <v>128</v>
      </c>
      <c r="G159" s="16">
        <v>5</v>
      </c>
      <c r="H159" s="1" t="s">
        <v>267</v>
      </c>
      <c r="I159" s="16">
        <v>4</v>
      </c>
      <c r="J159" s="1" t="s">
        <v>11</v>
      </c>
      <c r="K159" s="1" t="s">
        <v>75</v>
      </c>
      <c r="L159" s="1" t="str">
        <f>IF(ISNUMBER(SEARCH("Yes",Data[[#This Row],[Influence]])),"Yes","No")</f>
        <v>Yes</v>
      </c>
      <c r="M159" s="1" t="s">
        <v>44</v>
      </c>
      <c r="N159" s="1" t="s">
        <v>161</v>
      </c>
      <c r="O159" s="1" t="s">
        <v>27</v>
      </c>
      <c r="P159" s="1" t="s">
        <v>708</v>
      </c>
      <c r="Q159" s="1" t="s">
        <v>29</v>
      </c>
      <c r="R159" s="1" t="s">
        <v>709</v>
      </c>
      <c r="S159" s="3" t="s">
        <v>12</v>
      </c>
    </row>
    <row r="160" spans="1:19" ht="15.75" thickBot="1" x14ac:dyDescent="0.3">
      <c r="A160" s="1" t="s">
        <v>710</v>
      </c>
      <c r="B160" s="1" t="s">
        <v>711</v>
      </c>
      <c r="C160" s="1" t="s">
        <v>20</v>
      </c>
      <c r="D160" s="1" t="s">
        <v>57</v>
      </c>
      <c r="E160" s="1" t="s">
        <v>51</v>
      </c>
      <c r="F160" s="1" t="s">
        <v>9</v>
      </c>
      <c r="G160" s="16">
        <v>3</v>
      </c>
      <c r="H160" s="1" t="s">
        <v>52</v>
      </c>
      <c r="I160" s="16">
        <v>4</v>
      </c>
      <c r="J160" s="1" t="s">
        <v>11</v>
      </c>
      <c r="K160" s="1" t="s">
        <v>12</v>
      </c>
      <c r="L160" s="1" t="str">
        <f>IF(ISNUMBER(SEARCH("Yes",Data[[#This Row],[Influence]])),"Yes","No")</f>
        <v>No</v>
      </c>
      <c r="M160" s="1" t="s">
        <v>13</v>
      </c>
      <c r="N160" s="1" t="s">
        <v>196</v>
      </c>
      <c r="O160" s="1" t="s">
        <v>11</v>
      </c>
      <c r="P160" s="1" t="s">
        <v>712</v>
      </c>
      <c r="Q160" s="1" t="s">
        <v>29</v>
      </c>
      <c r="R160" s="1" t="s">
        <v>190</v>
      </c>
      <c r="S160" s="3" t="s">
        <v>190</v>
      </c>
    </row>
    <row r="161" spans="1:19" ht="15.75" thickBot="1" x14ac:dyDescent="0.3">
      <c r="A161" s="1" t="s">
        <v>713</v>
      </c>
      <c r="B161" s="1" t="s">
        <v>714</v>
      </c>
      <c r="C161" s="1" t="s">
        <v>6</v>
      </c>
      <c r="D161" s="1" t="s">
        <v>57</v>
      </c>
      <c r="E161" s="1" t="s">
        <v>8</v>
      </c>
      <c r="F161" s="1" t="s">
        <v>42</v>
      </c>
      <c r="G161" s="16">
        <v>4</v>
      </c>
      <c r="H161" s="1" t="s">
        <v>33</v>
      </c>
      <c r="I161" s="16">
        <v>3</v>
      </c>
      <c r="J161" s="1" t="s">
        <v>24</v>
      </c>
      <c r="K161" s="1" t="s">
        <v>12</v>
      </c>
      <c r="L161" s="1" t="str">
        <f>IF(ISNUMBER(SEARCH("Yes",Data[[#This Row],[Influence]])),"Yes","No")</f>
        <v>No</v>
      </c>
      <c r="M161" s="1" t="s">
        <v>13</v>
      </c>
      <c r="N161" s="1" t="s">
        <v>715</v>
      </c>
      <c r="O161" s="1" t="s">
        <v>11</v>
      </c>
      <c r="P161" s="1" t="s">
        <v>716</v>
      </c>
      <c r="Q161" s="1" t="s">
        <v>29</v>
      </c>
      <c r="R161" s="1" t="s">
        <v>717</v>
      </c>
      <c r="S161" s="3" t="s">
        <v>718</v>
      </c>
    </row>
    <row r="162" spans="1:19" ht="15.75" thickBot="1" x14ac:dyDescent="0.3">
      <c r="A162" s="1" t="s">
        <v>719</v>
      </c>
      <c r="B162" s="1" t="s">
        <v>720</v>
      </c>
      <c r="C162" s="1" t="s">
        <v>6</v>
      </c>
      <c r="D162" s="1" t="s">
        <v>41</v>
      </c>
      <c r="E162" s="1" t="s">
        <v>8</v>
      </c>
      <c r="F162" s="1" t="s">
        <v>42</v>
      </c>
      <c r="G162" s="16">
        <v>4</v>
      </c>
      <c r="H162" s="1" t="s">
        <v>68</v>
      </c>
      <c r="I162" s="16">
        <v>3</v>
      </c>
      <c r="J162" s="1" t="s">
        <v>11</v>
      </c>
      <c r="K162" s="1" t="s">
        <v>75</v>
      </c>
      <c r="L162" s="1" t="str">
        <f>IF(ISNUMBER(SEARCH("Yes",Data[[#This Row],[Influence]])),"Yes","No")</f>
        <v>No</v>
      </c>
      <c r="M162" s="1" t="s">
        <v>13</v>
      </c>
      <c r="N162" s="1" t="s">
        <v>715</v>
      </c>
      <c r="O162" s="1" t="s">
        <v>27</v>
      </c>
      <c r="P162" s="1" t="s">
        <v>70</v>
      </c>
      <c r="Q162" s="1" t="s">
        <v>29</v>
      </c>
      <c r="R162" s="1" t="s">
        <v>721</v>
      </c>
      <c r="S162" s="3" t="s">
        <v>190</v>
      </c>
    </row>
    <row r="163" spans="1:19" ht="15.75" thickBot="1" x14ac:dyDescent="0.3">
      <c r="A163" s="1" t="s">
        <v>722</v>
      </c>
      <c r="B163" s="1" t="s">
        <v>723</v>
      </c>
      <c r="C163" s="1" t="s">
        <v>20</v>
      </c>
      <c r="D163" s="1" t="s">
        <v>50</v>
      </c>
      <c r="E163" s="1" t="s">
        <v>51</v>
      </c>
      <c r="F163" s="1" t="s">
        <v>9</v>
      </c>
      <c r="G163" s="16">
        <v>3</v>
      </c>
      <c r="H163" s="1" t="s">
        <v>400</v>
      </c>
      <c r="I163" s="16">
        <v>1</v>
      </c>
      <c r="J163" s="1" t="s">
        <v>34</v>
      </c>
      <c r="K163" s="1" t="s">
        <v>12</v>
      </c>
      <c r="L163" s="1" t="str">
        <f>IF(ISNUMBER(SEARCH("Yes",Data[[#This Row],[Influence]])),"Yes","No")</f>
        <v>No</v>
      </c>
      <c r="M163" s="1" t="s">
        <v>13</v>
      </c>
      <c r="N163" s="1" t="s">
        <v>141</v>
      </c>
      <c r="O163" s="1" t="s">
        <v>27</v>
      </c>
      <c r="P163" s="1" t="s">
        <v>724</v>
      </c>
      <c r="Q163" s="1" t="s">
        <v>38</v>
      </c>
      <c r="R163" s="1" t="s">
        <v>725</v>
      </c>
      <c r="S163" s="3" t="s">
        <v>167</v>
      </c>
    </row>
    <row r="164" spans="1:19" ht="15.75" thickBot="1" x14ac:dyDescent="0.3">
      <c r="A164" s="1" t="s">
        <v>726</v>
      </c>
      <c r="B164" s="1" t="s">
        <v>727</v>
      </c>
      <c r="C164" s="1" t="s">
        <v>20</v>
      </c>
      <c r="D164" s="1" t="s">
        <v>50</v>
      </c>
      <c r="E164" s="1" t="s">
        <v>21</v>
      </c>
      <c r="F164" s="1" t="s">
        <v>22</v>
      </c>
      <c r="G164" s="16">
        <v>5</v>
      </c>
      <c r="H164" s="1" t="s">
        <v>68</v>
      </c>
      <c r="I164" s="16">
        <v>1</v>
      </c>
      <c r="J164" s="1" t="s">
        <v>34</v>
      </c>
      <c r="K164" s="1" t="s">
        <v>75</v>
      </c>
      <c r="L164" s="1" t="str">
        <f>IF(ISNUMBER(SEARCH("Yes",Data[[#This Row],[Influence]])),"Yes","No")</f>
        <v>Yes</v>
      </c>
      <c r="M164" s="1" t="s">
        <v>44</v>
      </c>
      <c r="N164" s="1" t="s">
        <v>633</v>
      </c>
      <c r="O164" s="1" t="s">
        <v>27</v>
      </c>
      <c r="P164" s="1" t="s">
        <v>107</v>
      </c>
      <c r="Q164" s="1" t="s">
        <v>38</v>
      </c>
      <c r="R164" s="1" t="s">
        <v>728</v>
      </c>
      <c r="S164" s="3" t="s">
        <v>138</v>
      </c>
    </row>
    <row r="165" spans="1:19" ht="15.75" thickBot="1" x14ac:dyDescent="0.3">
      <c r="A165" s="1" t="s">
        <v>729</v>
      </c>
      <c r="B165" s="1" t="s">
        <v>730</v>
      </c>
      <c r="C165" s="1" t="s">
        <v>20</v>
      </c>
      <c r="D165" s="1" t="s">
        <v>7</v>
      </c>
      <c r="E165" s="1" t="s">
        <v>21</v>
      </c>
      <c r="F165" s="1" t="s">
        <v>42</v>
      </c>
      <c r="G165" s="16">
        <v>4</v>
      </c>
      <c r="H165" s="1" t="s">
        <v>223</v>
      </c>
      <c r="I165" s="16">
        <v>3</v>
      </c>
      <c r="J165" s="1" t="s">
        <v>34</v>
      </c>
      <c r="K165" s="1" t="s">
        <v>12</v>
      </c>
      <c r="L165" s="1" t="str">
        <f>IF(ISNUMBER(SEARCH("Yes",Data[[#This Row],[Influence]])),"Yes","No")</f>
        <v>Yes</v>
      </c>
      <c r="M165" s="1" t="s">
        <v>44</v>
      </c>
      <c r="N165" s="1" t="s">
        <v>106</v>
      </c>
      <c r="O165" s="1" t="s">
        <v>27</v>
      </c>
      <c r="P165" s="1" t="s">
        <v>107</v>
      </c>
      <c r="Q165" s="1" t="s">
        <v>38</v>
      </c>
      <c r="R165" s="1" t="s">
        <v>731</v>
      </c>
      <c r="S165" s="3" t="s">
        <v>12</v>
      </c>
    </row>
    <row r="166" spans="1:19" ht="15.75" thickBot="1" x14ac:dyDescent="0.3">
      <c r="A166" s="1" t="s">
        <v>732</v>
      </c>
      <c r="B166" s="1" t="s">
        <v>733</v>
      </c>
      <c r="C166" s="1" t="s">
        <v>20</v>
      </c>
      <c r="D166" s="1" t="s">
        <v>50</v>
      </c>
      <c r="E166" s="1" t="s">
        <v>51</v>
      </c>
      <c r="F166" s="1" t="s">
        <v>9</v>
      </c>
      <c r="G166" s="16">
        <v>5</v>
      </c>
      <c r="H166" s="1" t="s">
        <v>734</v>
      </c>
      <c r="I166" s="16">
        <v>3</v>
      </c>
      <c r="J166" s="1" t="s">
        <v>11</v>
      </c>
      <c r="K166" s="1" t="s">
        <v>12</v>
      </c>
      <c r="L166" s="1" t="str">
        <f>IF(ISNUMBER(SEARCH("Yes",Data[[#This Row],[Influence]])),"Yes","No")</f>
        <v>Yes</v>
      </c>
      <c r="M166" s="1" t="s">
        <v>44</v>
      </c>
      <c r="N166" s="1" t="s">
        <v>14</v>
      </c>
      <c r="O166" s="1" t="s">
        <v>11</v>
      </c>
      <c r="P166" s="1" t="s">
        <v>172</v>
      </c>
      <c r="Q166" s="1" t="s">
        <v>16</v>
      </c>
      <c r="R166" s="1" t="s">
        <v>735</v>
      </c>
      <c r="S166" s="2" t="s">
        <v>736</v>
      </c>
    </row>
    <row r="167" spans="1:19" ht="15.75" thickBot="1" x14ac:dyDescent="0.3">
      <c r="A167" s="1" t="s">
        <v>737</v>
      </c>
      <c r="B167" s="1" t="s">
        <v>738</v>
      </c>
      <c r="C167" s="1" t="s">
        <v>20</v>
      </c>
      <c r="D167" s="1" t="s">
        <v>286</v>
      </c>
      <c r="E167" s="1" t="s">
        <v>21</v>
      </c>
      <c r="F167" s="1" t="s">
        <v>9</v>
      </c>
      <c r="G167" s="16">
        <v>4</v>
      </c>
      <c r="H167" s="1" t="s">
        <v>82</v>
      </c>
      <c r="I167" s="16">
        <v>3</v>
      </c>
      <c r="J167" s="1" t="s">
        <v>24</v>
      </c>
      <c r="K167" s="1" t="s">
        <v>12</v>
      </c>
      <c r="L167" s="1" t="str">
        <f>IF(ISNUMBER(SEARCH("Yes",Data[[#This Row],[Influence]])),"Yes","No")</f>
        <v>Yes</v>
      </c>
      <c r="M167" s="1" t="s">
        <v>44</v>
      </c>
      <c r="N167" s="1" t="s">
        <v>141</v>
      </c>
      <c r="O167" s="1" t="s">
        <v>27</v>
      </c>
      <c r="P167" s="1" t="s">
        <v>162</v>
      </c>
      <c r="Q167" s="1" t="s">
        <v>29</v>
      </c>
      <c r="R167" s="1" t="s">
        <v>739</v>
      </c>
      <c r="S167" s="2" t="s">
        <v>740</v>
      </c>
    </row>
    <row r="168" spans="1:19" x14ac:dyDescent="0.25">
      <c r="A168" s="6" t="s">
        <v>741</v>
      </c>
      <c r="B168" s="6" t="s">
        <v>742</v>
      </c>
      <c r="C168" s="6" t="s">
        <v>6</v>
      </c>
      <c r="D168" s="6" t="s">
        <v>50</v>
      </c>
      <c r="E168" s="6" t="s">
        <v>51</v>
      </c>
      <c r="F168" s="6" t="s">
        <v>9</v>
      </c>
      <c r="G168" s="17">
        <v>3</v>
      </c>
      <c r="H168" s="6" t="s">
        <v>267</v>
      </c>
      <c r="I168" s="17">
        <v>4</v>
      </c>
      <c r="J168" s="6" t="s">
        <v>11</v>
      </c>
      <c r="K168" s="6" t="s">
        <v>12</v>
      </c>
      <c r="L168" s="6" t="str">
        <f>IF(ISNUMBER(SEARCH("Yes",Data[[#This Row],[Influence]])),"Yes","No")</f>
        <v>Yes</v>
      </c>
      <c r="M168" s="6" t="s">
        <v>44</v>
      </c>
      <c r="N168" s="6" t="s">
        <v>92</v>
      </c>
      <c r="O168" s="6" t="s">
        <v>27</v>
      </c>
      <c r="P168" s="6" t="s">
        <v>743</v>
      </c>
      <c r="Q168" s="6" t="s">
        <v>38</v>
      </c>
      <c r="R168" s="6" t="s">
        <v>725</v>
      </c>
      <c r="S168" s="7" t="s">
        <v>744</v>
      </c>
    </row>
  </sheetData>
  <phoneticPr fontId="6" type="noConversion"/>
  <hyperlinks>
    <hyperlink ref="A2" r:id="rId1" xr:uid="{085346C2-6460-4A09-8CD5-CCB61488ED12}"/>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E9239-6768-4ABF-A778-647A7B562500}">
  <sheetPr>
    <tabColor rgb="FFED7D31"/>
  </sheetPr>
  <dimension ref="A1:P168"/>
  <sheetViews>
    <sheetView tabSelected="1" zoomScale="87" workbookViewId="0">
      <selection activeCell="A4" sqref="A4"/>
    </sheetView>
  </sheetViews>
  <sheetFormatPr defaultRowHeight="15" x14ac:dyDescent="0.25"/>
  <cols>
    <col min="1" max="1" width="35.7109375" bestFit="1" customWidth="1"/>
    <col min="2" max="2" width="21.5703125" bestFit="1" customWidth="1"/>
    <col min="3" max="3" width="10" bestFit="1" customWidth="1"/>
    <col min="4" max="4" width="8.85546875" bestFit="1" customWidth="1"/>
    <col min="5" max="5" width="20.85546875" bestFit="1" customWidth="1"/>
    <col min="6" max="6" width="31.85546875" bestFit="1" customWidth="1"/>
    <col min="7" max="7" width="12.7109375" bestFit="1" customWidth="1"/>
    <col min="8" max="8" width="80.42578125" bestFit="1" customWidth="1"/>
    <col min="9" max="9" width="17.7109375" bestFit="1" customWidth="1"/>
    <col min="10" max="10" width="16.5703125" bestFit="1" customWidth="1"/>
    <col min="11" max="11" width="13" bestFit="1" customWidth="1"/>
    <col min="12" max="12" width="12.85546875" bestFit="1" customWidth="1"/>
    <col min="13" max="13" width="15" bestFit="1" customWidth="1"/>
    <col min="14" max="14" width="17.42578125" bestFit="1" customWidth="1"/>
    <col min="15" max="15" width="81.140625" bestFit="1" customWidth="1"/>
    <col min="16" max="16" width="18.7109375" bestFit="1" customWidth="1"/>
  </cols>
  <sheetData>
    <row r="1" spans="1:16" x14ac:dyDescent="0.25">
      <c r="A1" t="s">
        <v>0</v>
      </c>
      <c r="B1" t="s">
        <v>1</v>
      </c>
      <c r="C1" t="s">
        <v>2</v>
      </c>
      <c r="D1" t="s">
        <v>3</v>
      </c>
      <c r="E1" t="s">
        <v>745</v>
      </c>
      <c r="F1" t="s">
        <v>746</v>
      </c>
      <c r="G1" t="s">
        <v>747</v>
      </c>
      <c r="H1" t="s">
        <v>758</v>
      </c>
      <c r="I1" t="s">
        <v>749</v>
      </c>
      <c r="J1" t="s">
        <v>748</v>
      </c>
      <c r="K1" t="s">
        <v>750</v>
      </c>
      <c r="L1" t="s">
        <v>762</v>
      </c>
      <c r="M1" t="s">
        <v>751</v>
      </c>
      <c r="N1" t="s">
        <v>753</v>
      </c>
      <c r="O1" t="s">
        <v>754</v>
      </c>
      <c r="P1" t="s">
        <v>755</v>
      </c>
    </row>
    <row r="2" spans="1:16" x14ac:dyDescent="0.25">
      <c r="A2" t="s">
        <v>4</v>
      </c>
      <c r="B2" t="s">
        <v>5</v>
      </c>
      <c r="C2" t="s">
        <v>6</v>
      </c>
      <c r="D2" t="s">
        <v>7</v>
      </c>
      <c r="E2" t="s">
        <v>8</v>
      </c>
      <c r="F2" t="s">
        <v>9</v>
      </c>
      <c r="G2">
        <v>3</v>
      </c>
      <c r="H2" t="s">
        <v>10</v>
      </c>
      <c r="I2">
        <v>3</v>
      </c>
      <c r="J2" t="s">
        <v>11</v>
      </c>
      <c r="K2" t="s">
        <v>12</v>
      </c>
      <c r="L2" t="s">
        <v>12</v>
      </c>
      <c r="M2" t="s">
        <v>13</v>
      </c>
      <c r="N2" t="s">
        <v>11</v>
      </c>
      <c r="O2" t="s">
        <v>15</v>
      </c>
      <c r="P2" t="s">
        <v>16</v>
      </c>
    </row>
    <row r="3" spans="1:16" x14ac:dyDescent="0.25">
      <c r="A3" t="s">
        <v>18</v>
      </c>
      <c r="B3" t="s">
        <v>19</v>
      </c>
      <c r="C3" t="s">
        <v>20</v>
      </c>
      <c r="D3" t="s">
        <v>7</v>
      </c>
      <c r="E3" t="s">
        <v>21</v>
      </c>
      <c r="F3" t="s">
        <v>22</v>
      </c>
      <c r="G3">
        <v>3</v>
      </c>
      <c r="H3" t="s">
        <v>23</v>
      </c>
      <c r="I3">
        <v>5</v>
      </c>
      <c r="J3" t="s">
        <v>24</v>
      </c>
      <c r="K3" t="s">
        <v>12</v>
      </c>
      <c r="L3" t="s">
        <v>12</v>
      </c>
      <c r="M3" t="s">
        <v>25</v>
      </c>
      <c r="N3" t="s">
        <v>27</v>
      </c>
      <c r="O3" t="s">
        <v>28</v>
      </c>
      <c r="P3" t="s">
        <v>29</v>
      </c>
    </row>
    <row r="4" spans="1:16" x14ac:dyDescent="0.25">
      <c r="A4" t="s">
        <v>31</v>
      </c>
      <c r="B4" t="s">
        <v>32</v>
      </c>
      <c r="C4" t="s">
        <v>20</v>
      </c>
      <c r="D4" t="s">
        <v>7</v>
      </c>
      <c r="E4" t="s">
        <v>21</v>
      </c>
      <c r="F4" t="s">
        <v>22</v>
      </c>
      <c r="G4">
        <v>2</v>
      </c>
      <c r="H4" t="s">
        <v>33</v>
      </c>
      <c r="I4">
        <v>1</v>
      </c>
      <c r="J4" t="s">
        <v>34</v>
      </c>
      <c r="K4" t="s">
        <v>12</v>
      </c>
      <c r="L4" t="s">
        <v>75</v>
      </c>
      <c r="M4" t="s">
        <v>35</v>
      </c>
      <c r="N4" t="s">
        <v>27</v>
      </c>
      <c r="O4" t="s">
        <v>37</v>
      </c>
      <c r="P4" t="s">
        <v>38</v>
      </c>
    </row>
    <row r="5" spans="1:16" x14ac:dyDescent="0.25">
      <c r="A5" t="s">
        <v>39</v>
      </c>
      <c r="B5" t="s">
        <v>40</v>
      </c>
      <c r="C5" t="s">
        <v>20</v>
      </c>
      <c r="D5" t="s">
        <v>41</v>
      </c>
      <c r="E5" t="s">
        <v>8</v>
      </c>
      <c r="F5" t="s">
        <v>42</v>
      </c>
      <c r="G5">
        <v>3</v>
      </c>
      <c r="H5" t="s">
        <v>43</v>
      </c>
      <c r="I5">
        <v>4</v>
      </c>
      <c r="J5" t="s">
        <v>11</v>
      </c>
      <c r="K5" t="s">
        <v>12</v>
      </c>
      <c r="L5" t="s">
        <v>75</v>
      </c>
      <c r="M5" t="s">
        <v>44</v>
      </c>
      <c r="N5" t="s">
        <v>11</v>
      </c>
      <c r="O5" t="s">
        <v>46</v>
      </c>
      <c r="P5" t="s">
        <v>38</v>
      </c>
    </row>
    <row r="6" spans="1:16" x14ac:dyDescent="0.25">
      <c r="A6" t="s">
        <v>49</v>
      </c>
      <c r="B6" t="s">
        <v>765</v>
      </c>
      <c r="C6" t="s">
        <v>6</v>
      </c>
      <c r="D6" t="s">
        <v>50</v>
      </c>
      <c r="E6" t="s">
        <v>51</v>
      </c>
      <c r="F6" t="s">
        <v>9</v>
      </c>
      <c r="G6">
        <v>1</v>
      </c>
      <c r="H6" t="s">
        <v>52</v>
      </c>
      <c r="I6">
        <v>2</v>
      </c>
      <c r="J6" t="s">
        <v>24</v>
      </c>
      <c r="K6" t="s">
        <v>12</v>
      </c>
      <c r="L6" t="s">
        <v>75</v>
      </c>
      <c r="M6" t="s">
        <v>44</v>
      </c>
      <c r="N6" t="s">
        <v>11</v>
      </c>
      <c r="O6" t="s">
        <v>54</v>
      </c>
      <c r="P6" t="s">
        <v>38</v>
      </c>
    </row>
    <row r="7" spans="1:16" x14ac:dyDescent="0.25">
      <c r="A7" t="s">
        <v>55</v>
      </c>
      <c r="B7" t="s">
        <v>56</v>
      </c>
      <c r="C7" t="s">
        <v>20</v>
      </c>
      <c r="D7" t="s">
        <v>57</v>
      </c>
      <c r="E7" t="s">
        <v>21</v>
      </c>
      <c r="F7" t="s">
        <v>42</v>
      </c>
      <c r="G7">
        <v>1</v>
      </c>
      <c r="H7" t="s">
        <v>23</v>
      </c>
      <c r="I7">
        <v>1</v>
      </c>
      <c r="J7" t="s">
        <v>34</v>
      </c>
      <c r="K7" t="s">
        <v>12</v>
      </c>
      <c r="L7" t="s">
        <v>12</v>
      </c>
      <c r="M7" t="s">
        <v>25</v>
      </c>
      <c r="N7" t="s">
        <v>58</v>
      </c>
      <c r="O7" t="s">
        <v>59</v>
      </c>
      <c r="P7" t="s">
        <v>60</v>
      </c>
    </row>
    <row r="8" spans="1:16" x14ac:dyDescent="0.25">
      <c r="A8" t="s">
        <v>61</v>
      </c>
      <c r="B8" t="s">
        <v>62</v>
      </c>
      <c r="C8" t="s">
        <v>20</v>
      </c>
      <c r="D8" t="s">
        <v>50</v>
      </c>
      <c r="E8" t="s">
        <v>21</v>
      </c>
      <c r="F8" t="s">
        <v>22</v>
      </c>
      <c r="G8">
        <v>2</v>
      </c>
      <c r="H8" t="s">
        <v>63</v>
      </c>
      <c r="I8">
        <v>3</v>
      </c>
      <c r="J8" t="s">
        <v>24</v>
      </c>
      <c r="K8" t="s">
        <v>12</v>
      </c>
      <c r="L8" t="s">
        <v>75</v>
      </c>
      <c r="M8" t="s">
        <v>44</v>
      </c>
      <c r="N8" t="s">
        <v>27</v>
      </c>
      <c r="O8" t="s">
        <v>64</v>
      </c>
      <c r="P8" t="s">
        <v>29</v>
      </c>
    </row>
    <row r="9" spans="1:16" x14ac:dyDescent="0.25">
      <c r="A9" t="s">
        <v>66</v>
      </c>
      <c r="B9" t="s">
        <v>67</v>
      </c>
      <c r="C9" t="s">
        <v>20</v>
      </c>
      <c r="D9" t="s">
        <v>57</v>
      </c>
      <c r="E9" t="s">
        <v>8</v>
      </c>
      <c r="F9" t="s">
        <v>9</v>
      </c>
      <c r="G9">
        <v>3</v>
      </c>
      <c r="H9" t="s">
        <v>68</v>
      </c>
      <c r="I9">
        <v>1</v>
      </c>
      <c r="J9" t="s">
        <v>34</v>
      </c>
      <c r="K9" t="s">
        <v>12</v>
      </c>
      <c r="L9" t="s">
        <v>75</v>
      </c>
      <c r="M9" t="s">
        <v>44</v>
      </c>
      <c r="N9" t="s">
        <v>11</v>
      </c>
      <c r="O9" t="s">
        <v>70</v>
      </c>
      <c r="P9" t="s">
        <v>38</v>
      </c>
    </row>
    <row r="10" spans="1:16" x14ac:dyDescent="0.25">
      <c r="A10" t="s">
        <v>72</v>
      </c>
      <c r="B10" t="s">
        <v>73</v>
      </c>
      <c r="C10" t="s">
        <v>6</v>
      </c>
      <c r="D10" t="s">
        <v>7</v>
      </c>
      <c r="E10" t="s">
        <v>8</v>
      </c>
      <c r="F10" t="s">
        <v>22</v>
      </c>
      <c r="G10">
        <v>4</v>
      </c>
      <c r="H10" t="s">
        <v>74</v>
      </c>
      <c r="I10">
        <v>3</v>
      </c>
      <c r="J10" t="s">
        <v>24</v>
      </c>
      <c r="K10" t="s">
        <v>75</v>
      </c>
      <c r="L10" t="s">
        <v>75</v>
      </c>
      <c r="M10" t="s">
        <v>44</v>
      </c>
      <c r="N10" t="s">
        <v>27</v>
      </c>
      <c r="O10" t="s">
        <v>77</v>
      </c>
      <c r="P10" t="s">
        <v>29</v>
      </c>
    </row>
    <row r="11" spans="1:16" x14ac:dyDescent="0.25">
      <c r="A11" t="s">
        <v>80</v>
      </c>
      <c r="B11" t="s">
        <v>81</v>
      </c>
      <c r="C11" t="s">
        <v>6</v>
      </c>
      <c r="D11" t="s">
        <v>7</v>
      </c>
      <c r="E11" t="s">
        <v>21</v>
      </c>
      <c r="F11" t="s">
        <v>9</v>
      </c>
      <c r="G11">
        <v>3</v>
      </c>
      <c r="H11" t="s">
        <v>82</v>
      </c>
      <c r="I11">
        <v>3</v>
      </c>
      <c r="J11" t="s">
        <v>11</v>
      </c>
      <c r="K11" t="s">
        <v>12</v>
      </c>
      <c r="L11" t="s">
        <v>75</v>
      </c>
      <c r="M11" t="s">
        <v>44</v>
      </c>
      <c r="N11" t="s">
        <v>11</v>
      </c>
      <c r="O11" t="s">
        <v>84</v>
      </c>
      <c r="P11" t="s">
        <v>29</v>
      </c>
    </row>
    <row r="12" spans="1:16" x14ac:dyDescent="0.25">
      <c r="A12" t="s">
        <v>86</v>
      </c>
      <c r="B12" t="s">
        <v>87</v>
      </c>
      <c r="C12" t="s">
        <v>20</v>
      </c>
      <c r="D12" t="s">
        <v>7</v>
      </c>
      <c r="E12" t="s">
        <v>8</v>
      </c>
      <c r="F12" t="s">
        <v>9</v>
      </c>
      <c r="G12">
        <v>1</v>
      </c>
      <c r="H12" t="s">
        <v>88</v>
      </c>
      <c r="I12">
        <v>3</v>
      </c>
      <c r="J12" t="s">
        <v>11</v>
      </c>
      <c r="K12" t="s">
        <v>12</v>
      </c>
      <c r="L12" t="s">
        <v>12</v>
      </c>
      <c r="M12" t="s">
        <v>13</v>
      </c>
      <c r="N12" t="s">
        <v>58</v>
      </c>
      <c r="O12" t="s">
        <v>79</v>
      </c>
      <c r="P12" t="s">
        <v>16</v>
      </c>
    </row>
    <row r="13" spans="1:16" x14ac:dyDescent="0.25">
      <c r="A13" t="s">
        <v>89</v>
      </c>
      <c r="B13" t="s">
        <v>90</v>
      </c>
      <c r="C13" t="s">
        <v>6</v>
      </c>
      <c r="D13" t="s">
        <v>57</v>
      </c>
      <c r="E13" t="s">
        <v>8</v>
      </c>
      <c r="F13" t="s">
        <v>9</v>
      </c>
      <c r="G13">
        <v>4</v>
      </c>
      <c r="H13" t="s">
        <v>91</v>
      </c>
      <c r="I13">
        <v>4</v>
      </c>
      <c r="J13" t="s">
        <v>24</v>
      </c>
      <c r="K13" t="s">
        <v>75</v>
      </c>
      <c r="L13" t="s">
        <v>75</v>
      </c>
      <c r="M13" t="s">
        <v>44</v>
      </c>
      <c r="N13" t="s">
        <v>27</v>
      </c>
      <c r="O13" t="s">
        <v>93</v>
      </c>
      <c r="P13" t="s">
        <v>29</v>
      </c>
    </row>
    <row r="14" spans="1:16" x14ac:dyDescent="0.25">
      <c r="A14" t="s">
        <v>96</v>
      </c>
      <c r="B14" t="s">
        <v>97</v>
      </c>
      <c r="C14" t="s">
        <v>20</v>
      </c>
      <c r="D14" t="s">
        <v>7</v>
      </c>
      <c r="E14" t="s">
        <v>8</v>
      </c>
      <c r="F14" t="s">
        <v>9</v>
      </c>
      <c r="G14">
        <v>2</v>
      </c>
      <c r="H14" t="s">
        <v>98</v>
      </c>
      <c r="I14">
        <v>2</v>
      </c>
      <c r="J14" t="s">
        <v>24</v>
      </c>
      <c r="K14" t="s">
        <v>75</v>
      </c>
      <c r="L14" t="s">
        <v>75</v>
      </c>
      <c r="M14" t="s">
        <v>44</v>
      </c>
      <c r="N14" t="s">
        <v>99</v>
      </c>
      <c r="O14" t="s">
        <v>100</v>
      </c>
      <c r="P14" t="s">
        <v>16</v>
      </c>
    </row>
    <row r="15" spans="1:16" x14ac:dyDescent="0.25">
      <c r="A15" t="s">
        <v>103</v>
      </c>
      <c r="B15" t="s">
        <v>104</v>
      </c>
      <c r="C15" t="s">
        <v>20</v>
      </c>
      <c r="D15" t="s">
        <v>57</v>
      </c>
      <c r="E15" t="s">
        <v>8</v>
      </c>
      <c r="F15" t="s">
        <v>9</v>
      </c>
      <c r="G15">
        <v>4</v>
      </c>
      <c r="H15" t="s">
        <v>105</v>
      </c>
      <c r="I15">
        <v>5</v>
      </c>
      <c r="J15" t="s">
        <v>24</v>
      </c>
      <c r="K15" t="s">
        <v>75</v>
      </c>
      <c r="L15" t="s">
        <v>75</v>
      </c>
      <c r="M15" t="s">
        <v>44</v>
      </c>
      <c r="N15" t="s">
        <v>11</v>
      </c>
      <c r="O15" t="s">
        <v>107</v>
      </c>
      <c r="P15" t="s">
        <v>29</v>
      </c>
    </row>
    <row r="16" spans="1:16" x14ac:dyDescent="0.25">
      <c r="A16" t="s">
        <v>109</v>
      </c>
      <c r="B16" t="s">
        <v>110</v>
      </c>
      <c r="C16" t="s">
        <v>20</v>
      </c>
      <c r="D16" t="s">
        <v>57</v>
      </c>
      <c r="E16" t="s">
        <v>8</v>
      </c>
      <c r="F16" t="s">
        <v>42</v>
      </c>
      <c r="G16">
        <v>4</v>
      </c>
      <c r="H16" t="s">
        <v>82</v>
      </c>
      <c r="I16">
        <v>5</v>
      </c>
      <c r="J16" t="s">
        <v>24</v>
      </c>
      <c r="K16" t="s">
        <v>75</v>
      </c>
      <c r="L16" t="s">
        <v>75</v>
      </c>
      <c r="M16" t="s">
        <v>35</v>
      </c>
      <c r="N16" t="s">
        <v>99</v>
      </c>
      <c r="O16" t="s">
        <v>107</v>
      </c>
      <c r="P16" t="s">
        <v>29</v>
      </c>
    </row>
    <row r="17" spans="1:16" x14ac:dyDescent="0.25">
      <c r="A17" t="s">
        <v>113</v>
      </c>
      <c r="B17" t="s">
        <v>114</v>
      </c>
      <c r="C17" t="s">
        <v>6</v>
      </c>
      <c r="D17" t="s">
        <v>57</v>
      </c>
      <c r="E17" t="s">
        <v>8</v>
      </c>
      <c r="F17" t="s">
        <v>9</v>
      </c>
      <c r="G17">
        <v>3</v>
      </c>
      <c r="H17" t="s">
        <v>115</v>
      </c>
      <c r="I17">
        <v>3</v>
      </c>
      <c r="J17" t="s">
        <v>24</v>
      </c>
      <c r="K17" t="s">
        <v>12</v>
      </c>
      <c r="L17" t="s">
        <v>75</v>
      </c>
      <c r="M17" t="s">
        <v>44</v>
      </c>
      <c r="N17" t="s">
        <v>27</v>
      </c>
      <c r="O17" t="s">
        <v>117</v>
      </c>
      <c r="P17" t="s">
        <v>38</v>
      </c>
    </row>
    <row r="18" spans="1:16" x14ac:dyDescent="0.25">
      <c r="A18" t="s">
        <v>118</v>
      </c>
      <c r="B18" t="s">
        <v>119</v>
      </c>
      <c r="C18" t="s">
        <v>6</v>
      </c>
      <c r="D18" t="s">
        <v>7</v>
      </c>
      <c r="E18" t="s">
        <v>8</v>
      </c>
      <c r="F18" t="s">
        <v>9</v>
      </c>
      <c r="G18">
        <v>4</v>
      </c>
      <c r="H18" t="s">
        <v>120</v>
      </c>
      <c r="I18">
        <v>3</v>
      </c>
      <c r="J18" t="s">
        <v>34</v>
      </c>
      <c r="K18" t="s">
        <v>12</v>
      </c>
      <c r="L18" t="s">
        <v>75</v>
      </c>
      <c r="M18" t="s">
        <v>35</v>
      </c>
      <c r="N18" t="s">
        <v>11</v>
      </c>
      <c r="O18" t="s">
        <v>122</v>
      </c>
      <c r="P18" t="s">
        <v>38</v>
      </c>
    </row>
    <row r="19" spans="1:16" x14ac:dyDescent="0.25">
      <c r="A19" t="s">
        <v>124</v>
      </c>
      <c r="B19" t="s">
        <v>125</v>
      </c>
      <c r="C19" t="s">
        <v>20</v>
      </c>
      <c r="D19" t="s">
        <v>57</v>
      </c>
      <c r="E19" t="s">
        <v>8</v>
      </c>
      <c r="F19" t="s">
        <v>9</v>
      </c>
      <c r="G19">
        <v>1</v>
      </c>
      <c r="H19" t="s">
        <v>52</v>
      </c>
      <c r="I19">
        <v>1</v>
      </c>
      <c r="J19" t="s">
        <v>11</v>
      </c>
      <c r="K19" t="s">
        <v>12</v>
      </c>
      <c r="L19" t="s">
        <v>12</v>
      </c>
      <c r="M19" t="s">
        <v>25</v>
      </c>
      <c r="N19" t="s">
        <v>58</v>
      </c>
      <c r="O19" t="s">
        <v>107</v>
      </c>
      <c r="P19" t="s">
        <v>16</v>
      </c>
    </row>
    <row r="20" spans="1:16" x14ac:dyDescent="0.25">
      <c r="A20" t="s">
        <v>126</v>
      </c>
      <c r="B20" t="s">
        <v>127</v>
      </c>
      <c r="C20" t="s">
        <v>20</v>
      </c>
      <c r="D20" t="s">
        <v>7</v>
      </c>
      <c r="E20" t="s">
        <v>8</v>
      </c>
      <c r="F20" t="s">
        <v>128</v>
      </c>
      <c r="G20">
        <v>3</v>
      </c>
      <c r="H20" t="s">
        <v>88</v>
      </c>
      <c r="I20">
        <v>1</v>
      </c>
      <c r="J20" t="s">
        <v>34</v>
      </c>
      <c r="K20" t="s">
        <v>12</v>
      </c>
      <c r="L20" t="s">
        <v>75</v>
      </c>
      <c r="M20" t="s">
        <v>35</v>
      </c>
      <c r="N20" t="s">
        <v>58</v>
      </c>
      <c r="O20" t="s">
        <v>117</v>
      </c>
      <c r="P20" t="s">
        <v>38</v>
      </c>
    </row>
    <row r="21" spans="1:16" x14ac:dyDescent="0.25">
      <c r="A21" t="s">
        <v>129</v>
      </c>
      <c r="B21" t="s">
        <v>130</v>
      </c>
      <c r="C21" t="s">
        <v>6</v>
      </c>
      <c r="D21" t="s">
        <v>7</v>
      </c>
      <c r="E21" t="s">
        <v>8</v>
      </c>
      <c r="F21" t="s">
        <v>42</v>
      </c>
      <c r="G21">
        <v>1</v>
      </c>
      <c r="H21" t="s">
        <v>131</v>
      </c>
      <c r="I21">
        <v>5</v>
      </c>
      <c r="J21" t="s">
        <v>24</v>
      </c>
      <c r="K21" t="s">
        <v>12</v>
      </c>
      <c r="L21" t="s">
        <v>12</v>
      </c>
      <c r="M21" t="s">
        <v>25</v>
      </c>
      <c r="N21" t="s">
        <v>11</v>
      </c>
      <c r="O21" t="s">
        <v>132</v>
      </c>
      <c r="P21" t="s">
        <v>29</v>
      </c>
    </row>
    <row r="22" spans="1:16" x14ac:dyDescent="0.25">
      <c r="A22" t="s">
        <v>134</v>
      </c>
      <c r="B22" t="s">
        <v>135</v>
      </c>
      <c r="C22" t="s">
        <v>20</v>
      </c>
      <c r="D22" t="s">
        <v>7</v>
      </c>
      <c r="E22" t="s">
        <v>8</v>
      </c>
      <c r="F22" t="s">
        <v>9</v>
      </c>
      <c r="G22">
        <v>4</v>
      </c>
      <c r="H22" t="s">
        <v>68</v>
      </c>
      <c r="I22">
        <v>4</v>
      </c>
      <c r="J22" t="s">
        <v>24</v>
      </c>
      <c r="K22" t="s">
        <v>75</v>
      </c>
      <c r="L22" t="s">
        <v>75</v>
      </c>
      <c r="M22" t="s">
        <v>44</v>
      </c>
      <c r="N22" t="s">
        <v>27</v>
      </c>
      <c r="O22" t="s">
        <v>136</v>
      </c>
      <c r="P22" t="s">
        <v>29</v>
      </c>
    </row>
    <row r="23" spans="1:16" x14ac:dyDescent="0.25">
      <c r="A23" t="s">
        <v>139</v>
      </c>
      <c r="B23" t="s">
        <v>140</v>
      </c>
      <c r="C23" t="s">
        <v>20</v>
      </c>
      <c r="D23" t="s">
        <v>7</v>
      </c>
      <c r="E23" t="s">
        <v>51</v>
      </c>
      <c r="F23" t="s">
        <v>128</v>
      </c>
      <c r="G23">
        <v>2</v>
      </c>
      <c r="H23" t="s">
        <v>52</v>
      </c>
      <c r="I23">
        <v>3</v>
      </c>
      <c r="J23" t="s">
        <v>11</v>
      </c>
      <c r="K23" t="s">
        <v>12</v>
      </c>
      <c r="L23" t="s">
        <v>12</v>
      </c>
      <c r="M23" t="s">
        <v>13</v>
      </c>
      <c r="N23" t="s">
        <v>27</v>
      </c>
      <c r="O23" t="s">
        <v>142</v>
      </c>
      <c r="P23" t="s">
        <v>60</v>
      </c>
    </row>
    <row r="24" spans="1:16" x14ac:dyDescent="0.25">
      <c r="A24" t="s">
        <v>145</v>
      </c>
      <c r="B24" t="s">
        <v>146</v>
      </c>
      <c r="C24" t="s">
        <v>6</v>
      </c>
      <c r="D24" t="s">
        <v>7</v>
      </c>
      <c r="E24" t="s">
        <v>8</v>
      </c>
      <c r="F24" t="s">
        <v>128</v>
      </c>
      <c r="G24">
        <v>1</v>
      </c>
      <c r="H24" t="s">
        <v>10</v>
      </c>
      <c r="I24">
        <v>4</v>
      </c>
      <c r="J24" t="s">
        <v>24</v>
      </c>
      <c r="K24" t="s">
        <v>12</v>
      </c>
      <c r="L24" t="s">
        <v>75</v>
      </c>
      <c r="M24" t="s">
        <v>44</v>
      </c>
      <c r="N24" t="s">
        <v>11</v>
      </c>
      <c r="O24" t="s">
        <v>147</v>
      </c>
      <c r="P24" t="s">
        <v>29</v>
      </c>
    </row>
    <row r="25" spans="1:16" x14ac:dyDescent="0.25">
      <c r="A25" t="s">
        <v>149</v>
      </c>
      <c r="B25" t="s">
        <v>150</v>
      </c>
      <c r="C25" t="s">
        <v>20</v>
      </c>
      <c r="D25" t="s">
        <v>57</v>
      </c>
      <c r="E25" t="s">
        <v>8</v>
      </c>
      <c r="F25" t="s">
        <v>9</v>
      </c>
      <c r="G25">
        <v>1</v>
      </c>
      <c r="H25" t="s">
        <v>151</v>
      </c>
      <c r="I25">
        <v>1</v>
      </c>
      <c r="J25" t="s">
        <v>34</v>
      </c>
      <c r="K25" t="s">
        <v>75</v>
      </c>
      <c r="L25" t="s">
        <v>75</v>
      </c>
      <c r="M25" t="s">
        <v>35</v>
      </c>
      <c r="N25" t="s">
        <v>27</v>
      </c>
      <c r="O25" t="s">
        <v>152</v>
      </c>
      <c r="P25" t="s">
        <v>38</v>
      </c>
    </row>
    <row r="26" spans="1:16" x14ac:dyDescent="0.25">
      <c r="A26" t="s">
        <v>154</v>
      </c>
      <c r="B26" t="s">
        <v>155</v>
      </c>
      <c r="C26" t="s">
        <v>20</v>
      </c>
      <c r="D26" t="s">
        <v>156</v>
      </c>
      <c r="E26" t="s">
        <v>21</v>
      </c>
      <c r="F26" t="s">
        <v>22</v>
      </c>
      <c r="G26">
        <v>4</v>
      </c>
      <c r="H26" t="s">
        <v>151</v>
      </c>
      <c r="I26">
        <v>2</v>
      </c>
      <c r="J26" t="s">
        <v>34</v>
      </c>
      <c r="K26" t="s">
        <v>75</v>
      </c>
      <c r="L26" t="s">
        <v>75</v>
      </c>
      <c r="M26" t="s">
        <v>35</v>
      </c>
      <c r="N26" t="s">
        <v>99</v>
      </c>
      <c r="O26" t="s">
        <v>64</v>
      </c>
      <c r="P26" t="s">
        <v>38</v>
      </c>
    </row>
    <row r="27" spans="1:16" x14ac:dyDescent="0.25">
      <c r="A27" t="s">
        <v>159</v>
      </c>
      <c r="B27" t="s">
        <v>160</v>
      </c>
      <c r="C27" t="s">
        <v>6</v>
      </c>
      <c r="D27" t="s">
        <v>156</v>
      </c>
      <c r="E27" t="s">
        <v>21</v>
      </c>
      <c r="F27" t="s">
        <v>22</v>
      </c>
      <c r="G27">
        <v>4</v>
      </c>
      <c r="H27" t="s">
        <v>151</v>
      </c>
      <c r="I27">
        <v>2</v>
      </c>
      <c r="J27" t="s">
        <v>34</v>
      </c>
      <c r="K27" t="s">
        <v>75</v>
      </c>
      <c r="L27" t="s">
        <v>75</v>
      </c>
      <c r="M27" t="s">
        <v>35</v>
      </c>
      <c r="N27" t="s">
        <v>99</v>
      </c>
      <c r="O27" t="s">
        <v>162</v>
      </c>
      <c r="P27" t="s">
        <v>38</v>
      </c>
    </row>
    <row r="28" spans="1:16" x14ac:dyDescent="0.25">
      <c r="A28" t="s">
        <v>164</v>
      </c>
      <c r="B28" t="s">
        <v>165</v>
      </c>
      <c r="C28" t="s">
        <v>6</v>
      </c>
      <c r="D28" t="s">
        <v>7</v>
      </c>
      <c r="E28" t="s">
        <v>8</v>
      </c>
      <c r="F28" t="s">
        <v>9</v>
      </c>
      <c r="G28">
        <v>4</v>
      </c>
      <c r="H28" t="s">
        <v>166</v>
      </c>
      <c r="I28">
        <v>2</v>
      </c>
      <c r="J28" t="s">
        <v>24</v>
      </c>
      <c r="K28" t="s">
        <v>12</v>
      </c>
      <c r="L28" t="s">
        <v>12</v>
      </c>
      <c r="M28" t="s">
        <v>13</v>
      </c>
      <c r="N28" t="s">
        <v>27</v>
      </c>
      <c r="O28" t="s">
        <v>107</v>
      </c>
      <c r="P28" t="s">
        <v>29</v>
      </c>
    </row>
    <row r="29" spans="1:16" x14ac:dyDescent="0.25">
      <c r="A29" t="s">
        <v>168</v>
      </c>
      <c r="B29" t="s">
        <v>169</v>
      </c>
      <c r="C29" t="s">
        <v>6</v>
      </c>
      <c r="D29" t="s">
        <v>57</v>
      </c>
      <c r="E29" t="s">
        <v>8</v>
      </c>
      <c r="F29" t="s">
        <v>42</v>
      </c>
      <c r="G29">
        <v>1</v>
      </c>
      <c r="H29" t="s">
        <v>170</v>
      </c>
      <c r="I29">
        <v>3</v>
      </c>
      <c r="J29" t="s">
        <v>24</v>
      </c>
      <c r="K29" t="s">
        <v>12</v>
      </c>
      <c r="L29" t="s">
        <v>75</v>
      </c>
      <c r="M29" t="s">
        <v>44</v>
      </c>
      <c r="N29" t="s">
        <v>11</v>
      </c>
      <c r="O29" t="s">
        <v>172</v>
      </c>
      <c r="P29" t="s">
        <v>38</v>
      </c>
    </row>
    <row r="30" spans="1:16" x14ac:dyDescent="0.25">
      <c r="A30" t="s">
        <v>174</v>
      </c>
      <c r="B30" t="s">
        <v>175</v>
      </c>
      <c r="C30" t="s">
        <v>20</v>
      </c>
      <c r="D30" t="s">
        <v>7</v>
      </c>
      <c r="E30" t="s">
        <v>8</v>
      </c>
      <c r="F30" t="s">
        <v>128</v>
      </c>
      <c r="G30">
        <v>5</v>
      </c>
      <c r="H30" t="s">
        <v>52</v>
      </c>
      <c r="I30">
        <v>2</v>
      </c>
      <c r="J30" t="s">
        <v>34</v>
      </c>
      <c r="K30" t="s">
        <v>12</v>
      </c>
      <c r="L30" t="s">
        <v>75</v>
      </c>
      <c r="M30" t="s">
        <v>44</v>
      </c>
      <c r="N30" t="s">
        <v>27</v>
      </c>
      <c r="O30" t="s">
        <v>176</v>
      </c>
      <c r="P30" t="s">
        <v>29</v>
      </c>
    </row>
    <row r="31" spans="1:16" x14ac:dyDescent="0.25">
      <c r="A31" t="s">
        <v>178</v>
      </c>
      <c r="B31" t="s">
        <v>179</v>
      </c>
      <c r="C31" t="s">
        <v>6</v>
      </c>
      <c r="D31" t="s">
        <v>7</v>
      </c>
      <c r="E31" t="s">
        <v>8</v>
      </c>
      <c r="F31" t="s">
        <v>9</v>
      </c>
      <c r="G31">
        <v>1</v>
      </c>
      <c r="H31" t="s">
        <v>105</v>
      </c>
      <c r="I31">
        <v>1</v>
      </c>
      <c r="J31" t="s">
        <v>24</v>
      </c>
      <c r="K31" t="s">
        <v>12</v>
      </c>
      <c r="L31" t="s">
        <v>12</v>
      </c>
      <c r="M31" t="s">
        <v>13</v>
      </c>
      <c r="N31" t="s">
        <v>27</v>
      </c>
      <c r="O31" t="s">
        <v>107</v>
      </c>
      <c r="P31" t="s">
        <v>38</v>
      </c>
    </row>
    <row r="32" spans="1:16" x14ac:dyDescent="0.25">
      <c r="A32" t="s">
        <v>182</v>
      </c>
      <c r="B32" t="s">
        <v>183</v>
      </c>
      <c r="C32" t="s">
        <v>20</v>
      </c>
      <c r="D32" t="s">
        <v>57</v>
      </c>
      <c r="E32" t="s">
        <v>8</v>
      </c>
      <c r="F32" t="s">
        <v>128</v>
      </c>
      <c r="G32">
        <v>1</v>
      </c>
      <c r="H32" t="s">
        <v>52</v>
      </c>
      <c r="I32">
        <v>3</v>
      </c>
      <c r="J32" t="s">
        <v>11</v>
      </c>
      <c r="K32" t="s">
        <v>12</v>
      </c>
      <c r="L32" t="s">
        <v>75</v>
      </c>
      <c r="M32" t="s">
        <v>44</v>
      </c>
      <c r="N32" t="s">
        <v>11</v>
      </c>
      <c r="O32" t="s">
        <v>184</v>
      </c>
      <c r="P32" t="s">
        <v>16</v>
      </c>
    </row>
    <row r="33" spans="1:16" x14ac:dyDescent="0.25">
      <c r="A33" t="s">
        <v>186</v>
      </c>
      <c r="B33" t="s">
        <v>187</v>
      </c>
      <c r="C33" t="s">
        <v>6</v>
      </c>
      <c r="D33" t="s">
        <v>57</v>
      </c>
      <c r="E33" t="s">
        <v>8</v>
      </c>
      <c r="F33" t="s">
        <v>9</v>
      </c>
      <c r="G33">
        <v>3</v>
      </c>
      <c r="H33" t="s">
        <v>105</v>
      </c>
      <c r="I33">
        <v>4</v>
      </c>
      <c r="J33" t="s">
        <v>24</v>
      </c>
      <c r="K33" t="s">
        <v>12</v>
      </c>
      <c r="L33" t="s">
        <v>75</v>
      </c>
      <c r="M33" t="s">
        <v>44</v>
      </c>
      <c r="N33" t="s">
        <v>11</v>
      </c>
      <c r="O33" t="s">
        <v>189</v>
      </c>
      <c r="P33" t="s">
        <v>38</v>
      </c>
    </row>
    <row r="34" spans="1:16" x14ac:dyDescent="0.25">
      <c r="A34" t="s">
        <v>191</v>
      </c>
      <c r="B34" t="s">
        <v>192</v>
      </c>
      <c r="C34" t="s">
        <v>6</v>
      </c>
      <c r="D34" t="s">
        <v>7</v>
      </c>
      <c r="E34" t="s">
        <v>8</v>
      </c>
      <c r="F34" t="s">
        <v>128</v>
      </c>
      <c r="G34">
        <v>4</v>
      </c>
      <c r="H34" t="s">
        <v>10</v>
      </c>
      <c r="I34">
        <v>3</v>
      </c>
      <c r="J34" t="s">
        <v>11</v>
      </c>
      <c r="K34" t="s">
        <v>12</v>
      </c>
      <c r="L34" t="s">
        <v>12</v>
      </c>
      <c r="M34" t="s">
        <v>13</v>
      </c>
      <c r="N34" t="s">
        <v>11</v>
      </c>
      <c r="O34" t="s">
        <v>162</v>
      </c>
      <c r="P34" t="s">
        <v>29</v>
      </c>
    </row>
    <row r="35" spans="1:16" x14ac:dyDescent="0.25">
      <c r="A35" t="s">
        <v>194</v>
      </c>
      <c r="B35" t="s">
        <v>195</v>
      </c>
      <c r="C35" t="s">
        <v>6</v>
      </c>
      <c r="D35" t="s">
        <v>7</v>
      </c>
      <c r="E35" t="s">
        <v>8</v>
      </c>
      <c r="F35" t="s">
        <v>128</v>
      </c>
      <c r="G35">
        <v>3</v>
      </c>
      <c r="H35" t="s">
        <v>52</v>
      </c>
      <c r="I35">
        <v>2</v>
      </c>
      <c r="J35" t="s">
        <v>24</v>
      </c>
      <c r="K35" t="s">
        <v>12</v>
      </c>
      <c r="L35" t="s">
        <v>75</v>
      </c>
      <c r="M35" t="s">
        <v>44</v>
      </c>
      <c r="N35" t="s">
        <v>11</v>
      </c>
      <c r="O35" t="s">
        <v>197</v>
      </c>
      <c r="P35" t="s">
        <v>29</v>
      </c>
    </row>
    <row r="36" spans="1:16" x14ac:dyDescent="0.25">
      <c r="A36" t="s">
        <v>199</v>
      </c>
      <c r="B36" t="s">
        <v>200</v>
      </c>
      <c r="C36" t="s">
        <v>6</v>
      </c>
      <c r="D36" t="s">
        <v>7</v>
      </c>
      <c r="E36" t="s">
        <v>8</v>
      </c>
      <c r="F36" t="s">
        <v>9</v>
      </c>
      <c r="G36">
        <v>5</v>
      </c>
      <c r="H36" t="s">
        <v>105</v>
      </c>
      <c r="I36">
        <v>4</v>
      </c>
      <c r="J36" t="s">
        <v>11</v>
      </c>
      <c r="K36" t="s">
        <v>75</v>
      </c>
      <c r="L36" t="s">
        <v>12</v>
      </c>
      <c r="M36" t="s">
        <v>13</v>
      </c>
      <c r="N36" t="s">
        <v>27</v>
      </c>
      <c r="O36" t="s">
        <v>201</v>
      </c>
      <c r="P36" t="s">
        <v>29</v>
      </c>
    </row>
    <row r="37" spans="1:16" x14ac:dyDescent="0.25">
      <c r="A37" t="s">
        <v>203</v>
      </c>
      <c r="B37" t="s">
        <v>204</v>
      </c>
      <c r="C37" t="s">
        <v>6</v>
      </c>
      <c r="D37" t="s">
        <v>7</v>
      </c>
      <c r="E37" t="s">
        <v>21</v>
      </c>
      <c r="F37" t="s">
        <v>22</v>
      </c>
      <c r="G37">
        <v>5</v>
      </c>
      <c r="H37" t="s">
        <v>205</v>
      </c>
      <c r="I37">
        <v>1</v>
      </c>
      <c r="J37" t="s">
        <v>34</v>
      </c>
      <c r="K37" t="s">
        <v>75</v>
      </c>
      <c r="L37" t="s">
        <v>75</v>
      </c>
      <c r="M37" t="s">
        <v>35</v>
      </c>
      <c r="N37" t="s">
        <v>99</v>
      </c>
      <c r="O37" t="s">
        <v>152</v>
      </c>
      <c r="P37" t="s">
        <v>38</v>
      </c>
    </row>
    <row r="38" spans="1:16" x14ac:dyDescent="0.25">
      <c r="A38" t="s">
        <v>208</v>
      </c>
      <c r="B38" t="s">
        <v>209</v>
      </c>
      <c r="C38" t="s">
        <v>20</v>
      </c>
      <c r="D38" t="s">
        <v>57</v>
      </c>
      <c r="E38" t="s">
        <v>8</v>
      </c>
      <c r="F38" t="s">
        <v>9</v>
      </c>
      <c r="G38">
        <v>5</v>
      </c>
      <c r="H38" t="s">
        <v>210</v>
      </c>
      <c r="I38">
        <v>1</v>
      </c>
      <c r="J38" t="s">
        <v>34</v>
      </c>
      <c r="K38" t="s">
        <v>75</v>
      </c>
      <c r="L38" t="s">
        <v>75</v>
      </c>
      <c r="M38" t="s">
        <v>35</v>
      </c>
      <c r="N38" t="s">
        <v>99</v>
      </c>
      <c r="O38" t="s">
        <v>152</v>
      </c>
      <c r="P38" t="s">
        <v>38</v>
      </c>
    </row>
    <row r="39" spans="1:16" x14ac:dyDescent="0.25">
      <c r="A39" t="s">
        <v>212</v>
      </c>
      <c r="B39" t="s">
        <v>213</v>
      </c>
      <c r="C39" t="s">
        <v>6</v>
      </c>
      <c r="D39" t="s">
        <v>57</v>
      </c>
      <c r="E39" t="s">
        <v>8</v>
      </c>
      <c r="F39" t="s">
        <v>42</v>
      </c>
      <c r="G39">
        <v>1</v>
      </c>
      <c r="H39" t="s">
        <v>214</v>
      </c>
      <c r="I39">
        <v>3</v>
      </c>
      <c r="J39" t="s">
        <v>24</v>
      </c>
      <c r="K39" t="s">
        <v>75</v>
      </c>
      <c r="L39" t="s">
        <v>75</v>
      </c>
      <c r="M39" t="s">
        <v>44</v>
      </c>
      <c r="N39" t="s">
        <v>11</v>
      </c>
      <c r="O39" t="s">
        <v>107</v>
      </c>
      <c r="P39" t="s">
        <v>38</v>
      </c>
    </row>
    <row r="40" spans="1:16" x14ac:dyDescent="0.25">
      <c r="A40" t="s">
        <v>216</v>
      </c>
      <c r="B40" t="s">
        <v>217</v>
      </c>
      <c r="C40" t="s">
        <v>20</v>
      </c>
      <c r="D40" t="s">
        <v>7</v>
      </c>
      <c r="E40" t="s">
        <v>8</v>
      </c>
      <c r="F40" t="s">
        <v>42</v>
      </c>
      <c r="G40">
        <v>1</v>
      </c>
      <c r="H40" t="s">
        <v>218</v>
      </c>
      <c r="I40">
        <v>2</v>
      </c>
      <c r="J40" t="s">
        <v>11</v>
      </c>
      <c r="K40" t="s">
        <v>12</v>
      </c>
      <c r="L40" t="s">
        <v>12</v>
      </c>
      <c r="M40" t="s">
        <v>25</v>
      </c>
      <c r="N40" t="s">
        <v>11</v>
      </c>
      <c r="O40" t="s">
        <v>219</v>
      </c>
      <c r="P40" t="s">
        <v>16</v>
      </c>
    </row>
    <row r="41" spans="1:16" x14ac:dyDescent="0.25">
      <c r="A41" t="s">
        <v>221</v>
      </c>
      <c r="B41" t="s">
        <v>222</v>
      </c>
      <c r="C41" t="s">
        <v>6</v>
      </c>
      <c r="D41" t="s">
        <v>57</v>
      </c>
      <c r="E41" t="s">
        <v>8</v>
      </c>
      <c r="F41" t="s">
        <v>9</v>
      </c>
      <c r="G41">
        <v>3</v>
      </c>
      <c r="H41" t="s">
        <v>223</v>
      </c>
      <c r="I41">
        <v>4</v>
      </c>
      <c r="J41" t="s">
        <v>11</v>
      </c>
      <c r="K41" t="s">
        <v>12</v>
      </c>
      <c r="L41" t="s">
        <v>12</v>
      </c>
      <c r="M41" t="s">
        <v>13</v>
      </c>
      <c r="N41" t="s">
        <v>11</v>
      </c>
      <c r="O41" t="s">
        <v>224</v>
      </c>
      <c r="P41" t="s">
        <v>29</v>
      </c>
    </row>
    <row r="42" spans="1:16" x14ac:dyDescent="0.25">
      <c r="A42" t="s">
        <v>226</v>
      </c>
      <c r="B42" t="s">
        <v>227</v>
      </c>
      <c r="C42" t="s">
        <v>20</v>
      </c>
      <c r="D42" t="s">
        <v>7</v>
      </c>
      <c r="E42" t="s">
        <v>228</v>
      </c>
      <c r="F42" t="s">
        <v>42</v>
      </c>
      <c r="G42">
        <v>2</v>
      </c>
      <c r="H42" t="s">
        <v>82</v>
      </c>
      <c r="I42">
        <v>3</v>
      </c>
      <c r="J42" t="s">
        <v>24</v>
      </c>
      <c r="K42" t="s">
        <v>12</v>
      </c>
      <c r="L42" t="s">
        <v>12</v>
      </c>
      <c r="M42" t="s">
        <v>13</v>
      </c>
      <c r="N42" t="s">
        <v>27</v>
      </c>
      <c r="O42" t="s">
        <v>230</v>
      </c>
      <c r="P42" t="s">
        <v>29</v>
      </c>
    </row>
    <row r="43" spans="1:16" x14ac:dyDescent="0.25">
      <c r="A43" t="s">
        <v>232</v>
      </c>
      <c r="B43" t="s">
        <v>233</v>
      </c>
      <c r="C43" t="s">
        <v>20</v>
      </c>
      <c r="D43" t="s">
        <v>7</v>
      </c>
      <c r="E43" t="s">
        <v>8</v>
      </c>
      <c r="F43" t="s">
        <v>128</v>
      </c>
      <c r="G43">
        <v>1</v>
      </c>
      <c r="H43" t="s">
        <v>223</v>
      </c>
      <c r="I43">
        <v>3</v>
      </c>
      <c r="J43" t="s">
        <v>11</v>
      </c>
      <c r="K43" t="s">
        <v>12</v>
      </c>
      <c r="L43" t="s">
        <v>75</v>
      </c>
      <c r="M43" t="s">
        <v>44</v>
      </c>
      <c r="N43" t="s">
        <v>11</v>
      </c>
      <c r="O43" t="s">
        <v>107</v>
      </c>
      <c r="P43" t="s">
        <v>29</v>
      </c>
    </row>
    <row r="44" spans="1:16" x14ac:dyDescent="0.25">
      <c r="A44" t="s">
        <v>236</v>
      </c>
      <c r="B44" t="s">
        <v>237</v>
      </c>
      <c r="C44" t="s">
        <v>6</v>
      </c>
      <c r="D44" t="s">
        <v>7</v>
      </c>
      <c r="E44" t="s">
        <v>8</v>
      </c>
      <c r="F44" t="s">
        <v>128</v>
      </c>
      <c r="G44">
        <v>4</v>
      </c>
      <c r="H44" t="s">
        <v>120</v>
      </c>
      <c r="I44">
        <v>4</v>
      </c>
      <c r="J44" t="s">
        <v>34</v>
      </c>
      <c r="K44" t="s">
        <v>75</v>
      </c>
      <c r="L44" t="s">
        <v>75</v>
      </c>
      <c r="M44" t="s">
        <v>44</v>
      </c>
      <c r="N44" t="s">
        <v>11</v>
      </c>
      <c r="O44" t="s">
        <v>238</v>
      </c>
      <c r="P44" t="s">
        <v>38</v>
      </c>
    </row>
    <row r="45" spans="1:16" x14ac:dyDescent="0.25">
      <c r="A45" t="s">
        <v>240</v>
      </c>
      <c r="B45" t="s">
        <v>241</v>
      </c>
      <c r="C45" t="s">
        <v>6</v>
      </c>
      <c r="D45" t="s">
        <v>57</v>
      </c>
      <c r="E45" t="s">
        <v>8</v>
      </c>
      <c r="F45" t="s">
        <v>42</v>
      </c>
      <c r="G45">
        <v>4</v>
      </c>
      <c r="H45" t="s">
        <v>242</v>
      </c>
      <c r="I45">
        <v>2</v>
      </c>
      <c r="J45" t="s">
        <v>24</v>
      </c>
      <c r="K45" t="s">
        <v>12</v>
      </c>
      <c r="L45" t="s">
        <v>75</v>
      </c>
      <c r="M45" t="s">
        <v>44</v>
      </c>
      <c r="N45" t="s">
        <v>27</v>
      </c>
      <c r="O45" t="s">
        <v>243</v>
      </c>
      <c r="P45" t="s">
        <v>29</v>
      </c>
    </row>
    <row r="46" spans="1:16" x14ac:dyDescent="0.25">
      <c r="A46" t="s">
        <v>245</v>
      </c>
      <c r="B46" t="s">
        <v>246</v>
      </c>
      <c r="C46" t="s">
        <v>20</v>
      </c>
      <c r="D46" t="s">
        <v>57</v>
      </c>
      <c r="E46" t="s">
        <v>8</v>
      </c>
      <c r="F46" t="s">
        <v>128</v>
      </c>
      <c r="G46">
        <v>2</v>
      </c>
      <c r="H46" t="s">
        <v>247</v>
      </c>
      <c r="I46">
        <v>1</v>
      </c>
      <c r="J46" t="s">
        <v>34</v>
      </c>
      <c r="K46" t="s">
        <v>12</v>
      </c>
      <c r="L46" t="s">
        <v>75</v>
      </c>
      <c r="M46" t="s">
        <v>44</v>
      </c>
      <c r="N46" t="s">
        <v>27</v>
      </c>
      <c r="O46" t="s">
        <v>117</v>
      </c>
      <c r="P46" t="s">
        <v>38</v>
      </c>
    </row>
    <row r="47" spans="1:16" x14ac:dyDescent="0.25">
      <c r="A47" t="s">
        <v>249</v>
      </c>
      <c r="B47" t="s">
        <v>250</v>
      </c>
      <c r="C47" t="s">
        <v>20</v>
      </c>
      <c r="D47" t="s">
        <v>7</v>
      </c>
      <c r="E47" t="s">
        <v>21</v>
      </c>
      <c r="F47" t="s">
        <v>22</v>
      </c>
      <c r="G47">
        <v>4</v>
      </c>
      <c r="H47" t="s">
        <v>251</v>
      </c>
      <c r="I47">
        <v>5</v>
      </c>
      <c r="J47" t="s">
        <v>24</v>
      </c>
      <c r="K47" t="s">
        <v>12</v>
      </c>
      <c r="L47" t="s">
        <v>75</v>
      </c>
      <c r="M47" t="s">
        <v>44</v>
      </c>
      <c r="N47" t="s">
        <v>11</v>
      </c>
      <c r="O47" t="s">
        <v>172</v>
      </c>
      <c r="P47" t="s">
        <v>29</v>
      </c>
    </row>
    <row r="48" spans="1:16" x14ac:dyDescent="0.25">
      <c r="A48" t="s">
        <v>254</v>
      </c>
      <c r="B48" t="s">
        <v>250</v>
      </c>
      <c r="C48" t="s">
        <v>20</v>
      </c>
      <c r="D48" t="s">
        <v>7</v>
      </c>
      <c r="E48" t="s">
        <v>21</v>
      </c>
      <c r="F48" t="s">
        <v>9</v>
      </c>
      <c r="G48">
        <v>4</v>
      </c>
      <c r="H48" t="s">
        <v>68</v>
      </c>
      <c r="I48">
        <v>2</v>
      </c>
      <c r="J48" t="s">
        <v>24</v>
      </c>
      <c r="K48" t="s">
        <v>12</v>
      </c>
      <c r="L48" t="s">
        <v>75</v>
      </c>
      <c r="M48" t="s">
        <v>44</v>
      </c>
      <c r="N48" t="s">
        <v>27</v>
      </c>
      <c r="O48" t="s">
        <v>255</v>
      </c>
      <c r="P48" t="s">
        <v>29</v>
      </c>
    </row>
    <row r="49" spans="1:16" x14ac:dyDescent="0.25">
      <c r="A49" t="s">
        <v>256</v>
      </c>
      <c r="B49" t="s">
        <v>257</v>
      </c>
      <c r="C49" t="s">
        <v>20</v>
      </c>
      <c r="D49" t="s">
        <v>57</v>
      </c>
      <c r="E49" t="s">
        <v>8</v>
      </c>
      <c r="F49" t="s">
        <v>128</v>
      </c>
      <c r="G49">
        <v>2</v>
      </c>
      <c r="H49" t="s">
        <v>258</v>
      </c>
      <c r="I49">
        <v>2</v>
      </c>
      <c r="J49" t="s">
        <v>11</v>
      </c>
      <c r="K49" t="s">
        <v>12</v>
      </c>
      <c r="L49" t="s">
        <v>75</v>
      </c>
      <c r="M49" t="s">
        <v>44</v>
      </c>
      <c r="N49" t="s">
        <v>11</v>
      </c>
      <c r="O49" t="s">
        <v>260</v>
      </c>
      <c r="P49" t="s">
        <v>29</v>
      </c>
    </row>
    <row r="50" spans="1:16" x14ac:dyDescent="0.25">
      <c r="A50" t="s">
        <v>261</v>
      </c>
      <c r="B50" t="s">
        <v>262</v>
      </c>
      <c r="C50" t="s">
        <v>6</v>
      </c>
      <c r="D50" t="s">
        <v>7</v>
      </c>
      <c r="E50" t="s">
        <v>8</v>
      </c>
      <c r="F50" t="s">
        <v>9</v>
      </c>
      <c r="G50">
        <v>2</v>
      </c>
      <c r="H50" t="s">
        <v>68</v>
      </c>
      <c r="I50">
        <v>3</v>
      </c>
      <c r="J50" t="s">
        <v>24</v>
      </c>
      <c r="K50" t="s">
        <v>12</v>
      </c>
      <c r="L50" t="s">
        <v>75</v>
      </c>
      <c r="M50" t="s">
        <v>44</v>
      </c>
      <c r="N50" t="s">
        <v>58</v>
      </c>
      <c r="O50" t="s">
        <v>263</v>
      </c>
      <c r="P50" t="s">
        <v>29</v>
      </c>
    </row>
    <row r="51" spans="1:16" x14ac:dyDescent="0.25">
      <c r="A51" t="s">
        <v>265</v>
      </c>
      <c r="B51" t="s">
        <v>266</v>
      </c>
      <c r="C51" t="s">
        <v>6</v>
      </c>
      <c r="D51" t="s">
        <v>57</v>
      </c>
      <c r="E51" t="s">
        <v>8</v>
      </c>
      <c r="F51" t="s">
        <v>42</v>
      </c>
      <c r="G51">
        <v>1</v>
      </c>
      <c r="H51" t="s">
        <v>267</v>
      </c>
      <c r="I51">
        <v>5</v>
      </c>
      <c r="J51" t="s">
        <v>11</v>
      </c>
      <c r="K51" t="s">
        <v>12</v>
      </c>
      <c r="L51" t="s">
        <v>75</v>
      </c>
      <c r="M51" t="s">
        <v>44</v>
      </c>
      <c r="N51" t="s">
        <v>27</v>
      </c>
      <c r="O51" t="s">
        <v>268</v>
      </c>
      <c r="P51" t="s">
        <v>29</v>
      </c>
    </row>
    <row r="52" spans="1:16" x14ac:dyDescent="0.25">
      <c r="A52" t="s">
        <v>270</v>
      </c>
      <c r="B52" t="s">
        <v>271</v>
      </c>
      <c r="C52" t="s">
        <v>20</v>
      </c>
      <c r="D52" t="s">
        <v>57</v>
      </c>
      <c r="E52" t="s">
        <v>8</v>
      </c>
      <c r="F52" t="s">
        <v>128</v>
      </c>
      <c r="G52">
        <v>3</v>
      </c>
      <c r="H52" t="s">
        <v>88</v>
      </c>
      <c r="I52">
        <v>3</v>
      </c>
      <c r="J52" t="s">
        <v>24</v>
      </c>
      <c r="K52" t="s">
        <v>12</v>
      </c>
      <c r="L52" t="s">
        <v>12</v>
      </c>
      <c r="M52" t="s">
        <v>25</v>
      </c>
      <c r="N52" t="s">
        <v>27</v>
      </c>
      <c r="O52" t="s">
        <v>272</v>
      </c>
      <c r="P52" t="s">
        <v>29</v>
      </c>
    </row>
    <row r="53" spans="1:16" x14ac:dyDescent="0.25">
      <c r="A53" t="s">
        <v>274</v>
      </c>
      <c r="B53" t="s">
        <v>275</v>
      </c>
      <c r="C53" t="s">
        <v>6</v>
      </c>
      <c r="D53" t="s">
        <v>57</v>
      </c>
      <c r="E53" t="s">
        <v>8</v>
      </c>
      <c r="F53" t="s">
        <v>128</v>
      </c>
      <c r="G53">
        <v>1</v>
      </c>
      <c r="H53" t="s">
        <v>88</v>
      </c>
      <c r="I53">
        <v>3</v>
      </c>
      <c r="J53" t="s">
        <v>24</v>
      </c>
      <c r="K53" t="s">
        <v>12</v>
      </c>
      <c r="L53" t="s">
        <v>12</v>
      </c>
      <c r="M53" t="s">
        <v>25</v>
      </c>
      <c r="N53" t="s">
        <v>11</v>
      </c>
      <c r="O53" t="s">
        <v>276</v>
      </c>
      <c r="P53" t="s">
        <v>38</v>
      </c>
    </row>
    <row r="54" spans="1:16" x14ac:dyDescent="0.25">
      <c r="A54" t="s">
        <v>279</v>
      </c>
      <c r="B54" t="s">
        <v>280</v>
      </c>
      <c r="C54" t="s">
        <v>6</v>
      </c>
      <c r="D54" t="s">
        <v>57</v>
      </c>
      <c r="E54" t="s">
        <v>8</v>
      </c>
      <c r="F54" t="s">
        <v>42</v>
      </c>
      <c r="G54">
        <v>3</v>
      </c>
      <c r="H54" t="s">
        <v>281</v>
      </c>
      <c r="I54">
        <v>3</v>
      </c>
      <c r="J54" t="s">
        <v>24</v>
      </c>
      <c r="K54" t="s">
        <v>75</v>
      </c>
      <c r="L54" t="s">
        <v>12</v>
      </c>
      <c r="M54" t="s">
        <v>13</v>
      </c>
      <c r="N54" t="s">
        <v>27</v>
      </c>
      <c r="O54" t="s">
        <v>282</v>
      </c>
      <c r="P54" t="s">
        <v>29</v>
      </c>
    </row>
    <row r="55" spans="1:16" x14ac:dyDescent="0.25">
      <c r="A55" t="s">
        <v>284</v>
      </c>
      <c r="B55" t="s">
        <v>285</v>
      </c>
      <c r="C55" t="s">
        <v>20</v>
      </c>
      <c r="D55" t="s">
        <v>286</v>
      </c>
      <c r="E55" t="s">
        <v>51</v>
      </c>
      <c r="F55" t="s">
        <v>22</v>
      </c>
      <c r="G55">
        <v>2</v>
      </c>
      <c r="H55" t="s">
        <v>287</v>
      </c>
      <c r="I55">
        <v>3</v>
      </c>
      <c r="J55" t="s">
        <v>11</v>
      </c>
      <c r="K55" t="s">
        <v>12</v>
      </c>
      <c r="L55" t="s">
        <v>75</v>
      </c>
      <c r="M55" t="s">
        <v>44</v>
      </c>
      <c r="N55" t="s">
        <v>58</v>
      </c>
      <c r="O55" t="s">
        <v>288</v>
      </c>
      <c r="P55" t="s">
        <v>38</v>
      </c>
    </row>
    <row r="56" spans="1:16" x14ac:dyDescent="0.25">
      <c r="A56" t="s">
        <v>291</v>
      </c>
      <c r="B56" t="s">
        <v>292</v>
      </c>
      <c r="C56" t="s">
        <v>6</v>
      </c>
      <c r="D56" t="s">
        <v>57</v>
      </c>
      <c r="E56" t="s">
        <v>8</v>
      </c>
      <c r="F56" t="s">
        <v>128</v>
      </c>
      <c r="G56">
        <v>3</v>
      </c>
      <c r="H56" t="s">
        <v>293</v>
      </c>
      <c r="I56">
        <v>4</v>
      </c>
      <c r="J56" t="s">
        <v>24</v>
      </c>
      <c r="K56" t="s">
        <v>12</v>
      </c>
      <c r="L56" t="s">
        <v>75</v>
      </c>
      <c r="M56" t="s">
        <v>44</v>
      </c>
      <c r="N56" t="s">
        <v>11</v>
      </c>
      <c r="O56" t="s">
        <v>107</v>
      </c>
      <c r="P56" t="s">
        <v>29</v>
      </c>
    </row>
    <row r="57" spans="1:16" x14ac:dyDescent="0.25">
      <c r="A57" t="s">
        <v>297</v>
      </c>
      <c r="B57" t="s">
        <v>298</v>
      </c>
      <c r="C57" t="s">
        <v>20</v>
      </c>
      <c r="D57" t="s">
        <v>57</v>
      </c>
      <c r="E57" t="s">
        <v>8</v>
      </c>
      <c r="F57" t="s">
        <v>42</v>
      </c>
      <c r="G57">
        <v>1</v>
      </c>
      <c r="H57" t="s">
        <v>299</v>
      </c>
      <c r="I57">
        <v>5</v>
      </c>
      <c r="J57" t="s">
        <v>24</v>
      </c>
      <c r="K57" t="s">
        <v>75</v>
      </c>
      <c r="L57" t="s">
        <v>75</v>
      </c>
      <c r="M57" t="s">
        <v>44</v>
      </c>
      <c r="N57" t="s">
        <v>27</v>
      </c>
      <c r="O57" t="s">
        <v>300</v>
      </c>
      <c r="P57" t="s">
        <v>29</v>
      </c>
    </row>
    <row r="58" spans="1:16" x14ac:dyDescent="0.25">
      <c r="A58" t="s">
        <v>302</v>
      </c>
      <c r="B58" t="s">
        <v>303</v>
      </c>
      <c r="C58" t="s">
        <v>20</v>
      </c>
      <c r="D58" t="s">
        <v>7</v>
      </c>
      <c r="E58" t="s">
        <v>8</v>
      </c>
      <c r="F58" t="s">
        <v>9</v>
      </c>
      <c r="G58">
        <v>1</v>
      </c>
      <c r="H58" t="s">
        <v>293</v>
      </c>
      <c r="I58">
        <v>3</v>
      </c>
      <c r="J58" t="s">
        <v>11</v>
      </c>
      <c r="K58" t="s">
        <v>12</v>
      </c>
      <c r="L58" t="s">
        <v>12</v>
      </c>
      <c r="M58" t="s">
        <v>13</v>
      </c>
      <c r="N58" t="s">
        <v>58</v>
      </c>
      <c r="O58" t="s">
        <v>162</v>
      </c>
      <c r="P58" t="s">
        <v>29</v>
      </c>
    </row>
    <row r="59" spans="1:16" x14ac:dyDescent="0.25">
      <c r="A59" t="s">
        <v>306</v>
      </c>
      <c r="B59" t="s">
        <v>307</v>
      </c>
      <c r="C59" t="s">
        <v>20</v>
      </c>
      <c r="D59" t="s">
        <v>57</v>
      </c>
      <c r="E59" t="s">
        <v>8</v>
      </c>
      <c r="F59" t="s">
        <v>9</v>
      </c>
      <c r="G59">
        <v>2</v>
      </c>
      <c r="H59" t="s">
        <v>120</v>
      </c>
      <c r="I59">
        <v>3</v>
      </c>
      <c r="J59" t="s">
        <v>24</v>
      </c>
      <c r="K59" t="s">
        <v>12</v>
      </c>
      <c r="L59" t="s">
        <v>75</v>
      </c>
      <c r="M59" t="s">
        <v>44</v>
      </c>
      <c r="N59" t="s">
        <v>27</v>
      </c>
      <c r="O59" t="s">
        <v>107</v>
      </c>
      <c r="P59" t="s">
        <v>38</v>
      </c>
    </row>
    <row r="60" spans="1:16" x14ac:dyDescent="0.25">
      <c r="A60" t="s">
        <v>310</v>
      </c>
      <c r="B60" t="s">
        <v>311</v>
      </c>
      <c r="C60" t="s">
        <v>20</v>
      </c>
      <c r="D60" t="s">
        <v>57</v>
      </c>
      <c r="E60" t="s">
        <v>8</v>
      </c>
      <c r="F60" t="s">
        <v>42</v>
      </c>
      <c r="G60">
        <v>5</v>
      </c>
      <c r="H60" t="s">
        <v>312</v>
      </c>
      <c r="I60">
        <v>3</v>
      </c>
      <c r="J60" t="s">
        <v>24</v>
      </c>
      <c r="K60" t="s">
        <v>12</v>
      </c>
      <c r="L60" t="s">
        <v>12</v>
      </c>
      <c r="M60" t="s">
        <v>13</v>
      </c>
      <c r="N60" t="s">
        <v>27</v>
      </c>
      <c r="O60" t="s">
        <v>313</v>
      </c>
      <c r="P60" t="s">
        <v>38</v>
      </c>
    </row>
    <row r="61" spans="1:16" x14ac:dyDescent="0.25">
      <c r="A61" t="s">
        <v>315</v>
      </c>
      <c r="B61" t="s">
        <v>316</v>
      </c>
      <c r="C61" t="s">
        <v>6</v>
      </c>
      <c r="D61" t="s">
        <v>7</v>
      </c>
      <c r="E61" t="s">
        <v>8</v>
      </c>
      <c r="F61" t="s">
        <v>128</v>
      </c>
      <c r="G61">
        <v>5</v>
      </c>
      <c r="H61" t="s">
        <v>68</v>
      </c>
      <c r="I61">
        <v>1</v>
      </c>
      <c r="J61" t="s">
        <v>34</v>
      </c>
      <c r="K61" t="s">
        <v>75</v>
      </c>
      <c r="L61" t="s">
        <v>75</v>
      </c>
      <c r="M61" t="s">
        <v>44</v>
      </c>
      <c r="N61" t="s">
        <v>99</v>
      </c>
      <c r="O61" t="s">
        <v>59</v>
      </c>
      <c r="P61" t="s">
        <v>38</v>
      </c>
    </row>
    <row r="62" spans="1:16" x14ac:dyDescent="0.25">
      <c r="A62" t="s">
        <v>317</v>
      </c>
      <c r="B62" t="s">
        <v>318</v>
      </c>
      <c r="C62" t="s">
        <v>6</v>
      </c>
      <c r="D62" t="s">
        <v>7</v>
      </c>
      <c r="E62" t="s">
        <v>51</v>
      </c>
      <c r="F62" t="s">
        <v>9</v>
      </c>
      <c r="G62">
        <v>1</v>
      </c>
      <c r="H62" t="s">
        <v>319</v>
      </c>
      <c r="I62">
        <v>3</v>
      </c>
      <c r="J62" t="s">
        <v>11</v>
      </c>
      <c r="K62" t="s">
        <v>12</v>
      </c>
      <c r="L62" t="s">
        <v>12</v>
      </c>
      <c r="M62" t="s">
        <v>13</v>
      </c>
      <c r="N62" t="s">
        <v>11</v>
      </c>
      <c r="O62" t="s">
        <v>107</v>
      </c>
      <c r="P62" t="s">
        <v>16</v>
      </c>
    </row>
    <row r="63" spans="1:16" x14ac:dyDescent="0.25">
      <c r="A63" t="s">
        <v>323</v>
      </c>
      <c r="B63" t="s">
        <v>324</v>
      </c>
      <c r="C63" t="s">
        <v>20</v>
      </c>
      <c r="D63" t="s">
        <v>7</v>
      </c>
      <c r="E63" t="s">
        <v>8</v>
      </c>
      <c r="F63" t="s">
        <v>9</v>
      </c>
      <c r="G63">
        <v>1</v>
      </c>
      <c r="H63" t="s">
        <v>52</v>
      </c>
      <c r="I63">
        <v>3</v>
      </c>
      <c r="J63" t="s">
        <v>11</v>
      </c>
      <c r="K63" t="s">
        <v>12</v>
      </c>
      <c r="L63" t="s">
        <v>12</v>
      </c>
      <c r="M63" t="s">
        <v>13</v>
      </c>
      <c r="N63" t="s">
        <v>58</v>
      </c>
      <c r="O63" t="s">
        <v>325</v>
      </c>
      <c r="P63" t="s">
        <v>38</v>
      </c>
    </row>
    <row r="64" spans="1:16" x14ac:dyDescent="0.25">
      <c r="A64" t="s">
        <v>326</v>
      </c>
      <c r="B64" t="s">
        <v>327</v>
      </c>
      <c r="C64" t="s">
        <v>20</v>
      </c>
      <c r="D64" t="s">
        <v>7</v>
      </c>
      <c r="E64" t="s">
        <v>8</v>
      </c>
      <c r="F64" t="s">
        <v>128</v>
      </c>
      <c r="G64">
        <v>3</v>
      </c>
      <c r="H64" t="s">
        <v>91</v>
      </c>
      <c r="I64">
        <v>4</v>
      </c>
      <c r="J64" t="s">
        <v>24</v>
      </c>
      <c r="K64" t="s">
        <v>75</v>
      </c>
      <c r="L64" t="s">
        <v>75</v>
      </c>
      <c r="M64" t="s">
        <v>44</v>
      </c>
      <c r="N64" t="s">
        <v>99</v>
      </c>
      <c r="O64" t="s">
        <v>328</v>
      </c>
      <c r="P64" t="s">
        <v>16</v>
      </c>
    </row>
    <row r="65" spans="1:16" x14ac:dyDescent="0.25">
      <c r="A65" t="s">
        <v>331</v>
      </c>
      <c r="B65" t="s">
        <v>332</v>
      </c>
      <c r="C65" t="s">
        <v>20</v>
      </c>
      <c r="D65" t="s">
        <v>57</v>
      </c>
      <c r="E65" t="s">
        <v>8</v>
      </c>
      <c r="F65" t="s">
        <v>42</v>
      </c>
      <c r="G65">
        <v>2</v>
      </c>
      <c r="H65" t="s">
        <v>23</v>
      </c>
      <c r="I65">
        <v>1</v>
      </c>
      <c r="J65" t="s">
        <v>24</v>
      </c>
      <c r="K65" t="s">
        <v>12</v>
      </c>
      <c r="L65" t="s">
        <v>75</v>
      </c>
      <c r="M65" t="s">
        <v>44</v>
      </c>
      <c r="N65" t="s">
        <v>27</v>
      </c>
      <c r="P65" t="s">
        <v>38</v>
      </c>
    </row>
    <row r="66" spans="1:16" x14ac:dyDescent="0.25">
      <c r="A66" t="s">
        <v>333</v>
      </c>
      <c r="B66" t="s">
        <v>334</v>
      </c>
      <c r="C66" t="s">
        <v>20</v>
      </c>
      <c r="D66" t="s">
        <v>57</v>
      </c>
      <c r="E66" t="s">
        <v>8</v>
      </c>
      <c r="F66" t="s">
        <v>9</v>
      </c>
      <c r="G66">
        <v>5</v>
      </c>
      <c r="H66" t="s">
        <v>151</v>
      </c>
      <c r="I66">
        <v>1</v>
      </c>
      <c r="J66" t="s">
        <v>34</v>
      </c>
      <c r="K66" t="s">
        <v>75</v>
      </c>
      <c r="L66" t="s">
        <v>75</v>
      </c>
      <c r="M66" t="s">
        <v>35</v>
      </c>
      <c r="N66" t="s">
        <v>99</v>
      </c>
      <c r="O66" t="s">
        <v>152</v>
      </c>
      <c r="P66" t="s">
        <v>38</v>
      </c>
    </row>
    <row r="67" spans="1:16" x14ac:dyDescent="0.25">
      <c r="A67" t="s">
        <v>336</v>
      </c>
      <c r="B67" t="s">
        <v>337</v>
      </c>
      <c r="C67" t="s">
        <v>20</v>
      </c>
      <c r="D67" t="s">
        <v>57</v>
      </c>
      <c r="E67" t="s">
        <v>8</v>
      </c>
      <c r="F67" t="s">
        <v>9</v>
      </c>
      <c r="G67">
        <v>5</v>
      </c>
      <c r="H67" t="s">
        <v>251</v>
      </c>
      <c r="I67">
        <v>1</v>
      </c>
      <c r="J67" t="s">
        <v>24</v>
      </c>
      <c r="K67" t="s">
        <v>75</v>
      </c>
      <c r="L67" t="s">
        <v>75</v>
      </c>
      <c r="M67" t="s">
        <v>35</v>
      </c>
      <c r="N67" t="s">
        <v>99</v>
      </c>
      <c r="O67" t="s">
        <v>152</v>
      </c>
      <c r="P67" t="s">
        <v>38</v>
      </c>
    </row>
    <row r="68" spans="1:16" x14ac:dyDescent="0.25">
      <c r="A68" t="s">
        <v>339</v>
      </c>
      <c r="B68" t="s">
        <v>340</v>
      </c>
      <c r="C68" t="s">
        <v>20</v>
      </c>
      <c r="D68" t="s">
        <v>57</v>
      </c>
      <c r="E68" t="s">
        <v>8</v>
      </c>
      <c r="F68" t="s">
        <v>9</v>
      </c>
      <c r="G68">
        <v>3</v>
      </c>
      <c r="H68" t="s">
        <v>341</v>
      </c>
      <c r="I68">
        <v>1</v>
      </c>
      <c r="J68" t="s">
        <v>24</v>
      </c>
      <c r="K68" t="s">
        <v>12</v>
      </c>
      <c r="L68" t="s">
        <v>75</v>
      </c>
      <c r="M68" t="s">
        <v>44</v>
      </c>
      <c r="N68" t="s">
        <v>11</v>
      </c>
      <c r="O68" t="s">
        <v>343</v>
      </c>
      <c r="P68" t="s">
        <v>38</v>
      </c>
    </row>
    <row r="69" spans="1:16" x14ac:dyDescent="0.25">
      <c r="A69" t="s">
        <v>345</v>
      </c>
      <c r="B69" t="s">
        <v>346</v>
      </c>
      <c r="C69" t="s">
        <v>20</v>
      </c>
      <c r="D69" t="s">
        <v>57</v>
      </c>
      <c r="E69" t="s">
        <v>8</v>
      </c>
      <c r="F69" t="s">
        <v>9</v>
      </c>
      <c r="G69">
        <v>1</v>
      </c>
      <c r="H69" t="s">
        <v>347</v>
      </c>
      <c r="I69">
        <v>3</v>
      </c>
      <c r="J69" t="s">
        <v>348</v>
      </c>
      <c r="K69" t="s">
        <v>12</v>
      </c>
      <c r="L69" t="s">
        <v>12</v>
      </c>
      <c r="M69" t="s">
        <v>13</v>
      </c>
      <c r="N69" t="s">
        <v>58</v>
      </c>
      <c r="O69" t="s">
        <v>190</v>
      </c>
      <c r="P69" t="s">
        <v>16</v>
      </c>
    </row>
    <row r="70" spans="1:16" x14ac:dyDescent="0.25">
      <c r="A70" t="s">
        <v>349</v>
      </c>
      <c r="B70" t="s">
        <v>350</v>
      </c>
      <c r="C70" t="s">
        <v>20</v>
      </c>
      <c r="D70" t="s">
        <v>57</v>
      </c>
      <c r="E70" t="s">
        <v>8</v>
      </c>
      <c r="F70" t="s">
        <v>9</v>
      </c>
      <c r="G70">
        <v>3</v>
      </c>
      <c r="H70" t="s">
        <v>351</v>
      </c>
      <c r="I70">
        <v>3</v>
      </c>
      <c r="J70" t="s">
        <v>34</v>
      </c>
      <c r="K70" t="s">
        <v>75</v>
      </c>
      <c r="L70" t="s">
        <v>75</v>
      </c>
      <c r="M70" t="s">
        <v>35</v>
      </c>
      <c r="N70" t="s">
        <v>99</v>
      </c>
      <c r="O70" t="s">
        <v>152</v>
      </c>
      <c r="P70" t="s">
        <v>38</v>
      </c>
    </row>
    <row r="71" spans="1:16" x14ac:dyDescent="0.25">
      <c r="A71" t="s">
        <v>353</v>
      </c>
      <c r="B71" t="s">
        <v>354</v>
      </c>
      <c r="C71" t="s">
        <v>20</v>
      </c>
      <c r="D71" t="s">
        <v>57</v>
      </c>
      <c r="E71" t="s">
        <v>8</v>
      </c>
      <c r="F71" t="s">
        <v>9</v>
      </c>
      <c r="G71">
        <v>3</v>
      </c>
      <c r="H71" t="s">
        <v>355</v>
      </c>
      <c r="I71">
        <v>1</v>
      </c>
      <c r="J71" t="s">
        <v>34</v>
      </c>
      <c r="K71" t="s">
        <v>75</v>
      </c>
      <c r="L71" t="s">
        <v>75</v>
      </c>
      <c r="M71" t="s">
        <v>35</v>
      </c>
      <c r="N71" t="s">
        <v>99</v>
      </c>
      <c r="O71" t="s">
        <v>201</v>
      </c>
      <c r="P71" t="s">
        <v>38</v>
      </c>
    </row>
    <row r="72" spans="1:16" x14ac:dyDescent="0.25">
      <c r="A72" t="s">
        <v>357</v>
      </c>
      <c r="B72" t="s">
        <v>358</v>
      </c>
      <c r="C72" t="s">
        <v>20</v>
      </c>
      <c r="D72" t="s">
        <v>57</v>
      </c>
      <c r="E72" t="s">
        <v>8</v>
      </c>
      <c r="F72" t="s">
        <v>9</v>
      </c>
      <c r="G72">
        <v>5</v>
      </c>
      <c r="H72" t="s">
        <v>258</v>
      </c>
      <c r="I72">
        <v>1</v>
      </c>
      <c r="J72" t="s">
        <v>34</v>
      </c>
      <c r="K72" t="s">
        <v>75</v>
      </c>
      <c r="L72" t="s">
        <v>75</v>
      </c>
      <c r="M72" t="s">
        <v>35</v>
      </c>
      <c r="N72" t="s">
        <v>99</v>
      </c>
      <c r="O72" t="s">
        <v>359</v>
      </c>
      <c r="P72" t="s">
        <v>38</v>
      </c>
    </row>
    <row r="73" spans="1:16" x14ac:dyDescent="0.25">
      <c r="A73" t="s">
        <v>361</v>
      </c>
      <c r="B73" t="s">
        <v>362</v>
      </c>
      <c r="C73" t="s">
        <v>20</v>
      </c>
      <c r="D73" t="s">
        <v>7</v>
      </c>
      <c r="E73" t="s">
        <v>8</v>
      </c>
      <c r="F73" t="s">
        <v>9</v>
      </c>
      <c r="G73">
        <v>2</v>
      </c>
      <c r="H73" t="s">
        <v>105</v>
      </c>
      <c r="I73">
        <v>3</v>
      </c>
      <c r="J73" t="s">
        <v>24</v>
      </c>
      <c r="K73" t="s">
        <v>12</v>
      </c>
      <c r="L73" t="s">
        <v>75</v>
      </c>
      <c r="M73" t="s">
        <v>44</v>
      </c>
      <c r="N73" t="s">
        <v>11</v>
      </c>
      <c r="O73" t="s">
        <v>364</v>
      </c>
      <c r="P73" t="s">
        <v>29</v>
      </c>
    </row>
    <row r="74" spans="1:16" x14ac:dyDescent="0.25">
      <c r="A74" t="s">
        <v>366</v>
      </c>
      <c r="B74" t="s">
        <v>367</v>
      </c>
      <c r="C74" t="s">
        <v>6</v>
      </c>
      <c r="D74" t="s">
        <v>57</v>
      </c>
      <c r="E74" t="s">
        <v>8</v>
      </c>
      <c r="F74" t="s">
        <v>42</v>
      </c>
      <c r="G74">
        <v>1</v>
      </c>
      <c r="H74" t="s">
        <v>368</v>
      </c>
      <c r="I74">
        <v>2</v>
      </c>
      <c r="J74" t="s">
        <v>24</v>
      </c>
      <c r="K74" t="s">
        <v>12</v>
      </c>
      <c r="L74" t="s">
        <v>75</v>
      </c>
      <c r="M74" t="s">
        <v>44</v>
      </c>
      <c r="N74" t="s">
        <v>11</v>
      </c>
      <c r="O74" t="s">
        <v>107</v>
      </c>
      <c r="P74" t="s">
        <v>38</v>
      </c>
    </row>
    <row r="75" spans="1:16" x14ac:dyDescent="0.25">
      <c r="A75" t="s">
        <v>369</v>
      </c>
      <c r="B75" t="s">
        <v>370</v>
      </c>
      <c r="C75" t="s">
        <v>20</v>
      </c>
      <c r="D75" t="s">
        <v>156</v>
      </c>
      <c r="E75" t="s">
        <v>21</v>
      </c>
      <c r="F75" t="s">
        <v>371</v>
      </c>
      <c r="G75">
        <v>4</v>
      </c>
      <c r="H75" t="s">
        <v>223</v>
      </c>
      <c r="I75">
        <v>4</v>
      </c>
      <c r="J75" t="s">
        <v>372</v>
      </c>
      <c r="K75" t="s">
        <v>75</v>
      </c>
      <c r="L75" t="s">
        <v>75</v>
      </c>
      <c r="M75" t="s">
        <v>35</v>
      </c>
      <c r="N75" t="s">
        <v>11</v>
      </c>
      <c r="O75" t="s">
        <v>172</v>
      </c>
      <c r="P75" t="s">
        <v>38</v>
      </c>
    </row>
    <row r="76" spans="1:16" x14ac:dyDescent="0.25">
      <c r="A76" t="s">
        <v>374</v>
      </c>
      <c r="B76" t="s">
        <v>375</v>
      </c>
      <c r="C76" t="s">
        <v>6</v>
      </c>
      <c r="D76" t="s">
        <v>156</v>
      </c>
      <c r="E76" t="s">
        <v>228</v>
      </c>
      <c r="F76" t="s">
        <v>371</v>
      </c>
      <c r="G76">
        <v>1</v>
      </c>
      <c r="H76" t="s">
        <v>223</v>
      </c>
      <c r="I76">
        <v>3</v>
      </c>
      <c r="J76" t="s">
        <v>24</v>
      </c>
      <c r="K76" t="s">
        <v>12</v>
      </c>
      <c r="L76" t="s">
        <v>75</v>
      </c>
      <c r="M76" t="s">
        <v>44</v>
      </c>
      <c r="N76" t="s">
        <v>27</v>
      </c>
      <c r="O76" t="s">
        <v>172</v>
      </c>
      <c r="P76" t="s">
        <v>29</v>
      </c>
    </row>
    <row r="77" spans="1:16" x14ac:dyDescent="0.25">
      <c r="A77" t="s">
        <v>378</v>
      </c>
      <c r="B77" t="s">
        <v>379</v>
      </c>
      <c r="C77" t="s">
        <v>6</v>
      </c>
      <c r="D77" t="s">
        <v>7</v>
      </c>
      <c r="E77" t="s">
        <v>8</v>
      </c>
      <c r="F77" t="s">
        <v>128</v>
      </c>
      <c r="G77">
        <v>3</v>
      </c>
      <c r="H77" t="s">
        <v>380</v>
      </c>
      <c r="I77">
        <v>5</v>
      </c>
      <c r="J77" t="s">
        <v>24</v>
      </c>
      <c r="K77" t="s">
        <v>12</v>
      </c>
      <c r="L77" t="s">
        <v>75</v>
      </c>
      <c r="M77" t="s">
        <v>44</v>
      </c>
      <c r="N77" t="s">
        <v>11</v>
      </c>
      <c r="O77" t="s">
        <v>162</v>
      </c>
      <c r="P77" t="s">
        <v>38</v>
      </c>
    </row>
    <row r="78" spans="1:16" x14ac:dyDescent="0.25">
      <c r="A78" t="s">
        <v>383</v>
      </c>
      <c r="B78" t="s">
        <v>384</v>
      </c>
      <c r="C78" t="s">
        <v>20</v>
      </c>
      <c r="D78" t="s">
        <v>7</v>
      </c>
      <c r="E78" t="s">
        <v>21</v>
      </c>
      <c r="F78" t="s">
        <v>9</v>
      </c>
      <c r="G78">
        <v>5</v>
      </c>
      <c r="H78" t="s">
        <v>385</v>
      </c>
      <c r="I78">
        <v>3</v>
      </c>
      <c r="J78" t="s">
        <v>24</v>
      </c>
      <c r="K78" t="s">
        <v>75</v>
      </c>
      <c r="L78" t="s">
        <v>12</v>
      </c>
      <c r="M78" t="s">
        <v>13</v>
      </c>
      <c r="N78" t="s">
        <v>27</v>
      </c>
      <c r="O78" t="s">
        <v>162</v>
      </c>
      <c r="P78" t="s">
        <v>29</v>
      </c>
    </row>
    <row r="79" spans="1:16" x14ac:dyDescent="0.25">
      <c r="A79" t="s">
        <v>387</v>
      </c>
      <c r="B79" t="s">
        <v>388</v>
      </c>
      <c r="C79" t="s">
        <v>20</v>
      </c>
      <c r="D79" t="s">
        <v>57</v>
      </c>
      <c r="E79" t="s">
        <v>8</v>
      </c>
      <c r="F79" t="s">
        <v>9</v>
      </c>
      <c r="G79">
        <v>3</v>
      </c>
      <c r="H79" t="s">
        <v>251</v>
      </c>
      <c r="I79">
        <v>5</v>
      </c>
      <c r="J79" t="s">
        <v>24</v>
      </c>
      <c r="K79" t="s">
        <v>12</v>
      </c>
      <c r="L79" t="s">
        <v>75</v>
      </c>
      <c r="M79" t="s">
        <v>44</v>
      </c>
      <c r="N79" t="s">
        <v>11</v>
      </c>
      <c r="O79" t="s">
        <v>219</v>
      </c>
      <c r="P79" t="s">
        <v>38</v>
      </c>
    </row>
    <row r="80" spans="1:16" x14ac:dyDescent="0.25">
      <c r="A80" t="s">
        <v>390</v>
      </c>
      <c r="B80" t="s">
        <v>391</v>
      </c>
      <c r="C80" t="s">
        <v>20</v>
      </c>
      <c r="D80" t="s">
        <v>7</v>
      </c>
      <c r="E80" t="s">
        <v>8</v>
      </c>
      <c r="F80" t="s">
        <v>9</v>
      </c>
      <c r="G80">
        <v>3</v>
      </c>
      <c r="H80" t="s">
        <v>105</v>
      </c>
      <c r="I80">
        <v>4</v>
      </c>
      <c r="J80" t="s">
        <v>34</v>
      </c>
      <c r="K80" t="s">
        <v>12</v>
      </c>
      <c r="L80" t="s">
        <v>75</v>
      </c>
      <c r="M80" t="s">
        <v>44</v>
      </c>
      <c r="N80" t="s">
        <v>27</v>
      </c>
      <c r="O80" t="s">
        <v>107</v>
      </c>
      <c r="P80" t="s">
        <v>38</v>
      </c>
    </row>
    <row r="81" spans="1:16" x14ac:dyDescent="0.25">
      <c r="A81" t="s">
        <v>393</v>
      </c>
      <c r="B81" t="s">
        <v>394</v>
      </c>
      <c r="C81" t="s">
        <v>20</v>
      </c>
      <c r="D81" t="s">
        <v>57</v>
      </c>
      <c r="E81" t="s">
        <v>8</v>
      </c>
      <c r="F81" t="s">
        <v>128</v>
      </c>
      <c r="G81">
        <v>1</v>
      </c>
      <c r="H81" t="s">
        <v>23</v>
      </c>
      <c r="I81">
        <v>3</v>
      </c>
      <c r="J81" t="s">
        <v>24</v>
      </c>
      <c r="K81" t="s">
        <v>12</v>
      </c>
      <c r="L81" t="s">
        <v>75</v>
      </c>
      <c r="M81" t="s">
        <v>35</v>
      </c>
      <c r="N81" t="s">
        <v>11</v>
      </c>
      <c r="O81" t="s">
        <v>172</v>
      </c>
      <c r="P81" t="s">
        <v>38</v>
      </c>
    </row>
    <row r="82" spans="1:16" x14ac:dyDescent="0.25">
      <c r="A82" t="s">
        <v>397</v>
      </c>
      <c r="B82" t="s">
        <v>398</v>
      </c>
      <c r="C82" t="s">
        <v>6</v>
      </c>
      <c r="D82" t="s">
        <v>156</v>
      </c>
      <c r="E82" t="s">
        <v>399</v>
      </c>
      <c r="F82" t="s">
        <v>371</v>
      </c>
      <c r="G82">
        <v>2</v>
      </c>
      <c r="H82" t="s">
        <v>400</v>
      </c>
      <c r="I82">
        <v>1</v>
      </c>
      <c r="J82" t="s">
        <v>34</v>
      </c>
      <c r="K82" t="s">
        <v>75</v>
      </c>
      <c r="L82" t="s">
        <v>75</v>
      </c>
      <c r="M82" t="s">
        <v>35</v>
      </c>
      <c r="N82" t="s">
        <v>99</v>
      </c>
      <c r="O82" t="s">
        <v>162</v>
      </c>
      <c r="P82" t="s">
        <v>38</v>
      </c>
    </row>
    <row r="83" spans="1:16" x14ac:dyDescent="0.25">
      <c r="A83" t="s">
        <v>402</v>
      </c>
      <c r="B83" t="s">
        <v>403</v>
      </c>
      <c r="C83" t="s">
        <v>6</v>
      </c>
      <c r="D83" t="s">
        <v>57</v>
      </c>
      <c r="E83" t="s">
        <v>8</v>
      </c>
      <c r="F83" t="s">
        <v>23</v>
      </c>
      <c r="G83">
        <v>1</v>
      </c>
      <c r="H83" t="s">
        <v>170</v>
      </c>
      <c r="I83">
        <v>4</v>
      </c>
      <c r="J83" t="s">
        <v>11</v>
      </c>
      <c r="K83" t="s">
        <v>12</v>
      </c>
      <c r="L83" t="s">
        <v>75</v>
      </c>
      <c r="M83" t="s">
        <v>35</v>
      </c>
      <c r="N83" t="s">
        <v>11</v>
      </c>
      <c r="O83" t="s">
        <v>107</v>
      </c>
      <c r="P83" t="s">
        <v>38</v>
      </c>
    </row>
    <row r="84" spans="1:16" x14ac:dyDescent="0.25">
      <c r="A84" t="s">
        <v>405</v>
      </c>
      <c r="B84" t="s">
        <v>406</v>
      </c>
      <c r="C84" t="s">
        <v>20</v>
      </c>
      <c r="D84" t="s">
        <v>286</v>
      </c>
      <c r="E84" t="s">
        <v>21</v>
      </c>
      <c r="F84" t="s">
        <v>371</v>
      </c>
      <c r="G84">
        <v>5</v>
      </c>
      <c r="H84" t="s">
        <v>267</v>
      </c>
      <c r="I84">
        <v>3</v>
      </c>
      <c r="J84" t="s">
        <v>24</v>
      </c>
      <c r="K84" t="s">
        <v>75</v>
      </c>
      <c r="L84" t="s">
        <v>75</v>
      </c>
      <c r="M84" t="s">
        <v>44</v>
      </c>
      <c r="N84" t="s">
        <v>11</v>
      </c>
      <c r="O84" t="s">
        <v>255</v>
      </c>
      <c r="P84" t="s">
        <v>29</v>
      </c>
    </row>
    <row r="85" spans="1:16" x14ac:dyDescent="0.25">
      <c r="A85" t="s">
        <v>409</v>
      </c>
      <c r="B85" t="s">
        <v>410</v>
      </c>
      <c r="C85" t="s">
        <v>20</v>
      </c>
      <c r="D85" t="s">
        <v>57</v>
      </c>
      <c r="E85" t="s">
        <v>8</v>
      </c>
      <c r="F85" t="s">
        <v>9</v>
      </c>
      <c r="G85">
        <v>4</v>
      </c>
      <c r="H85" t="s">
        <v>411</v>
      </c>
      <c r="I85">
        <v>2</v>
      </c>
      <c r="J85" t="s">
        <v>24</v>
      </c>
      <c r="K85" t="s">
        <v>75</v>
      </c>
      <c r="L85" t="s">
        <v>75</v>
      </c>
      <c r="M85" t="s">
        <v>44</v>
      </c>
      <c r="N85" t="s">
        <v>27</v>
      </c>
      <c r="O85" t="s">
        <v>412</v>
      </c>
      <c r="P85" t="s">
        <v>38</v>
      </c>
    </row>
    <row r="86" spans="1:16" x14ac:dyDescent="0.25">
      <c r="A86" t="s">
        <v>415</v>
      </c>
      <c r="B86" t="s">
        <v>416</v>
      </c>
      <c r="C86" t="s">
        <v>6</v>
      </c>
      <c r="D86" t="s">
        <v>57</v>
      </c>
      <c r="E86" t="s">
        <v>8</v>
      </c>
      <c r="F86" t="s">
        <v>42</v>
      </c>
      <c r="G86">
        <v>3</v>
      </c>
      <c r="H86" t="s">
        <v>417</v>
      </c>
      <c r="I86">
        <v>1</v>
      </c>
      <c r="J86" t="s">
        <v>24</v>
      </c>
      <c r="K86" t="s">
        <v>12</v>
      </c>
      <c r="L86" t="s">
        <v>75</v>
      </c>
      <c r="M86" t="s">
        <v>44</v>
      </c>
      <c r="N86" t="s">
        <v>11</v>
      </c>
      <c r="O86" t="s">
        <v>107</v>
      </c>
      <c r="P86" t="s">
        <v>29</v>
      </c>
    </row>
    <row r="87" spans="1:16" x14ac:dyDescent="0.25">
      <c r="A87" t="s">
        <v>420</v>
      </c>
      <c r="B87" t="s">
        <v>421</v>
      </c>
      <c r="C87" t="s">
        <v>6</v>
      </c>
      <c r="D87" t="s">
        <v>57</v>
      </c>
      <c r="E87" t="s">
        <v>8</v>
      </c>
      <c r="F87" t="s">
        <v>9</v>
      </c>
      <c r="G87">
        <v>4</v>
      </c>
      <c r="H87" t="s">
        <v>293</v>
      </c>
      <c r="I87">
        <v>3</v>
      </c>
      <c r="J87" t="s">
        <v>34</v>
      </c>
      <c r="K87" t="s">
        <v>75</v>
      </c>
      <c r="L87" t="s">
        <v>75</v>
      </c>
      <c r="M87" t="s">
        <v>44</v>
      </c>
      <c r="N87" t="s">
        <v>99</v>
      </c>
      <c r="O87" t="s">
        <v>423</v>
      </c>
      <c r="P87" t="s">
        <v>29</v>
      </c>
    </row>
    <row r="88" spans="1:16" x14ac:dyDescent="0.25">
      <c r="A88" t="s">
        <v>426</v>
      </c>
      <c r="B88" t="s">
        <v>427</v>
      </c>
      <c r="C88" t="s">
        <v>6</v>
      </c>
      <c r="D88" t="s">
        <v>50</v>
      </c>
      <c r="E88" t="s">
        <v>21</v>
      </c>
      <c r="F88" t="s">
        <v>22</v>
      </c>
      <c r="G88">
        <v>5</v>
      </c>
      <c r="H88" t="s">
        <v>170</v>
      </c>
      <c r="I88">
        <v>1</v>
      </c>
      <c r="J88" t="s">
        <v>34</v>
      </c>
      <c r="K88" t="s">
        <v>75</v>
      </c>
      <c r="L88" t="s">
        <v>75</v>
      </c>
      <c r="M88" t="s">
        <v>35</v>
      </c>
      <c r="N88" t="s">
        <v>99</v>
      </c>
      <c r="O88" t="s">
        <v>428</v>
      </c>
      <c r="P88" t="s">
        <v>38</v>
      </c>
    </row>
    <row r="89" spans="1:16" x14ac:dyDescent="0.25">
      <c r="A89" t="s">
        <v>431</v>
      </c>
      <c r="B89" t="s">
        <v>432</v>
      </c>
      <c r="C89" t="s">
        <v>20</v>
      </c>
      <c r="D89" t="s">
        <v>57</v>
      </c>
      <c r="E89" t="s">
        <v>8</v>
      </c>
      <c r="F89" t="s">
        <v>23</v>
      </c>
      <c r="G89">
        <v>4</v>
      </c>
      <c r="H89" t="s">
        <v>433</v>
      </c>
      <c r="I89">
        <v>1</v>
      </c>
      <c r="J89" t="s">
        <v>11</v>
      </c>
      <c r="K89" t="s">
        <v>12</v>
      </c>
      <c r="L89" t="s">
        <v>75</v>
      </c>
      <c r="M89" t="s">
        <v>44</v>
      </c>
      <c r="N89" t="s">
        <v>11</v>
      </c>
      <c r="O89" t="s">
        <v>117</v>
      </c>
      <c r="P89" t="s">
        <v>16</v>
      </c>
    </row>
    <row r="90" spans="1:16" x14ac:dyDescent="0.25">
      <c r="A90" t="s">
        <v>434</v>
      </c>
      <c r="B90" t="s">
        <v>435</v>
      </c>
      <c r="C90" t="s">
        <v>20</v>
      </c>
      <c r="D90" t="s">
        <v>7</v>
      </c>
      <c r="E90" t="s">
        <v>8</v>
      </c>
      <c r="F90" t="s">
        <v>9</v>
      </c>
      <c r="G90">
        <v>2</v>
      </c>
      <c r="H90" t="s">
        <v>52</v>
      </c>
      <c r="I90">
        <v>3</v>
      </c>
      <c r="J90" t="s">
        <v>11</v>
      </c>
      <c r="K90" t="s">
        <v>12</v>
      </c>
      <c r="L90" t="s">
        <v>12</v>
      </c>
      <c r="M90" t="s">
        <v>13</v>
      </c>
      <c r="N90" t="s">
        <v>11</v>
      </c>
      <c r="O90" t="s">
        <v>436</v>
      </c>
      <c r="P90" t="s">
        <v>29</v>
      </c>
    </row>
    <row r="91" spans="1:16" x14ac:dyDescent="0.25">
      <c r="A91" t="s">
        <v>439</v>
      </c>
      <c r="B91" t="s">
        <v>440</v>
      </c>
      <c r="C91" t="s">
        <v>20</v>
      </c>
      <c r="D91" t="s">
        <v>7</v>
      </c>
      <c r="E91" t="s">
        <v>8</v>
      </c>
      <c r="F91" t="s">
        <v>128</v>
      </c>
      <c r="G91">
        <v>4</v>
      </c>
      <c r="H91" t="s">
        <v>441</v>
      </c>
      <c r="I91">
        <v>3</v>
      </c>
      <c r="J91" t="s">
        <v>24</v>
      </c>
      <c r="K91" t="s">
        <v>75</v>
      </c>
      <c r="L91" t="s">
        <v>75</v>
      </c>
      <c r="M91" t="s">
        <v>44</v>
      </c>
      <c r="N91" t="s">
        <v>27</v>
      </c>
      <c r="O91" t="s">
        <v>172</v>
      </c>
      <c r="P91" t="s">
        <v>38</v>
      </c>
    </row>
    <row r="92" spans="1:16" x14ac:dyDescent="0.25">
      <c r="A92" t="s">
        <v>442</v>
      </c>
      <c r="B92" t="s">
        <v>443</v>
      </c>
      <c r="C92" t="s">
        <v>20</v>
      </c>
      <c r="D92" t="s">
        <v>7</v>
      </c>
      <c r="E92" t="s">
        <v>8</v>
      </c>
      <c r="F92" t="s">
        <v>9</v>
      </c>
      <c r="G92">
        <v>3</v>
      </c>
      <c r="H92" t="s">
        <v>68</v>
      </c>
      <c r="I92">
        <v>3</v>
      </c>
      <c r="J92" t="s">
        <v>24</v>
      </c>
      <c r="K92" t="s">
        <v>75</v>
      </c>
      <c r="L92" t="s">
        <v>75</v>
      </c>
      <c r="M92" t="s">
        <v>44</v>
      </c>
      <c r="N92" t="s">
        <v>27</v>
      </c>
      <c r="O92" t="s">
        <v>444</v>
      </c>
      <c r="P92" t="s">
        <v>29</v>
      </c>
    </row>
    <row r="93" spans="1:16" x14ac:dyDescent="0.25">
      <c r="A93" t="s">
        <v>447</v>
      </c>
      <c r="B93" t="s">
        <v>448</v>
      </c>
      <c r="C93" t="s">
        <v>20</v>
      </c>
      <c r="D93" t="s">
        <v>156</v>
      </c>
      <c r="E93" t="s">
        <v>51</v>
      </c>
      <c r="F93" t="s">
        <v>22</v>
      </c>
      <c r="G93">
        <v>3</v>
      </c>
      <c r="H93" t="s">
        <v>52</v>
      </c>
      <c r="I93">
        <v>5</v>
      </c>
      <c r="J93" t="s">
        <v>34</v>
      </c>
      <c r="K93" t="s">
        <v>75</v>
      </c>
      <c r="L93" t="s">
        <v>75</v>
      </c>
      <c r="M93" t="s">
        <v>44</v>
      </c>
      <c r="N93" t="s">
        <v>27</v>
      </c>
      <c r="O93" t="s">
        <v>75</v>
      </c>
      <c r="P93" t="s">
        <v>38</v>
      </c>
    </row>
    <row r="94" spans="1:16" x14ac:dyDescent="0.25">
      <c r="A94" t="s">
        <v>450</v>
      </c>
      <c r="B94" t="s">
        <v>451</v>
      </c>
      <c r="C94" t="s">
        <v>20</v>
      </c>
      <c r="D94" t="s">
        <v>50</v>
      </c>
      <c r="E94" t="s">
        <v>21</v>
      </c>
      <c r="F94" t="s">
        <v>9</v>
      </c>
      <c r="G94">
        <v>3</v>
      </c>
      <c r="H94" t="s">
        <v>52</v>
      </c>
      <c r="I94">
        <v>3</v>
      </c>
      <c r="J94" t="s">
        <v>11</v>
      </c>
      <c r="K94" t="s">
        <v>12</v>
      </c>
      <c r="L94" t="s">
        <v>12</v>
      </c>
      <c r="M94" t="s">
        <v>13</v>
      </c>
      <c r="N94" t="s">
        <v>58</v>
      </c>
      <c r="O94" t="s">
        <v>107</v>
      </c>
      <c r="P94" t="s">
        <v>29</v>
      </c>
    </row>
    <row r="95" spans="1:16" x14ac:dyDescent="0.25">
      <c r="A95" t="s">
        <v>452</v>
      </c>
      <c r="B95" t="s">
        <v>453</v>
      </c>
      <c r="C95" t="s">
        <v>6</v>
      </c>
      <c r="D95" t="s">
        <v>7</v>
      </c>
      <c r="E95" t="s">
        <v>8</v>
      </c>
      <c r="F95" t="s">
        <v>9</v>
      </c>
      <c r="G95">
        <v>1</v>
      </c>
      <c r="H95" t="s">
        <v>242</v>
      </c>
      <c r="I95">
        <v>4</v>
      </c>
      <c r="J95" t="s">
        <v>24</v>
      </c>
      <c r="K95" t="s">
        <v>12</v>
      </c>
      <c r="L95" t="s">
        <v>75</v>
      </c>
      <c r="M95" t="s">
        <v>35</v>
      </c>
      <c r="N95" t="s">
        <v>58</v>
      </c>
      <c r="O95" t="s">
        <v>107</v>
      </c>
      <c r="P95" t="s">
        <v>29</v>
      </c>
    </row>
    <row r="96" spans="1:16" x14ac:dyDescent="0.25">
      <c r="A96" t="s">
        <v>455</v>
      </c>
      <c r="B96" t="s">
        <v>456</v>
      </c>
      <c r="C96" t="s">
        <v>20</v>
      </c>
      <c r="D96" t="s">
        <v>156</v>
      </c>
      <c r="E96" t="s">
        <v>21</v>
      </c>
      <c r="F96" t="s">
        <v>9</v>
      </c>
      <c r="G96">
        <v>1</v>
      </c>
      <c r="H96" t="s">
        <v>223</v>
      </c>
      <c r="I96">
        <v>1</v>
      </c>
      <c r="J96" t="s">
        <v>34</v>
      </c>
      <c r="K96" t="s">
        <v>12</v>
      </c>
      <c r="L96" t="s">
        <v>75</v>
      </c>
      <c r="M96" t="s">
        <v>35</v>
      </c>
      <c r="N96" t="s">
        <v>11</v>
      </c>
      <c r="O96" t="s">
        <v>255</v>
      </c>
      <c r="P96" t="s">
        <v>38</v>
      </c>
    </row>
    <row r="97" spans="1:16" x14ac:dyDescent="0.25">
      <c r="A97" t="s">
        <v>459</v>
      </c>
      <c r="B97" t="s">
        <v>460</v>
      </c>
      <c r="C97" t="s">
        <v>20</v>
      </c>
      <c r="D97" t="s">
        <v>286</v>
      </c>
      <c r="E97" t="s">
        <v>51</v>
      </c>
      <c r="F97" t="s">
        <v>22</v>
      </c>
      <c r="G97">
        <v>2</v>
      </c>
      <c r="H97" t="s">
        <v>105</v>
      </c>
      <c r="I97">
        <v>3</v>
      </c>
      <c r="J97" t="s">
        <v>24</v>
      </c>
      <c r="K97" t="s">
        <v>12</v>
      </c>
      <c r="L97" t="s">
        <v>75</v>
      </c>
      <c r="M97" t="s">
        <v>44</v>
      </c>
      <c r="N97" t="s">
        <v>27</v>
      </c>
      <c r="O97" t="s">
        <v>461</v>
      </c>
      <c r="P97" t="s">
        <v>29</v>
      </c>
    </row>
    <row r="98" spans="1:16" x14ac:dyDescent="0.25">
      <c r="A98" t="s">
        <v>464</v>
      </c>
      <c r="B98" t="s">
        <v>465</v>
      </c>
      <c r="C98" t="s">
        <v>20</v>
      </c>
      <c r="D98" t="s">
        <v>156</v>
      </c>
      <c r="E98" t="s">
        <v>21</v>
      </c>
      <c r="F98" t="s">
        <v>9</v>
      </c>
      <c r="G98">
        <v>5</v>
      </c>
      <c r="H98" t="s">
        <v>247</v>
      </c>
      <c r="I98">
        <v>5</v>
      </c>
      <c r="J98" t="s">
        <v>34</v>
      </c>
      <c r="K98" t="s">
        <v>75</v>
      </c>
      <c r="L98" t="s">
        <v>75</v>
      </c>
      <c r="M98" t="s">
        <v>35</v>
      </c>
      <c r="N98" t="s">
        <v>99</v>
      </c>
      <c r="O98" t="s">
        <v>107</v>
      </c>
      <c r="P98" t="s">
        <v>38</v>
      </c>
    </row>
    <row r="99" spans="1:16" x14ac:dyDescent="0.25">
      <c r="A99" t="s">
        <v>468</v>
      </c>
      <c r="B99" t="s">
        <v>469</v>
      </c>
      <c r="C99" t="s">
        <v>20</v>
      </c>
      <c r="D99" t="s">
        <v>156</v>
      </c>
      <c r="E99" t="s">
        <v>51</v>
      </c>
      <c r="F99" t="s">
        <v>22</v>
      </c>
      <c r="G99">
        <v>4</v>
      </c>
      <c r="H99" t="s">
        <v>52</v>
      </c>
      <c r="I99">
        <v>3</v>
      </c>
      <c r="J99" t="s">
        <v>24</v>
      </c>
      <c r="K99" t="s">
        <v>12</v>
      </c>
      <c r="L99" t="s">
        <v>75</v>
      </c>
      <c r="M99" t="s">
        <v>44</v>
      </c>
      <c r="N99" t="s">
        <v>27</v>
      </c>
      <c r="O99" t="s">
        <v>470</v>
      </c>
      <c r="P99" t="s">
        <v>29</v>
      </c>
    </row>
    <row r="100" spans="1:16" x14ac:dyDescent="0.25">
      <c r="A100" t="s">
        <v>473</v>
      </c>
      <c r="B100" t="s">
        <v>474</v>
      </c>
      <c r="C100" t="s">
        <v>20</v>
      </c>
      <c r="D100" t="s">
        <v>156</v>
      </c>
      <c r="E100" t="s">
        <v>21</v>
      </c>
      <c r="F100" t="s">
        <v>9</v>
      </c>
      <c r="G100">
        <v>5</v>
      </c>
      <c r="H100" t="s">
        <v>475</v>
      </c>
      <c r="I100">
        <v>5</v>
      </c>
      <c r="J100" t="s">
        <v>24</v>
      </c>
      <c r="K100" t="s">
        <v>12</v>
      </c>
      <c r="L100" t="s">
        <v>12</v>
      </c>
      <c r="M100" t="s">
        <v>25</v>
      </c>
      <c r="N100" t="s">
        <v>27</v>
      </c>
      <c r="O100" t="s">
        <v>476</v>
      </c>
      <c r="P100" t="s">
        <v>60</v>
      </c>
    </row>
    <row r="101" spans="1:16" x14ac:dyDescent="0.25">
      <c r="A101" t="s">
        <v>478</v>
      </c>
      <c r="B101" t="s">
        <v>479</v>
      </c>
      <c r="C101" t="s">
        <v>20</v>
      </c>
      <c r="D101" t="s">
        <v>50</v>
      </c>
      <c r="E101" t="s">
        <v>228</v>
      </c>
      <c r="F101" t="s">
        <v>9</v>
      </c>
      <c r="G101">
        <v>1</v>
      </c>
      <c r="H101" t="s">
        <v>223</v>
      </c>
      <c r="I101">
        <v>1</v>
      </c>
      <c r="J101" t="s">
        <v>34</v>
      </c>
      <c r="K101" t="s">
        <v>12</v>
      </c>
      <c r="L101" t="s">
        <v>75</v>
      </c>
      <c r="M101" t="s">
        <v>35</v>
      </c>
      <c r="N101" t="s">
        <v>27</v>
      </c>
      <c r="O101" t="s">
        <v>172</v>
      </c>
      <c r="P101" t="s">
        <v>38</v>
      </c>
    </row>
    <row r="102" spans="1:16" x14ac:dyDescent="0.25">
      <c r="A102" t="s">
        <v>482</v>
      </c>
      <c r="B102" t="s">
        <v>483</v>
      </c>
      <c r="C102" t="s">
        <v>6</v>
      </c>
      <c r="D102" t="s">
        <v>41</v>
      </c>
      <c r="E102" t="s">
        <v>8</v>
      </c>
      <c r="F102" t="s">
        <v>484</v>
      </c>
      <c r="G102">
        <v>5</v>
      </c>
      <c r="H102" t="s">
        <v>281</v>
      </c>
      <c r="I102">
        <v>1</v>
      </c>
      <c r="J102" t="s">
        <v>34</v>
      </c>
      <c r="K102" t="s">
        <v>75</v>
      </c>
      <c r="L102" t="s">
        <v>75</v>
      </c>
      <c r="M102" t="s">
        <v>35</v>
      </c>
      <c r="N102" t="s">
        <v>99</v>
      </c>
      <c r="O102" t="s">
        <v>485</v>
      </c>
      <c r="P102" t="s">
        <v>38</v>
      </c>
    </row>
    <row r="103" spans="1:16" x14ac:dyDescent="0.25">
      <c r="A103" t="s">
        <v>487</v>
      </c>
      <c r="B103" t="s">
        <v>488</v>
      </c>
      <c r="C103" t="s">
        <v>20</v>
      </c>
      <c r="D103" t="s">
        <v>156</v>
      </c>
      <c r="E103" t="s">
        <v>21</v>
      </c>
      <c r="F103" t="s">
        <v>489</v>
      </c>
      <c r="G103">
        <v>2</v>
      </c>
      <c r="H103" t="s">
        <v>267</v>
      </c>
      <c r="I103">
        <v>4</v>
      </c>
      <c r="J103" t="s">
        <v>24</v>
      </c>
      <c r="K103" t="s">
        <v>75</v>
      </c>
      <c r="L103" t="s">
        <v>75</v>
      </c>
      <c r="M103" t="s">
        <v>35</v>
      </c>
      <c r="N103" t="s">
        <v>27</v>
      </c>
      <c r="O103" t="s">
        <v>490</v>
      </c>
      <c r="P103" t="s">
        <v>38</v>
      </c>
    </row>
    <row r="104" spans="1:16" x14ac:dyDescent="0.25">
      <c r="A104" t="s">
        <v>493</v>
      </c>
      <c r="B104" t="s">
        <v>494</v>
      </c>
      <c r="C104" t="s">
        <v>20</v>
      </c>
      <c r="D104" t="s">
        <v>57</v>
      </c>
      <c r="E104" t="s">
        <v>8</v>
      </c>
      <c r="F104" t="s">
        <v>42</v>
      </c>
      <c r="G104">
        <v>4</v>
      </c>
      <c r="H104" t="s">
        <v>495</v>
      </c>
      <c r="I104">
        <v>3</v>
      </c>
      <c r="J104" t="s">
        <v>11</v>
      </c>
      <c r="K104" t="s">
        <v>12</v>
      </c>
      <c r="L104" t="s">
        <v>12</v>
      </c>
      <c r="M104" t="s">
        <v>13</v>
      </c>
      <c r="N104" t="s">
        <v>11</v>
      </c>
      <c r="O104" t="s">
        <v>497</v>
      </c>
      <c r="P104" t="s">
        <v>29</v>
      </c>
    </row>
    <row r="105" spans="1:16" x14ac:dyDescent="0.25">
      <c r="A105" t="s">
        <v>500</v>
      </c>
      <c r="B105" t="s">
        <v>501</v>
      </c>
      <c r="C105" t="s">
        <v>6</v>
      </c>
      <c r="D105" t="s">
        <v>57</v>
      </c>
      <c r="E105" t="s">
        <v>8</v>
      </c>
      <c r="F105" t="s">
        <v>128</v>
      </c>
      <c r="G105">
        <v>2</v>
      </c>
      <c r="H105" t="s">
        <v>105</v>
      </c>
      <c r="I105">
        <v>2</v>
      </c>
      <c r="J105" t="s">
        <v>11</v>
      </c>
      <c r="K105" t="s">
        <v>12</v>
      </c>
      <c r="L105" t="s">
        <v>75</v>
      </c>
      <c r="M105" t="s">
        <v>44</v>
      </c>
      <c r="N105" t="s">
        <v>11</v>
      </c>
      <c r="O105" t="s">
        <v>107</v>
      </c>
      <c r="P105" t="s">
        <v>29</v>
      </c>
    </row>
    <row r="106" spans="1:16" x14ac:dyDescent="0.25">
      <c r="A106" t="s">
        <v>503</v>
      </c>
      <c r="B106" t="s">
        <v>504</v>
      </c>
      <c r="C106" t="s">
        <v>20</v>
      </c>
      <c r="D106" t="s">
        <v>7</v>
      </c>
      <c r="E106" t="s">
        <v>228</v>
      </c>
      <c r="F106" t="s">
        <v>42</v>
      </c>
      <c r="G106">
        <v>4</v>
      </c>
      <c r="H106" t="s">
        <v>170</v>
      </c>
      <c r="I106">
        <v>4</v>
      </c>
      <c r="J106" t="s">
        <v>24</v>
      </c>
      <c r="K106" t="s">
        <v>12</v>
      </c>
      <c r="L106" t="s">
        <v>75</v>
      </c>
      <c r="M106" t="s">
        <v>44</v>
      </c>
      <c r="N106" t="s">
        <v>27</v>
      </c>
      <c r="O106" t="s">
        <v>505</v>
      </c>
      <c r="P106" t="s">
        <v>29</v>
      </c>
    </row>
    <row r="107" spans="1:16" x14ac:dyDescent="0.25">
      <c r="A107" t="s">
        <v>506</v>
      </c>
      <c r="B107" t="s">
        <v>507</v>
      </c>
      <c r="C107" t="s">
        <v>6</v>
      </c>
      <c r="D107" t="s">
        <v>41</v>
      </c>
      <c r="E107" t="s">
        <v>8</v>
      </c>
      <c r="F107" t="s">
        <v>42</v>
      </c>
      <c r="G107">
        <v>1</v>
      </c>
      <c r="H107" t="s">
        <v>267</v>
      </c>
      <c r="I107">
        <v>2</v>
      </c>
      <c r="J107" t="s">
        <v>11</v>
      </c>
      <c r="K107" t="s">
        <v>12</v>
      </c>
      <c r="L107" t="s">
        <v>75</v>
      </c>
      <c r="M107" t="s">
        <v>44</v>
      </c>
      <c r="N107" t="s">
        <v>11</v>
      </c>
      <c r="O107" t="s">
        <v>107</v>
      </c>
      <c r="P107" t="s">
        <v>38</v>
      </c>
    </row>
    <row r="108" spans="1:16" x14ac:dyDescent="0.25">
      <c r="A108" t="s">
        <v>509</v>
      </c>
      <c r="B108" t="s">
        <v>510</v>
      </c>
      <c r="C108" t="s">
        <v>6</v>
      </c>
      <c r="D108" t="s">
        <v>57</v>
      </c>
      <c r="E108" t="s">
        <v>8</v>
      </c>
      <c r="F108" t="s">
        <v>42</v>
      </c>
      <c r="G108">
        <v>3</v>
      </c>
      <c r="H108" t="s">
        <v>52</v>
      </c>
      <c r="I108">
        <v>3</v>
      </c>
      <c r="J108" t="s">
        <v>11</v>
      </c>
      <c r="K108" t="s">
        <v>12</v>
      </c>
      <c r="L108" t="s">
        <v>75</v>
      </c>
      <c r="M108" t="s">
        <v>44</v>
      </c>
      <c r="N108" t="s">
        <v>11</v>
      </c>
      <c r="O108" t="s">
        <v>172</v>
      </c>
      <c r="P108" t="s">
        <v>29</v>
      </c>
    </row>
    <row r="109" spans="1:16" x14ac:dyDescent="0.25">
      <c r="A109" t="s">
        <v>513</v>
      </c>
      <c r="B109" t="s">
        <v>514</v>
      </c>
      <c r="C109" t="s">
        <v>6</v>
      </c>
      <c r="D109" t="s">
        <v>57</v>
      </c>
      <c r="E109" t="s">
        <v>8</v>
      </c>
      <c r="F109" t="s">
        <v>42</v>
      </c>
      <c r="G109">
        <v>3</v>
      </c>
      <c r="H109" t="s">
        <v>515</v>
      </c>
      <c r="I109">
        <v>3</v>
      </c>
      <c r="J109" t="s">
        <v>34</v>
      </c>
      <c r="K109" t="s">
        <v>75</v>
      </c>
      <c r="L109" t="s">
        <v>75</v>
      </c>
      <c r="M109" t="s">
        <v>44</v>
      </c>
      <c r="N109" t="s">
        <v>11</v>
      </c>
      <c r="O109" t="s">
        <v>517</v>
      </c>
      <c r="P109" t="s">
        <v>38</v>
      </c>
    </row>
    <row r="110" spans="1:16" x14ac:dyDescent="0.25">
      <c r="A110" t="s">
        <v>520</v>
      </c>
      <c r="B110" t="s">
        <v>521</v>
      </c>
      <c r="C110" t="s">
        <v>20</v>
      </c>
      <c r="D110" t="s">
        <v>57</v>
      </c>
      <c r="E110" t="s">
        <v>8</v>
      </c>
      <c r="F110" t="s">
        <v>128</v>
      </c>
      <c r="G110">
        <v>1</v>
      </c>
      <c r="H110" t="s">
        <v>214</v>
      </c>
      <c r="I110">
        <v>4</v>
      </c>
      <c r="J110" t="s">
        <v>11</v>
      </c>
      <c r="K110" t="s">
        <v>12</v>
      </c>
      <c r="L110" t="s">
        <v>75</v>
      </c>
      <c r="M110" t="s">
        <v>44</v>
      </c>
      <c r="N110" t="s">
        <v>11</v>
      </c>
      <c r="O110" t="s">
        <v>522</v>
      </c>
      <c r="P110" t="s">
        <v>38</v>
      </c>
    </row>
    <row r="111" spans="1:16" x14ac:dyDescent="0.25">
      <c r="A111" t="s">
        <v>525</v>
      </c>
      <c r="B111" t="s">
        <v>526</v>
      </c>
      <c r="C111" t="s">
        <v>20</v>
      </c>
      <c r="D111" t="s">
        <v>7</v>
      </c>
      <c r="E111" t="s">
        <v>228</v>
      </c>
      <c r="F111" t="s">
        <v>42</v>
      </c>
      <c r="G111">
        <v>5</v>
      </c>
      <c r="H111" t="s">
        <v>293</v>
      </c>
      <c r="I111">
        <v>3</v>
      </c>
      <c r="J111" t="s">
        <v>24</v>
      </c>
      <c r="K111" t="s">
        <v>12</v>
      </c>
      <c r="L111" t="s">
        <v>75</v>
      </c>
      <c r="M111" t="s">
        <v>44</v>
      </c>
      <c r="N111" t="s">
        <v>27</v>
      </c>
      <c r="O111" t="s">
        <v>527</v>
      </c>
      <c r="P111" t="s">
        <v>38</v>
      </c>
    </row>
    <row r="112" spans="1:16" x14ac:dyDescent="0.25">
      <c r="A112" t="s">
        <v>529</v>
      </c>
      <c r="B112" t="s">
        <v>530</v>
      </c>
      <c r="C112" t="s">
        <v>20</v>
      </c>
      <c r="D112" t="s">
        <v>57</v>
      </c>
      <c r="E112" t="s">
        <v>8</v>
      </c>
      <c r="F112" t="s">
        <v>42</v>
      </c>
      <c r="G112">
        <v>4</v>
      </c>
      <c r="H112" t="s">
        <v>105</v>
      </c>
      <c r="I112">
        <v>1</v>
      </c>
      <c r="J112" t="s">
        <v>34</v>
      </c>
      <c r="K112" t="s">
        <v>12</v>
      </c>
      <c r="L112" t="s">
        <v>75</v>
      </c>
      <c r="M112" t="s">
        <v>44</v>
      </c>
      <c r="N112" t="s">
        <v>27</v>
      </c>
      <c r="O112" t="s">
        <v>152</v>
      </c>
      <c r="P112" t="s">
        <v>38</v>
      </c>
    </row>
    <row r="113" spans="1:16" x14ac:dyDescent="0.25">
      <c r="A113" t="s">
        <v>533</v>
      </c>
      <c r="B113" t="s">
        <v>534</v>
      </c>
      <c r="C113" t="s">
        <v>20</v>
      </c>
      <c r="D113" t="s">
        <v>57</v>
      </c>
      <c r="E113" t="s">
        <v>320</v>
      </c>
      <c r="F113" t="s">
        <v>128</v>
      </c>
      <c r="G113">
        <v>1</v>
      </c>
      <c r="H113" t="s">
        <v>23</v>
      </c>
      <c r="I113">
        <v>3</v>
      </c>
      <c r="J113" t="s">
        <v>24</v>
      </c>
      <c r="K113" t="s">
        <v>12</v>
      </c>
      <c r="L113" t="s">
        <v>75</v>
      </c>
      <c r="M113" t="s">
        <v>44</v>
      </c>
      <c r="N113" t="s">
        <v>11</v>
      </c>
      <c r="O113" t="s">
        <v>535</v>
      </c>
      <c r="P113" t="s">
        <v>16</v>
      </c>
    </row>
    <row r="114" spans="1:16" x14ac:dyDescent="0.25">
      <c r="A114" t="s">
        <v>536</v>
      </c>
      <c r="B114" t="s">
        <v>537</v>
      </c>
      <c r="C114" t="s">
        <v>6</v>
      </c>
      <c r="D114" t="s">
        <v>57</v>
      </c>
      <c r="E114" t="s">
        <v>8</v>
      </c>
      <c r="F114" t="s">
        <v>42</v>
      </c>
      <c r="G114">
        <v>3</v>
      </c>
      <c r="H114" t="s">
        <v>105</v>
      </c>
      <c r="I114">
        <v>2</v>
      </c>
      <c r="J114" t="s">
        <v>24</v>
      </c>
      <c r="K114" t="s">
        <v>75</v>
      </c>
      <c r="L114" t="s">
        <v>75</v>
      </c>
      <c r="M114" t="s">
        <v>44</v>
      </c>
      <c r="N114" t="s">
        <v>27</v>
      </c>
      <c r="O114" t="s">
        <v>538</v>
      </c>
      <c r="P114" t="s">
        <v>38</v>
      </c>
    </row>
    <row r="115" spans="1:16" x14ac:dyDescent="0.25">
      <c r="A115" t="s">
        <v>541</v>
      </c>
      <c r="B115" t="s">
        <v>542</v>
      </c>
      <c r="C115" t="s">
        <v>20</v>
      </c>
      <c r="D115" t="s">
        <v>50</v>
      </c>
      <c r="E115" t="s">
        <v>51</v>
      </c>
      <c r="F115" t="s">
        <v>22</v>
      </c>
      <c r="G115">
        <v>2</v>
      </c>
      <c r="H115" t="s">
        <v>52</v>
      </c>
      <c r="I115">
        <v>2</v>
      </c>
      <c r="J115" t="s">
        <v>24</v>
      </c>
      <c r="K115" t="s">
        <v>75</v>
      </c>
      <c r="L115" t="s">
        <v>12</v>
      </c>
      <c r="M115" t="s">
        <v>13</v>
      </c>
      <c r="N115" t="s">
        <v>11</v>
      </c>
      <c r="O115" t="s">
        <v>543</v>
      </c>
      <c r="P115" t="s">
        <v>29</v>
      </c>
    </row>
    <row r="116" spans="1:16" x14ac:dyDescent="0.25">
      <c r="A116" t="s">
        <v>545</v>
      </c>
      <c r="B116" t="s">
        <v>546</v>
      </c>
      <c r="C116" t="s">
        <v>6</v>
      </c>
      <c r="D116" t="s">
        <v>57</v>
      </c>
      <c r="E116" t="s">
        <v>8</v>
      </c>
      <c r="F116" t="s">
        <v>42</v>
      </c>
      <c r="G116">
        <v>1</v>
      </c>
      <c r="H116" t="s">
        <v>120</v>
      </c>
      <c r="I116">
        <v>2</v>
      </c>
      <c r="J116" t="s">
        <v>34</v>
      </c>
      <c r="K116" t="s">
        <v>12</v>
      </c>
      <c r="L116" t="s">
        <v>75</v>
      </c>
      <c r="M116" t="s">
        <v>44</v>
      </c>
      <c r="N116" t="s">
        <v>27</v>
      </c>
      <c r="O116" t="s">
        <v>162</v>
      </c>
      <c r="P116" t="s">
        <v>38</v>
      </c>
    </row>
    <row r="117" spans="1:16" x14ac:dyDescent="0.25">
      <c r="A117" t="s">
        <v>548</v>
      </c>
      <c r="B117" t="s">
        <v>549</v>
      </c>
      <c r="C117" t="s">
        <v>6</v>
      </c>
      <c r="D117" t="s">
        <v>57</v>
      </c>
      <c r="E117" t="s">
        <v>8</v>
      </c>
      <c r="F117" t="s">
        <v>484</v>
      </c>
      <c r="G117">
        <v>1</v>
      </c>
      <c r="H117" t="s">
        <v>105</v>
      </c>
      <c r="I117">
        <v>3</v>
      </c>
      <c r="J117" t="s">
        <v>24</v>
      </c>
      <c r="K117" t="s">
        <v>12</v>
      </c>
      <c r="L117" t="s">
        <v>75</v>
      </c>
      <c r="M117" t="s">
        <v>44</v>
      </c>
      <c r="N117" t="s">
        <v>11</v>
      </c>
      <c r="O117" t="s">
        <v>550</v>
      </c>
      <c r="P117" t="s">
        <v>29</v>
      </c>
    </row>
    <row r="118" spans="1:16" x14ac:dyDescent="0.25">
      <c r="A118" t="s">
        <v>553</v>
      </c>
      <c r="B118" t="s">
        <v>554</v>
      </c>
      <c r="C118" t="s">
        <v>20</v>
      </c>
      <c r="D118" t="s">
        <v>57</v>
      </c>
      <c r="E118" t="s">
        <v>8</v>
      </c>
      <c r="F118" t="s">
        <v>9</v>
      </c>
      <c r="G118">
        <v>3</v>
      </c>
      <c r="H118" t="s">
        <v>166</v>
      </c>
      <c r="I118">
        <v>3</v>
      </c>
      <c r="J118" t="s">
        <v>24</v>
      </c>
      <c r="K118" t="s">
        <v>12</v>
      </c>
      <c r="L118" t="s">
        <v>75</v>
      </c>
      <c r="M118" t="s">
        <v>44</v>
      </c>
      <c r="N118" t="s">
        <v>27</v>
      </c>
      <c r="O118" t="s">
        <v>107</v>
      </c>
      <c r="P118" t="s">
        <v>38</v>
      </c>
    </row>
    <row r="119" spans="1:16" x14ac:dyDescent="0.25">
      <c r="A119" t="s">
        <v>556</v>
      </c>
      <c r="B119" t="s">
        <v>557</v>
      </c>
      <c r="C119" t="s">
        <v>20</v>
      </c>
      <c r="D119" t="s">
        <v>7</v>
      </c>
      <c r="E119" t="s">
        <v>51</v>
      </c>
      <c r="F119" t="s">
        <v>9</v>
      </c>
      <c r="G119">
        <v>5</v>
      </c>
      <c r="H119" t="s">
        <v>247</v>
      </c>
      <c r="I119">
        <v>1</v>
      </c>
      <c r="J119" t="s">
        <v>34</v>
      </c>
      <c r="K119" t="s">
        <v>75</v>
      </c>
      <c r="L119" t="s">
        <v>75</v>
      </c>
      <c r="M119" t="s">
        <v>35</v>
      </c>
      <c r="N119" t="s">
        <v>99</v>
      </c>
      <c r="O119" t="s">
        <v>558</v>
      </c>
      <c r="P119" t="s">
        <v>38</v>
      </c>
    </row>
    <row r="120" spans="1:16" x14ac:dyDescent="0.25">
      <c r="A120" t="s">
        <v>559</v>
      </c>
      <c r="B120" t="s">
        <v>560</v>
      </c>
      <c r="C120" t="s">
        <v>20</v>
      </c>
      <c r="D120" t="s">
        <v>57</v>
      </c>
      <c r="E120" t="s">
        <v>8</v>
      </c>
      <c r="F120" t="s">
        <v>9</v>
      </c>
      <c r="G120">
        <v>5</v>
      </c>
      <c r="H120" t="s">
        <v>88</v>
      </c>
      <c r="I120">
        <v>3</v>
      </c>
      <c r="J120" t="s">
        <v>24</v>
      </c>
      <c r="K120" t="s">
        <v>75</v>
      </c>
      <c r="L120" t="s">
        <v>75</v>
      </c>
      <c r="M120" t="s">
        <v>44</v>
      </c>
      <c r="N120" t="s">
        <v>27</v>
      </c>
      <c r="O120" t="s">
        <v>561</v>
      </c>
      <c r="P120" t="s">
        <v>29</v>
      </c>
    </row>
    <row r="121" spans="1:16" x14ac:dyDescent="0.25">
      <c r="A121" t="s">
        <v>563</v>
      </c>
      <c r="B121" t="s">
        <v>564</v>
      </c>
      <c r="C121" t="s">
        <v>20</v>
      </c>
      <c r="D121" t="s">
        <v>7</v>
      </c>
      <c r="E121" t="s">
        <v>8</v>
      </c>
      <c r="F121" t="s">
        <v>22</v>
      </c>
      <c r="G121">
        <v>3</v>
      </c>
      <c r="H121" t="s">
        <v>267</v>
      </c>
      <c r="I121">
        <v>4</v>
      </c>
      <c r="J121" t="s">
        <v>11</v>
      </c>
      <c r="K121" t="s">
        <v>12</v>
      </c>
      <c r="L121" t="s">
        <v>12</v>
      </c>
      <c r="M121" t="s">
        <v>13</v>
      </c>
      <c r="N121" t="s">
        <v>11</v>
      </c>
      <c r="O121" t="s">
        <v>565</v>
      </c>
      <c r="P121" t="s">
        <v>38</v>
      </c>
    </row>
    <row r="122" spans="1:16" x14ac:dyDescent="0.25">
      <c r="A122" t="s">
        <v>566</v>
      </c>
      <c r="B122" t="s">
        <v>567</v>
      </c>
      <c r="C122" t="s">
        <v>6</v>
      </c>
      <c r="D122" t="s">
        <v>50</v>
      </c>
      <c r="E122" t="s">
        <v>51</v>
      </c>
      <c r="F122" t="s">
        <v>22</v>
      </c>
      <c r="G122">
        <v>4</v>
      </c>
      <c r="H122" t="s">
        <v>223</v>
      </c>
      <c r="I122">
        <v>1</v>
      </c>
      <c r="J122" t="s">
        <v>24</v>
      </c>
      <c r="K122" t="s">
        <v>75</v>
      </c>
      <c r="L122" t="s">
        <v>75</v>
      </c>
      <c r="M122" t="s">
        <v>44</v>
      </c>
      <c r="N122" t="s">
        <v>27</v>
      </c>
      <c r="O122" t="s">
        <v>107</v>
      </c>
      <c r="P122" t="s">
        <v>29</v>
      </c>
    </row>
    <row r="123" spans="1:16" x14ac:dyDescent="0.25">
      <c r="A123" t="s">
        <v>569</v>
      </c>
      <c r="B123" t="s">
        <v>570</v>
      </c>
      <c r="C123" t="s">
        <v>20</v>
      </c>
      <c r="D123" t="s">
        <v>57</v>
      </c>
      <c r="E123" t="s">
        <v>21</v>
      </c>
      <c r="F123" t="s">
        <v>9</v>
      </c>
      <c r="G123">
        <v>1</v>
      </c>
      <c r="H123" t="s">
        <v>52</v>
      </c>
      <c r="I123">
        <v>1</v>
      </c>
      <c r="J123" t="s">
        <v>34</v>
      </c>
      <c r="K123" t="s">
        <v>12</v>
      </c>
      <c r="L123" t="s">
        <v>75</v>
      </c>
      <c r="M123" t="s">
        <v>35</v>
      </c>
      <c r="N123" t="s">
        <v>11</v>
      </c>
      <c r="O123" t="s">
        <v>162</v>
      </c>
      <c r="P123" t="s">
        <v>29</v>
      </c>
    </row>
    <row r="124" spans="1:16" x14ac:dyDescent="0.25">
      <c r="A124" t="s">
        <v>571</v>
      </c>
      <c r="B124" t="s">
        <v>572</v>
      </c>
      <c r="C124" t="s">
        <v>20</v>
      </c>
      <c r="D124" t="s">
        <v>7</v>
      </c>
      <c r="E124" t="s">
        <v>8</v>
      </c>
      <c r="F124" t="s">
        <v>42</v>
      </c>
      <c r="G124">
        <v>3</v>
      </c>
      <c r="H124" t="s">
        <v>223</v>
      </c>
      <c r="I124">
        <v>2</v>
      </c>
      <c r="J124" t="s">
        <v>24</v>
      </c>
      <c r="K124" t="s">
        <v>75</v>
      </c>
      <c r="L124" t="s">
        <v>75</v>
      </c>
      <c r="M124" t="s">
        <v>44</v>
      </c>
      <c r="N124" t="s">
        <v>58</v>
      </c>
      <c r="O124" t="s">
        <v>527</v>
      </c>
      <c r="P124" t="s">
        <v>38</v>
      </c>
    </row>
    <row r="125" spans="1:16" x14ac:dyDescent="0.25">
      <c r="A125" t="s">
        <v>573</v>
      </c>
      <c r="B125" t="s">
        <v>574</v>
      </c>
      <c r="C125" t="s">
        <v>6</v>
      </c>
      <c r="D125" t="s">
        <v>41</v>
      </c>
      <c r="E125" t="s">
        <v>8</v>
      </c>
      <c r="F125" t="s">
        <v>128</v>
      </c>
      <c r="G125">
        <v>2</v>
      </c>
      <c r="H125" t="s">
        <v>293</v>
      </c>
      <c r="I125">
        <v>3</v>
      </c>
      <c r="J125" t="s">
        <v>24</v>
      </c>
      <c r="K125" t="s">
        <v>75</v>
      </c>
      <c r="L125" t="s">
        <v>75</v>
      </c>
      <c r="M125" t="s">
        <v>44</v>
      </c>
      <c r="N125" t="s">
        <v>11</v>
      </c>
      <c r="O125" t="s">
        <v>575</v>
      </c>
      <c r="P125" t="s">
        <v>29</v>
      </c>
    </row>
    <row r="126" spans="1:16" x14ac:dyDescent="0.25">
      <c r="A126" t="s">
        <v>577</v>
      </c>
      <c r="B126" t="s">
        <v>578</v>
      </c>
      <c r="C126" t="s">
        <v>20</v>
      </c>
      <c r="D126" t="s">
        <v>57</v>
      </c>
      <c r="E126" t="s">
        <v>8</v>
      </c>
      <c r="F126" t="s">
        <v>42</v>
      </c>
      <c r="G126">
        <v>3</v>
      </c>
      <c r="H126" t="s">
        <v>579</v>
      </c>
      <c r="I126">
        <v>3</v>
      </c>
      <c r="J126" t="s">
        <v>24</v>
      </c>
      <c r="K126" t="s">
        <v>75</v>
      </c>
      <c r="L126" t="s">
        <v>75</v>
      </c>
      <c r="M126" t="s">
        <v>44</v>
      </c>
      <c r="N126" t="s">
        <v>27</v>
      </c>
      <c r="O126" t="s">
        <v>580</v>
      </c>
      <c r="P126" t="s">
        <v>29</v>
      </c>
    </row>
    <row r="127" spans="1:16" x14ac:dyDescent="0.25">
      <c r="A127" t="s">
        <v>61</v>
      </c>
      <c r="B127" t="s">
        <v>62</v>
      </c>
      <c r="C127" t="s">
        <v>20</v>
      </c>
      <c r="D127" t="s">
        <v>50</v>
      </c>
      <c r="E127" t="s">
        <v>21</v>
      </c>
      <c r="F127" t="s">
        <v>22</v>
      </c>
      <c r="G127">
        <v>4</v>
      </c>
      <c r="H127" t="s">
        <v>582</v>
      </c>
      <c r="I127">
        <v>4</v>
      </c>
      <c r="J127" t="s">
        <v>11</v>
      </c>
      <c r="K127" t="s">
        <v>12</v>
      </c>
      <c r="L127" t="s">
        <v>75</v>
      </c>
      <c r="M127" t="s">
        <v>44</v>
      </c>
      <c r="N127" t="s">
        <v>27</v>
      </c>
      <c r="O127" t="s">
        <v>172</v>
      </c>
      <c r="P127" t="s">
        <v>38</v>
      </c>
    </row>
    <row r="128" spans="1:16" x14ac:dyDescent="0.25">
      <c r="A128" t="s">
        <v>584</v>
      </c>
      <c r="B128" t="s">
        <v>585</v>
      </c>
      <c r="C128" t="s">
        <v>6</v>
      </c>
      <c r="D128" t="s">
        <v>57</v>
      </c>
      <c r="E128" t="s">
        <v>8</v>
      </c>
      <c r="F128" t="s">
        <v>42</v>
      </c>
      <c r="G128">
        <v>3</v>
      </c>
      <c r="H128" t="s">
        <v>586</v>
      </c>
      <c r="I128">
        <v>3</v>
      </c>
      <c r="J128" t="s">
        <v>11</v>
      </c>
      <c r="K128" t="s">
        <v>75</v>
      </c>
      <c r="L128" t="s">
        <v>75</v>
      </c>
      <c r="M128" t="s">
        <v>44</v>
      </c>
      <c r="N128" t="s">
        <v>11</v>
      </c>
      <c r="O128" t="s">
        <v>587</v>
      </c>
      <c r="P128" t="s">
        <v>29</v>
      </c>
    </row>
    <row r="129" spans="1:16" x14ac:dyDescent="0.25">
      <c r="A129" t="s">
        <v>588</v>
      </c>
      <c r="B129" t="s">
        <v>589</v>
      </c>
      <c r="C129" t="s">
        <v>20</v>
      </c>
      <c r="D129" t="s">
        <v>286</v>
      </c>
      <c r="E129" t="s">
        <v>51</v>
      </c>
      <c r="F129" t="s">
        <v>22</v>
      </c>
      <c r="G129">
        <v>3</v>
      </c>
      <c r="H129" t="s">
        <v>88</v>
      </c>
      <c r="I129">
        <v>2</v>
      </c>
      <c r="J129" t="s">
        <v>24</v>
      </c>
      <c r="K129" t="s">
        <v>12</v>
      </c>
      <c r="L129" t="s">
        <v>75</v>
      </c>
      <c r="M129" t="s">
        <v>44</v>
      </c>
      <c r="N129" t="s">
        <v>27</v>
      </c>
      <c r="O129" t="s">
        <v>590</v>
      </c>
      <c r="P129" t="s">
        <v>38</v>
      </c>
    </row>
    <row r="130" spans="1:16" x14ac:dyDescent="0.25">
      <c r="A130" t="s">
        <v>592</v>
      </c>
      <c r="B130" t="s">
        <v>593</v>
      </c>
      <c r="C130" t="s">
        <v>6</v>
      </c>
      <c r="D130" t="s">
        <v>286</v>
      </c>
      <c r="E130" t="s">
        <v>21</v>
      </c>
      <c r="F130" t="s">
        <v>22</v>
      </c>
      <c r="G130">
        <v>3</v>
      </c>
      <c r="H130" t="s">
        <v>68</v>
      </c>
      <c r="I130">
        <v>3</v>
      </c>
      <c r="J130" t="s">
        <v>24</v>
      </c>
      <c r="K130" t="s">
        <v>75</v>
      </c>
      <c r="L130" t="s">
        <v>12</v>
      </c>
      <c r="M130" t="s">
        <v>13</v>
      </c>
      <c r="N130" t="s">
        <v>11</v>
      </c>
      <c r="O130" t="s">
        <v>594</v>
      </c>
      <c r="P130" t="s">
        <v>29</v>
      </c>
    </row>
    <row r="131" spans="1:16" x14ac:dyDescent="0.25">
      <c r="A131" t="s">
        <v>596</v>
      </c>
      <c r="B131" t="s">
        <v>597</v>
      </c>
      <c r="C131" t="s">
        <v>20</v>
      </c>
      <c r="D131" t="s">
        <v>50</v>
      </c>
      <c r="E131" t="s">
        <v>21</v>
      </c>
      <c r="F131" t="s">
        <v>9</v>
      </c>
      <c r="G131">
        <v>4</v>
      </c>
      <c r="H131" t="s">
        <v>281</v>
      </c>
      <c r="I131">
        <v>2</v>
      </c>
      <c r="J131" t="s">
        <v>24</v>
      </c>
      <c r="K131" t="s">
        <v>12</v>
      </c>
      <c r="L131" t="s">
        <v>75</v>
      </c>
      <c r="M131" t="s">
        <v>44</v>
      </c>
      <c r="N131" t="s">
        <v>99</v>
      </c>
      <c r="O131" t="s">
        <v>107</v>
      </c>
      <c r="P131" t="s">
        <v>38</v>
      </c>
    </row>
    <row r="132" spans="1:16" x14ac:dyDescent="0.25">
      <c r="A132" t="s">
        <v>599</v>
      </c>
      <c r="B132" t="s">
        <v>600</v>
      </c>
      <c r="C132" t="s">
        <v>20</v>
      </c>
      <c r="D132" t="s">
        <v>7</v>
      </c>
      <c r="E132" t="s">
        <v>8</v>
      </c>
      <c r="F132" t="s">
        <v>9</v>
      </c>
      <c r="G132">
        <v>4</v>
      </c>
      <c r="H132" t="s">
        <v>293</v>
      </c>
      <c r="I132">
        <v>2</v>
      </c>
      <c r="J132" t="s">
        <v>24</v>
      </c>
      <c r="K132" t="s">
        <v>75</v>
      </c>
      <c r="L132" t="s">
        <v>75</v>
      </c>
      <c r="M132" t="s">
        <v>44</v>
      </c>
      <c r="N132" t="s">
        <v>99</v>
      </c>
      <c r="O132" t="s">
        <v>601</v>
      </c>
      <c r="P132" t="s">
        <v>29</v>
      </c>
    </row>
    <row r="133" spans="1:16" x14ac:dyDescent="0.25">
      <c r="A133" t="s">
        <v>603</v>
      </c>
      <c r="B133" t="s">
        <v>604</v>
      </c>
      <c r="C133" t="s">
        <v>20</v>
      </c>
      <c r="D133" t="s">
        <v>50</v>
      </c>
      <c r="E133" t="s">
        <v>21</v>
      </c>
      <c r="F133" t="s">
        <v>9</v>
      </c>
      <c r="G133">
        <v>3</v>
      </c>
      <c r="H133" t="s">
        <v>105</v>
      </c>
      <c r="I133">
        <v>4</v>
      </c>
      <c r="J133" t="s">
        <v>24</v>
      </c>
      <c r="K133" t="s">
        <v>12</v>
      </c>
      <c r="L133" t="s">
        <v>12</v>
      </c>
      <c r="M133" t="s">
        <v>13</v>
      </c>
      <c r="N133" t="s">
        <v>27</v>
      </c>
      <c r="O133" t="s">
        <v>605</v>
      </c>
      <c r="P133" t="s">
        <v>29</v>
      </c>
    </row>
    <row r="134" spans="1:16" x14ac:dyDescent="0.25">
      <c r="A134" t="s">
        <v>608</v>
      </c>
      <c r="B134" t="s">
        <v>609</v>
      </c>
      <c r="C134" t="s">
        <v>6</v>
      </c>
      <c r="D134" t="s">
        <v>50</v>
      </c>
      <c r="E134" t="s">
        <v>51</v>
      </c>
      <c r="F134" t="s">
        <v>22</v>
      </c>
      <c r="G134">
        <v>1</v>
      </c>
      <c r="H134" t="s">
        <v>105</v>
      </c>
      <c r="I134">
        <v>1</v>
      </c>
      <c r="J134" t="s">
        <v>34</v>
      </c>
      <c r="K134" t="s">
        <v>12</v>
      </c>
      <c r="L134" t="s">
        <v>75</v>
      </c>
      <c r="M134" t="s">
        <v>35</v>
      </c>
      <c r="N134" t="s">
        <v>11</v>
      </c>
      <c r="O134" t="s">
        <v>107</v>
      </c>
      <c r="P134" t="s">
        <v>38</v>
      </c>
    </row>
    <row r="135" spans="1:16" x14ac:dyDescent="0.25">
      <c r="A135" t="s">
        <v>612</v>
      </c>
      <c r="B135" t="s">
        <v>613</v>
      </c>
      <c r="C135" t="s">
        <v>6</v>
      </c>
      <c r="D135" t="s">
        <v>50</v>
      </c>
      <c r="E135" t="s">
        <v>320</v>
      </c>
      <c r="F135" t="s">
        <v>9</v>
      </c>
      <c r="G135">
        <v>2</v>
      </c>
      <c r="H135" t="s">
        <v>223</v>
      </c>
      <c r="I135">
        <v>3</v>
      </c>
      <c r="J135" t="s">
        <v>11</v>
      </c>
      <c r="K135" t="s">
        <v>12</v>
      </c>
      <c r="L135" t="s">
        <v>75</v>
      </c>
      <c r="M135" t="s">
        <v>44</v>
      </c>
      <c r="N135" t="s">
        <v>27</v>
      </c>
      <c r="O135" t="s">
        <v>107</v>
      </c>
      <c r="P135" t="s">
        <v>38</v>
      </c>
    </row>
    <row r="136" spans="1:16" x14ac:dyDescent="0.25">
      <c r="A136" t="s">
        <v>616</v>
      </c>
      <c r="B136" t="s">
        <v>617</v>
      </c>
      <c r="C136" t="s">
        <v>20</v>
      </c>
      <c r="D136" t="s">
        <v>7</v>
      </c>
      <c r="E136" t="s">
        <v>21</v>
      </c>
      <c r="F136" t="s">
        <v>9</v>
      </c>
      <c r="G136">
        <v>1</v>
      </c>
      <c r="H136" t="s">
        <v>618</v>
      </c>
      <c r="I136">
        <v>3</v>
      </c>
      <c r="J136" t="s">
        <v>11</v>
      </c>
      <c r="K136" t="s">
        <v>12</v>
      </c>
      <c r="L136" t="s">
        <v>12</v>
      </c>
      <c r="M136" t="s">
        <v>13</v>
      </c>
      <c r="N136" t="s">
        <v>11</v>
      </c>
      <c r="O136" t="s">
        <v>619</v>
      </c>
      <c r="P136" t="s">
        <v>29</v>
      </c>
    </row>
    <row r="137" spans="1:16" x14ac:dyDescent="0.25">
      <c r="A137" t="s">
        <v>621</v>
      </c>
      <c r="B137" t="s">
        <v>622</v>
      </c>
      <c r="C137" t="s">
        <v>20</v>
      </c>
      <c r="D137" t="s">
        <v>156</v>
      </c>
      <c r="E137" t="s">
        <v>51</v>
      </c>
      <c r="F137" t="s">
        <v>9</v>
      </c>
      <c r="G137">
        <v>3</v>
      </c>
      <c r="H137" t="s">
        <v>623</v>
      </c>
      <c r="I137">
        <v>3</v>
      </c>
      <c r="J137" t="s">
        <v>24</v>
      </c>
      <c r="K137" t="s">
        <v>12</v>
      </c>
      <c r="L137" t="s">
        <v>12</v>
      </c>
      <c r="M137" t="s">
        <v>13</v>
      </c>
      <c r="N137" t="s">
        <v>27</v>
      </c>
      <c r="O137" t="s">
        <v>624</v>
      </c>
      <c r="P137" t="s">
        <v>29</v>
      </c>
    </row>
    <row r="138" spans="1:16" x14ac:dyDescent="0.25">
      <c r="A138" t="s">
        <v>626</v>
      </c>
      <c r="B138" t="s">
        <v>627</v>
      </c>
      <c r="C138" t="s">
        <v>6</v>
      </c>
      <c r="D138" t="s">
        <v>286</v>
      </c>
      <c r="E138" t="s">
        <v>399</v>
      </c>
      <c r="F138" t="s">
        <v>22</v>
      </c>
      <c r="G138">
        <v>1</v>
      </c>
      <c r="H138" t="s">
        <v>628</v>
      </c>
      <c r="I138">
        <v>4</v>
      </c>
      <c r="J138" t="s">
        <v>11</v>
      </c>
      <c r="K138" t="s">
        <v>12</v>
      </c>
      <c r="L138" t="s">
        <v>12</v>
      </c>
      <c r="M138" t="s">
        <v>13</v>
      </c>
      <c r="N138" t="s">
        <v>11</v>
      </c>
      <c r="O138" t="s">
        <v>629</v>
      </c>
      <c r="P138" t="s">
        <v>16</v>
      </c>
    </row>
    <row r="139" spans="1:16" x14ac:dyDescent="0.25">
      <c r="A139" t="s">
        <v>631</v>
      </c>
      <c r="B139" t="s">
        <v>632</v>
      </c>
      <c r="C139" t="s">
        <v>6</v>
      </c>
      <c r="D139" t="s">
        <v>50</v>
      </c>
      <c r="E139" t="s">
        <v>320</v>
      </c>
      <c r="F139" t="s">
        <v>22</v>
      </c>
      <c r="G139">
        <v>3</v>
      </c>
      <c r="H139" t="s">
        <v>52</v>
      </c>
      <c r="I139">
        <v>3</v>
      </c>
      <c r="J139" t="s">
        <v>11</v>
      </c>
      <c r="K139" t="s">
        <v>12</v>
      </c>
      <c r="L139" t="s">
        <v>12</v>
      </c>
      <c r="M139" t="s">
        <v>13</v>
      </c>
      <c r="N139" t="s">
        <v>27</v>
      </c>
      <c r="O139" t="s">
        <v>107</v>
      </c>
      <c r="P139" t="s">
        <v>29</v>
      </c>
    </row>
    <row r="140" spans="1:16" x14ac:dyDescent="0.25">
      <c r="A140" t="s">
        <v>635</v>
      </c>
      <c r="B140" t="s">
        <v>636</v>
      </c>
      <c r="C140" t="s">
        <v>6</v>
      </c>
      <c r="D140" t="s">
        <v>50</v>
      </c>
      <c r="E140" t="s">
        <v>51</v>
      </c>
      <c r="F140" t="s">
        <v>9</v>
      </c>
      <c r="G140">
        <v>4</v>
      </c>
      <c r="H140" t="s">
        <v>319</v>
      </c>
      <c r="I140">
        <v>3</v>
      </c>
      <c r="J140" t="s">
        <v>24</v>
      </c>
      <c r="K140" t="s">
        <v>12</v>
      </c>
      <c r="L140" t="s">
        <v>12</v>
      </c>
      <c r="M140" t="s">
        <v>13</v>
      </c>
      <c r="N140" t="s">
        <v>27</v>
      </c>
      <c r="O140" t="s">
        <v>107</v>
      </c>
      <c r="P140" t="s">
        <v>29</v>
      </c>
    </row>
    <row r="141" spans="1:16" x14ac:dyDescent="0.25">
      <c r="A141" t="s">
        <v>638</v>
      </c>
      <c r="B141" t="s">
        <v>639</v>
      </c>
      <c r="C141" t="s">
        <v>20</v>
      </c>
      <c r="D141" t="s">
        <v>50</v>
      </c>
      <c r="E141" t="s">
        <v>51</v>
      </c>
      <c r="F141" t="s">
        <v>9</v>
      </c>
      <c r="G141">
        <v>1</v>
      </c>
      <c r="H141" t="s">
        <v>267</v>
      </c>
      <c r="I141">
        <v>5</v>
      </c>
      <c r="J141" t="s">
        <v>24</v>
      </c>
      <c r="K141" t="s">
        <v>12</v>
      </c>
      <c r="L141" t="s">
        <v>12</v>
      </c>
      <c r="M141" t="s">
        <v>13</v>
      </c>
      <c r="N141" t="s">
        <v>58</v>
      </c>
      <c r="O141" t="s">
        <v>490</v>
      </c>
      <c r="P141" t="s">
        <v>16</v>
      </c>
    </row>
    <row r="142" spans="1:16" x14ac:dyDescent="0.25">
      <c r="A142" t="s">
        <v>642</v>
      </c>
      <c r="B142" t="s">
        <v>643</v>
      </c>
      <c r="C142" t="s">
        <v>6</v>
      </c>
      <c r="D142" t="s">
        <v>50</v>
      </c>
      <c r="E142" t="s">
        <v>21</v>
      </c>
      <c r="F142" t="s">
        <v>22</v>
      </c>
      <c r="G142">
        <v>3</v>
      </c>
      <c r="H142" t="s">
        <v>319</v>
      </c>
      <c r="I142">
        <v>4</v>
      </c>
      <c r="J142" t="s">
        <v>34</v>
      </c>
      <c r="K142" t="s">
        <v>75</v>
      </c>
      <c r="L142" t="s">
        <v>75</v>
      </c>
      <c r="M142" t="s">
        <v>35</v>
      </c>
      <c r="N142" t="s">
        <v>27</v>
      </c>
      <c r="O142" t="s">
        <v>644</v>
      </c>
      <c r="P142" t="s">
        <v>38</v>
      </c>
    </row>
    <row r="143" spans="1:16" x14ac:dyDescent="0.25">
      <c r="A143" t="s">
        <v>647</v>
      </c>
      <c r="B143" t="s">
        <v>648</v>
      </c>
      <c r="C143" t="s">
        <v>6</v>
      </c>
      <c r="D143" t="s">
        <v>156</v>
      </c>
      <c r="E143" t="s">
        <v>21</v>
      </c>
      <c r="F143" t="s">
        <v>22</v>
      </c>
      <c r="G143">
        <v>5</v>
      </c>
      <c r="H143" t="s">
        <v>223</v>
      </c>
      <c r="I143">
        <v>2</v>
      </c>
      <c r="J143" t="s">
        <v>24</v>
      </c>
      <c r="K143" t="s">
        <v>75</v>
      </c>
      <c r="L143" t="s">
        <v>75</v>
      </c>
      <c r="M143" t="s">
        <v>44</v>
      </c>
      <c r="N143" t="s">
        <v>99</v>
      </c>
      <c r="O143" t="s">
        <v>649</v>
      </c>
      <c r="P143" t="s">
        <v>29</v>
      </c>
    </row>
    <row r="144" spans="1:16" x14ac:dyDescent="0.25">
      <c r="A144" t="s">
        <v>651</v>
      </c>
      <c r="B144" t="s">
        <v>652</v>
      </c>
      <c r="C144" t="s">
        <v>20</v>
      </c>
      <c r="D144" t="s">
        <v>50</v>
      </c>
      <c r="E144" t="s">
        <v>21</v>
      </c>
      <c r="F144" t="s">
        <v>9</v>
      </c>
      <c r="G144">
        <v>1</v>
      </c>
      <c r="H144" t="s">
        <v>223</v>
      </c>
      <c r="I144">
        <v>3</v>
      </c>
      <c r="J144" t="s">
        <v>24</v>
      </c>
      <c r="K144" t="s">
        <v>12</v>
      </c>
      <c r="L144" t="s">
        <v>75</v>
      </c>
      <c r="M144" t="s">
        <v>44</v>
      </c>
      <c r="N144" t="s">
        <v>58</v>
      </c>
      <c r="O144" t="s">
        <v>653</v>
      </c>
      <c r="P144" t="s">
        <v>16</v>
      </c>
    </row>
    <row r="145" spans="1:16" x14ac:dyDescent="0.25">
      <c r="A145" t="s">
        <v>656</v>
      </c>
      <c r="B145" t="s">
        <v>657</v>
      </c>
      <c r="C145" t="s">
        <v>6</v>
      </c>
      <c r="D145" t="s">
        <v>50</v>
      </c>
      <c r="E145" t="s">
        <v>320</v>
      </c>
      <c r="F145" t="s">
        <v>22</v>
      </c>
      <c r="G145">
        <v>3</v>
      </c>
      <c r="H145" t="s">
        <v>52</v>
      </c>
      <c r="I145">
        <v>3</v>
      </c>
      <c r="J145" t="s">
        <v>34</v>
      </c>
      <c r="K145" t="s">
        <v>75</v>
      </c>
      <c r="L145" t="s">
        <v>75</v>
      </c>
      <c r="M145" t="s">
        <v>44</v>
      </c>
      <c r="N145" t="s">
        <v>27</v>
      </c>
      <c r="O145" t="s">
        <v>162</v>
      </c>
      <c r="P145" t="s">
        <v>38</v>
      </c>
    </row>
    <row r="146" spans="1:16" x14ac:dyDescent="0.25">
      <c r="A146" t="s">
        <v>659</v>
      </c>
      <c r="B146" t="s">
        <v>660</v>
      </c>
      <c r="C146" t="s">
        <v>6</v>
      </c>
      <c r="D146" t="s">
        <v>286</v>
      </c>
      <c r="E146" t="s">
        <v>21</v>
      </c>
      <c r="F146" t="s">
        <v>22</v>
      </c>
      <c r="G146">
        <v>5</v>
      </c>
      <c r="H146" t="s">
        <v>105</v>
      </c>
      <c r="I146">
        <v>5</v>
      </c>
      <c r="J146" t="s">
        <v>24</v>
      </c>
      <c r="K146" t="s">
        <v>12</v>
      </c>
      <c r="L146" t="s">
        <v>75</v>
      </c>
      <c r="M146" t="s">
        <v>44</v>
      </c>
      <c r="N146" t="s">
        <v>27</v>
      </c>
      <c r="O146" t="s">
        <v>661</v>
      </c>
      <c r="P146" t="s">
        <v>38</v>
      </c>
    </row>
    <row r="147" spans="1:16" x14ac:dyDescent="0.25">
      <c r="A147" t="s">
        <v>663</v>
      </c>
      <c r="B147" t="s">
        <v>664</v>
      </c>
      <c r="C147" t="s">
        <v>6</v>
      </c>
      <c r="D147" t="s">
        <v>50</v>
      </c>
      <c r="E147" t="s">
        <v>51</v>
      </c>
      <c r="F147" t="s">
        <v>9</v>
      </c>
      <c r="G147">
        <v>4</v>
      </c>
      <c r="H147" t="s">
        <v>665</v>
      </c>
      <c r="I147">
        <v>3</v>
      </c>
      <c r="J147" t="s">
        <v>11</v>
      </c>
      <c r="K147" t="s">
        <v>12</v>
      </c>
      <c r="L147" t="s">
        <v>12</v>
      </c>
      <c r="M147" t="s">
        <v>13</v>
      </c>
      <c r="N147" t="s">
        <v>11</v>
      </c>
      <c r="O147" t="s">
        <v>107</v>
      </c>
      <c r="P147" t="s">
        <v>16</v>
      </c>
    </row>
    <row r="148" spans="1:16" x14ac:dyDescent="0.25">
      <c r="A148" t="s">
        <v>667</v>
      </c>
      <c r="B148" t="s">
        <v>668</v>
      </c>
      <c r="C148" t="s">
        <v>6</v>
      </c>
      <c r="D148" t="s">
        <v>286</v>
      </c>
      <c r="E148" t="s">
        <v>228</v>
      </c>
      <c r="F148" t="s">
        <v>22</v>
      </c>
      <c r="G148">
        <v>1</v>
      </c>
      <c r="H148" t="s">
        <v>223</v>
      </c>
      <c r="I148">
        <v>3</v>
      </c>
      <c r="J148" t="s">
        <v>11</v>
      </c>
      <c r="K148" t="s">
        <v>12</v>
      </c>
      <c r="L148" t="s">
        <v>12</v>
      </c>
      <c r="M148" t="s">
        <v>13</v>
      </c>
      <c r="N148" t="s">
        <v>58</v>
      </c>
      <c r="O148" t="s">
        <v>162</v>
      </c>
      <c r="P148" t="s">
        <v>29</v>
      </c>
    </row>
    <row r="149" spans="1:16" x14ac:dyDescent="0.25">
      <c r="A149" t="s">
        <v>669</v>
      </c>
      <c r="B149" t="s">
        <v>670</v>
      </c>
      <c r="C149" t="s">
        <v>20</v>
      </c>
      <c r="D149" t="s">
        <v>41</v>
      </c>
      <c r="E149" t="s">
        <v>8</v>
      </c>
      <c r="F149" t="s">
        <v>484</v>
      </c>
      <c r="G149">
        <v>5</v>
      </c>
      <c r="H149" t="s">
        <v>267</v>
      </c>
      <c r="I149">
        <v>4</v>
      </c>
      <c r="J149" t="s">
        <v>24</v>
      </c>
      <c r="K149" t="s">
        <v>75</v>
      </c>
      <c r="L149" t="s">
        <v>75</v>
      </c>
      <c r="M149" t="s">
        <v>35</v>
      </c>
      <c r="N149" t="s">
        <v>27</v>
      </c>
      <c r="O149" t="s">
        <v>671</v>
      </c>
      <c r="P149" t="s">
        <v>38</v>
      </c>
    </row>
    <row r="150" spans="1:16" x14ac:dyDescent="0.25">
      <c r="A150" t="s">
        <v>673</v>
      </c>
      <c r="B150" t="s">
        <v>674</v>
      </c>
      <c r="C150" t="s">
        <v>20</v>
      </c>
      <c r="D150" t="s">
        <v>50</v>
      </c>
      <c r="E150" t="s">
        <v>21</v>
      </c>
      <c r="F150" t="s">
        <v>22</v>
      </c>
      <c r="G150">
        <v>5</v>
      </c>
      <c r="H150" t="s">
        <v>105</v>
      </c>
      <c r="I150">
        <v>3</v>
      </c>
      <c r="J150" t="s">
        <v>24</v>
      </c>
      <c r="K150" t="s">
        <v>75</v>
      </c>
      <c r="L150" t="s">
        <v>75</v>
      </c>
      <c r="M150" t="s">
        <v>44</v>
      </c>
      <c r="N150" t="s">
        <v>99</v>
      </c>
      <c r="O150" t="s">
        <v>675</v>
      </c>
      <c r="P150" t="s">
        <v>38</v>
      </c>
    </row>
    <row r="151" spans="1:16" x14ac:dyDescent="0.25">
      <c r="A151" t="s">
        <v>677</v>
      </c>
      <c r="B151" t="s">
        <v>678</v>
      </c>
      <c r="C151" t="s">
        <v>20</v>
      </c>
      <c r="D151" t="s">
        <v>57</v>
      </c>
      <c r="E151" t="s">
        <v>8</v>
      </c>
      <c r="F151" t="s">
        <v>128</v>
      </c>
      <c r="G151">
        <v>4</v>
      </c>
      <c r="H151" t="s">
        <v>105</v>
      </c>
      <c r="I151">
        <v>4</v>
      </c>
      <c r="J151" t="s">
        <v>34</v>
      </c>
      <c r="K151" t="s">
        <v>75</v>
      </c>
      <c r="L151" t="s">
        <v>12</v>
      </c>
      <c r="M151" t="s">
        <v>13</v>
      </c>
      <c r="N151" t="s">
        <v>99</v>
      </c>
      <c r="O151" t="s">
        <v>679</v>
      </c>
      <c r="P151" t="s">
        <v>29</v>
      </c>
    </row>
    <row r="152" spans="1:16" x14ac:dyDescent="0.25">
      <c r="A152" t="s">
        <v>49</v>
      </c>
      <c r="B152" t="s">
        <v>682</v>
      </c>
      <c r="C152" t="s">
        <v>6</v>
      </c>
      <c r="D152" t="s">
        <v>50</v>
      </c>
      <c r="E152" t="s">
        <v>51</v>
      </c>
      <c r="F152" t="s">
        <v>9</v>
      </c>
      <c r="G152">
        <v>3</v>
      </c>
      <c r="H152" t="s">
        <v>82</v>
      </c>
      <c r="I152">
        <v>2</v>
      </c>
      <c r="J152" t="s">
        <v>24</v>
      </c>
      <c r="K152" t="s">
        <v>12</v>
      </c>
      <c r="L152" t="s">
        <v>75</v>
      </c>
      <c r="M152" t="s">
        <v>44</v>
      </c>
      <c r="N152" t="s">
        <v>27</v>
      </c>
      <c r="O152" t="s">
        <v>162</v>
      </c>
      <c r="P152" t="s">
        <v>38</v>
      </c>
    </row>
    <row r="153" spans="1:16" x14ac:dyDescent="0.25">
      <c r="A153" t="s">
        <v>684</v>
      </c>
      <c r="B153" t="s">
        <v>685</v>
      </c>
      <c r="C153" t="s">
        <v>20</v>
      </c>
      <c r="D153" t="s">
        <v>7</v>
      </c>
      <c r="E153" t="s">
        <v>51</v>
      </c>
      <c r="F153" t="s">
        <v>128</v>
      </c>
      <c r="G153">
        <v>3</v>
      </c>
      <c r="H153" t="s">
        <v>628</v>
      </c>
      <c r="I153">
        <v>3</v>
      </c>
      <c r="J153" t="s">
        <v>11</v>
      </c>
      <c r="K153" t="s">
        <v>12</v>
      </c>
      <c r="L153" t="s">
        <v>75</v>
      </c>
      <c r="M153" t="s">
        <v>44</v>
      </c>
      <c r="N153" t="s">
        <v>11</v>
      </c>
      <c r="O153" t="s">
        <v>255</v>
      </c>
      <c r="P153" t="s">
        <v>29</v>
      </c>
    </row>
    <row r="154" spans="1:16" x14ac:dyDescent="0.25">
      <c r="A154" t="s">
        <v>687</v>
      </c>
      <c r="B154" t="s">
        <v>688</v>
      </c>
      <c r="C154" t="s">
        <v>20</v>
      </c>
      <c r="D154" t="s">
        <v>50</v>
      </c>
      <c r="E154" t="s">
        <v>21</v>
      </c>
      <c r="F154" t="s">
        <v>22</v>
      </c>
      <c r="G154">
        <v>5</v>
      </c>
      <c r="H154" t="s">
        <v>10</v>
      </c>
      <c r="I154">
        <v>5</v>
      </c>
      <c r="J154" t="s">
        <v>34</v>
      </c>
      <c r="K154" t="s">
        <v>75</v>
      </c>
      <c r="L154" t="s">
        <v>75</v>
      </c>
      <c r="M154" t="s">
        <v>35</v>
      </c>
      <c r="N154" t="s">
        <v>99</v>
      </c>
      <c r="O154" t="s">
        <v>689</v>
      </c>
      <c r="P154" t="s">
        <v>38</v>
      </c>
    </row>
    <row r="155" spans="1:16" x14ac:dyDescent="0.25">
      <c r="A155" t="s">
        <v>692</v>
      </c>
      <c r="B155" t="s">
        <v>693</v>
      </c>
      <c r="C155" t="s">
        <v>20</v>
      </c>
      <c r="D155" t="s">
        <v>156</v>
      </c>
      <c r="E155" t="s">
        <v>21</v>
      </c>
      <c r="F155" t="s">
        <v>22</v>
      </c>
      <c r="G155">
        <v>1</v>
      </c>
      <c r="H155" t="s">
        <v>68</v>
      </c>
      <c r="I155">
        <v>3</v>
      </c>
      <c r="J155" t="s">
        <v>24</v>
      </c>
      <c r="K155" t="s">
        <v>12</v>
      </c>
      <c r="L155" t="s">
        <v>75</v>
      </c>
      <c r="M155" t="s">
        <v>35</v>
      </c>
      <c r="N155" t="s">
        <v>58</v>
      </c>
      <c r="O155" t="s">
        <v>79</v>
      </c>
      <c r="P155" t="s">
        <v>29</v>
      </c>
    </row>
    <row r="156" spans="1:16" x14ac:dyDescent="0.25">
      <c r="A156" t="s">
        <v>695</v>
      </c>
      <c r="B156" t="s">
        <v>696</v>
      </c>
      <c r="C156" t="s">
        <v>20</v>
      </c>
      <c r="D156" t="s">
        <v>156</v>
      </c>
      <c r="E156" t="s">
        <v>21</v>
      </c>
      <c r="F156" t="s">
        <v>9</v>
      </c>
      <c r="G156">
        <v>1</v>
      </c>
      <c r="H156" t="s">
        <v>400</v>
      </c>
      <c r="I156">
        <v>2</v>
      </c>
      <c r="J156" t="s">
        <v>11</v>
      </c>
      <c r="K156" t="s">
        <v>12</v>
      </c>
      <c r="L156" t="s">
        <v>75</v>
      </c>
      <c r="M156" t="s">
        <v>44</v>
      </c>
      <c r="N156" t="s">
        <v>58</v>
      </c>
      <c r="O156" t="s">
        <v>697</v>
      </c>
      <c r="P156" t="s">
        <v>16</v>
      </c>
    </row>
    <row r="157" spans="1:16" x14ac:dyDescent="0.25">
      <c r="A157" t="s">
        <v>699</v>
      </c>
      <c r="B157" t="s">
        <v>19</v>
      </c>
      <c r="C157" t="s">
        <v>20</v>
      </c>
      <c r="D157" t="s">
        <v>7</v>
      </c>
      <c r="E157" t="s">
        <v>21</v>
      </c>
      <c r="F157" t="s">
        <v>22</v>
      </c>
      <c r="G157">
        <v>3</v>
      </c>
      <c r="H157" t="s">
        <v>82</v>
      </c>
      <c r="I157">
        <v>4</v>
      </c>
      <c r="J157" t="s">
        <v>24</v>
      </c>
      <c r="K157" t="s">
        <v>12</v>
      </c>
      <c r="L157" t="s">
        <v>12</v>
      </c>
      <c r="M157" t="s">
        <v>25</v>
      </c>
      <c r="N157" t="s">
        <v>27</v>
      </c>
      <c r="O157" t="s">
        <v>700</v>
      </c>
      <c r="P157" t="s">
        <v>16</v>
      </c>
    </row>
    <row r="158" spans="1:16" x14ac:dyDescent="0.25">
      <c r="A158" t="s">
        <v>703</v>
      </c>
      <c r="B158" t="s">
        <v>704</v>
      </c>
      <c r="C158" t="s">
        <v>6</v>
      </c>
      <c r="D158" t="s">
        <v>50</v>
      </c>
      <c r="E158" t="s">
        <v>51</v>
      </c>
      <c r="F158" t="s">
        <v>22</v>
      </c>
      <c r="G158">
        <v>1</v>
      </c>
      <c r="H158" t="s">
        <v>52</v>
      </c>
      <c r="I158">
        <v>1</v>
      </c>
      <c r="J158" t="s">
        <v>11</v>
      </c>
      <c r="K158" t="s">
        <v>12</v>
      </c>
      <c r="L158" t="s">
        <v>75</v>
      </c>
      <c r="M158" t="s">
        <v>44</v>
      </c>
      <c r="N158" t="s">
        <v>58</v>
      </c>
      <c r="O158" t="s">
        <v>255</v>
      </c>
      <c r="P158" t="s">
        <v>38</v>
      </c>
    </row>
    <row r="159" spans="1:16" x14ac:dyDescent="0.25">
      <c r="A159" t="s">
        <v>706</v>
      </c>
      <c r="B159" t="s">
        <v>707</v>
      </c>
      <c r="C159" t="s">
        <v>20</v>
      </c>
      <c r="D159" t="s">
        <v>7</v>
      </c>
      <c r="E159" t="s">
        <v>51</v>
      </c>
      <c r="F159" t="s">
        <v>128</v>
      </c>
      <c r="G159">
        <v>5</v>
      </c>
      <c r="H159" t="s">
        <v>267</v>
      </c>
      <c r="I159">
        <v>4</v>
      </c>
      <c r="J159" t="s">
        <v>11</v>
      </c>
      <c r="K159" t="s">
        <v>75</v>
      </c>
      <c r="L159" t="s">
        <v>75</v>
      </c>
      <c r="M159" t="s">
        <v>44</v>
      </c>
      <c r="N159" t="s">
        <v>27</v>
      </c>
      <c r="O159" t="s">
        <v>708</v>
      </c>
      <c r="P159" t="s">
        <v>29</v>
      </c>
    </row>
    <row r="160" spans="1:16" x14ac:dyDescent="0.25">
      <c r="A160" t="s">
        <v>710</v>
      </c>
      <c r="B160" t="s">
        <v>711</v>
      </c>
      <c r="C160" t="s">
        <v>20</v>
      </c>
      <c r="D160" t="s">
        <v>57</v>
      </c>
      <c r="E160" t="s">
        <v>51</v>
      </c>
      <c r="F160" t="s">
        <v>9</v>
      </c>
      <c r="G160">
        <v>3</v>
      </c>
      <c r="H160" t="s">
        <v>52</v>
      </c>
      <c r="I160">
        <v>4</v>
      </c>
      <c r="J160" t="s">
        <v>11</v>
      </c>
      <c r="K160" t="s">
        <v>12</v>
      </c>
      <c r="L160" t="s">
        <v>12</v>
      </c>
      <c r="M160" t="s">
        <v>13</v>
      </c>
      <c r="N160" t="s">
        <v>11</v>
      </c>
      <c r="O160" t="s">
        <v>712</v>
      </c>
      <c r="P160" t="s">
        <v>29</v>
      </c>
    </row>
    <row r="161" spans="1:16" x14ac:dyDescent="0.25">
      <c r="A161" t="s">
        <v>713</v>
      </c>
      <c r="B161" t="s">
        <v>714</v>
      </c>
      <c r="C161" t="s">
        <v>6</v>
      </c>
      <c r="D161" t="s">
        <v>57</v>
      </c>
      <c r="E161" t="s">
        <v>8</v>
      </c>
      <c r="F161" t="s">
        <v>42</v>
      </c>
      <c r="G161">
        <v>4</v>
      </c>
      <c r="H161" t="s">
        <v>33</v>
      </c>
      <c r="I161">
        <v>3</v>
      </c>
      <c r="J161" t="s">
        <v>24</v>
      </c>
      <c r="K161" t="s">
        <v>12</v>
      </c>
      <c r="L161" t="s">
        <v>12</v>
      </c>
      <c r="M161" t="s">
        <v>13</v>
      </c>
      <c r="N161" t="s">
        <v>11</v>
      </c>
      <c r="O161" t="s">
        <v>716</v>
      </c>
      <c r="P161" t="s">
        <v>29</v>
      </c>
    </row>
    <row r="162" spans="1:16" x14ac:dyDescent="0.25">
      <c r="A162" t="s">
        <v>719</v>
      </c>
      <c r="B162" t="s">
        <v>720</v>
      </c>
      <c r="C162" t="s">
        <v>6</v>
      </c>
      <c r="D162" t="s">
        <v>41</v>
      </c>
      <c r="E162" t="s">
        <v>8</v>
      </c>
      <c r="F162" t="s">
        <v>42</v>
      </c>
      <c r="G162">
        <v>4</v>
      </c>
      <c r="H162" t="s">
        <v>68</v>
      </c>
      <c r="I162">
        <v>3</v>
      </c>
      <c r="J162" t="s">
        <v>11</v>
      </c>
      <c r="K162" t="s">
        <v>75</v>
      </c>
      <c r="L162" t="s">
        <v>12</v>
      </c>
      <c r="M162" t="s">
        <v>13</v>
      </c>
      <c r="N162" t="s">
        <v>27</v>
      </c>
      <c r="O162" t="s">
        <v>70</v>
      </c>
      <c r="P162" t="s">
        <v>29</v>
      </c>
    </row>
    <row r="163" spans="1:16" x14ac:dyDescent="0.25">
      <c r="A163" t="s">
        <v>722</v>
      </c>
      <c r="B163" t="s">
        <v>723</v>
      </c>
      <c r="C163" t="s">
        <v>20</v>
      </c>
      <c r="D163" t="s">
        <v>50</v>
      </c>
      <c r="E163" t="s">
        <v>51</v>
      </c>
      <c r="F163" t="s">
        <v>9</v>
      </c>
      <c r="G163">
        <v>3</v>
      </c>
      <c r="H163" t="s">
        <v>400</v>
      </c>
      <c r="I163">
        <v>1</v>
      </c>
      <c r="J163" t="s">
        <v>34</v>
      </c>
      <c r="K163" t="s">
        <v>12</v>
      </c>
      <c r="L163" t="s">
        <v>12</v>
      </c>
      <c r="M163" t="s">
        <v>13</v>
      </c>
      <c r="N163" t="s">
        <v>27</v>
      </c>
      <c r="O163" t="s">
        <v>724</v>
      </c>
      <c r="P163" t="s">
        <v>38</v>
      </c>
    </row>
    <row r="164" spans="1:16" x14ac:dyDescent="0.25">
      <c r="A164" t="s">
        <v>726</v>
      </c>
      <c r="B164" t="s">
        <v>727</v>
      </c>
      <c r="C164" t="s">
        <v>20</v>
      </c>
      <c r="D164" t="s">
        <v>50</v>
      </c>
      <c r="E164" t="s">
        <v>21</v>
      </c>
      <c r="F164" t="s">
        <v>22</v>
      </c>
      <c r="G164">
        <v>5</v>
      </c>
      <c r="H164" t="s">
        <v>68</v>
      </c>
      <c r="I164">
        <v>1</v>
      </c>
      <c r="J164" t="s">
        <v>34</v>
      </c>
      <c r="K164" t="s">
        <v>75</v>
      </c>
      <c r="L164" t="s">
        <v>75</v>
      </c>
      <c r="M164" t="s">
        <v>44</v>
      </c>
      <c r="N164" t="s">
        <v>27</v>
      </c>
      <c r="O164" t="s">
        <v>107</v>
      </c>
      <c r="P164" t="s">
        <v>38</v>
      </c>
    </row>
    <row r="165" spans="1:16" x14ac:dyDescent="0.25">
      <c r="A165" t="s">
        <v>729</v>
      </c>
      <c r="B165" t="s">
        <v>730</v>
      </c>
      <c r="C165" t="s">
        <v>20</v>
      </c>
      <c r="D165" t="s">
        <v>7</v>
      </c>
      <c r="E165" t="s">
        <v>21</v>
      </c>
      <c r="F165" t="s">
        <v>42</v>
      </c>
      <c r="G165">
        <v>4</v>
      </c>
      <c r="H165" t="s">
        <v>223</v>
      </c>
      <c r="I165">
        <v>3</v>
      </c>
      <c r="J165" t="s">
        <v>34</v>
      </c>
      <c r="K165" t="s">
        <v>12</v>
      </c>
      <c r="L165" t="s">
        <v>75</v>
      </c>
      <c r="M165" t="s">
        <v>44</v>
      </c>
      <c r="N165" t="s">
        <v>27</v>
      </c>
      <c r="O165" t="s">
        <v>107</v>
      </c>
      <c r="P165" t="s">
        <v>38</v>
      </c>
    </row>
    <row r="166" spans="1:16" x14ac:dyDescent="0.25">
      <c r="A166" t="s">
        <v>732</v>
      </c>
      <c r="B166" t="s">
        <v>733</v>
      </c>
      <c r="C166" t="s">
        <v>20</v>
      </c>
      <c r="D166" t="s">
        <v>50</v>
      </c>
      <c r="E166" t="s">
        <v>51</v>
      </c>
      <c r="F166" t="s">
        <v>9</v>
      </c>
      <c r="G166">
        <v>5</v>
      </c>
      <c r="H166" t="s">
        <v>734</v>
      </c>
      <c r="I166">
        <v>3</v>
      </c>
      <c r="J166" t="s">
        <v>11</v>
      </c>
      <c r="K166" t="s">
        <v>12</v>
      </c>
      <c r="L166" t="s">
        <v>75</v>
      </c>
      <c r="M166" t="s">
        <v>44</v>
      </c>
      <c r="N166" t="s">
        <v>11</v>
      </c>
      <c r="O166" t="s">
        <v>172</v>
      </c>
      <c r="P166" t="s">
        <v>16</v>
      </c>
    </row>
    <row r="167" spans="1:16" x14ac:dyDescent="0.25">
      <c r="A167" t="s">
        <v>737</v>
      </c>
      <c r="B167" t="s">
        <v>738</v>
      </c>
      <c r="C167" t="s">
        <v>20</v>
      </c>
      <c r="D167" t="s">
        <v>286</v>
      </c>
      <c r="E167" t="s">
        <v>21</v>
      </c>
      <c r="F167" t="s">
        <v>9</v>
      </c>
      <c r="G167">
        <v>4</v>
      </c>
      <c r="H167" t="s">
        <v>82</v>
      </c>
      <c r="I167">
        <v>3</v>
      </c>
      <c r="J167" t="s">
        <v>24</v>
      </c>
      <c r="K167" t="s">
        <v>12</v>
      </c>
      <c r="L167" t="s">
        <v>75</v>
      </c>
      <c r="M167" t="s">
        <v>44</v>
      </c>
      <c r="N167" t="s">
        <v>27</v>
      </c>
      <c r="O167" t="s">
        <v>162</v>
      </c>
      <c r="P167" t="s">
        <v>29</v>
      </c>
    </row>
    <row r="168" spans="1:16" x14ac:dyDescent="0.25">
      <c r="A168" t="s">
        <v>741</v>
      </c>
      <c r="B168" t="s">
        <v>742</v>
      </c>
      <c r="C168" t="s">
        <v>6</v>
      </c>
      <c r="D168" t="s">
        <v>50</v>
      </c>
      <c r="E168" t="s">
        <v>51</v>
      </c>
      <c r="F168" t="s">
        <v>9</v>
      </c>
      <c r="G168">
        <v>3</v>
      </c>
      <c r="H168" t="s">
        <v>267</v>
      </c>
      <c r="I168">
        <v>4</v>
      </c>
      <c r="J168" t="s">
        <v>11</v>
      </c>
      <c r="K168" t="s">
        <v>12</v>
      </c>
      <c r="L168" t="s">
        <v>75</v>
      </c>
      <c r="M168" t="s">
        <v>44</v>
      </c>
      <c r="N168" t="s">
        <v>27</v>
      </c>
      <c r="O168" t="s">
        <v>743</v>
      </c>
      <c r="P168" t="s">
        <v>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BDE20-ABF2-49D0-BB28-4A05DED6E5E1}">
  <sheetPr>
    <tabColor theme="9"/>
  </sheetPr>
  <dimension ref="A1:K168"/>
  <sheetViews>
    <sheetView zoomScale="77" zoomScaleNormal="100" workbookViewId="0">
      <selection activeCell="F7" sqref="F7"/>
    </sheetView>
  </sheetViews>
  <sheetFormatPr defaultRowHeight="15" x14ac:dyDescent="0.25"/>
  <cols>
    <col min="1" max="1" width="12.7109375" bestFit="1" customWidth="1"/>
    <col min="2" max="2" width="80.42578125" bestFit="1" customWidth="1"/>
    <col min="3" max="3" width="17.7109375" bestFit="1" customWidth="1"/>
    <col min="4" max="4" width="16.5703125" bestFit="1" customWidth="1"/>
    <col min="5" max="5" width="13" bestFit="1" customWidth="1"/>
    <col min="6" max="6" width="12.85546875" bestFit="1" customWidth="1"/>
    <col min="7" max="7" width="15" bestFit="1" customWidth="1"/>
    <col min="8" max="8" width="17.42578125" bestFit="1" customWidth="1"/>
    <col min="9" max="9" width="18.7109375" bestFit="1" customWidth="1"/>
  </cols>
  <sheetData>
    <row r="1" spans="1:11" ht="16.5" thickTop="1" thickBot="1" x14ac:dyDescent="0.3">
      <c r="A1" s="43" t="s">
        <v>747</v>
      </c>
      <c r="B1" s="43" t="s">
        <v>758</v>
      </c>
      <c r="C1" s="43" t="s">
        <v>749</v>
      </c>
      <c r="D1" s="43" t="s">
        <v>748</v>
      </c>
      <c r="E1" s="43" t="s">
        <v>750</v>
      </c>
      <c r="F1" s="43" t="s">
        <v>762</v>
      </c>
      <c r="G1" s="43" t="s">
        <v>751</v>
      </c>
      <c r="H1" s="43" t="s">
        <v>753</v>
      </c>
      <c r="I1" s="43" t="s">
        <v>755</v>
      </c>
    </row>
    <row r="2" spans="1:11" ht="15.75" thickTop="1" x14ac:dyDescent="0.25">
      <c r="A2">
        <v>3</v>
      </c>
      <c r="B2" t="s">
        <v>10</v>
      </c>
      <c r="C2">
        <v>3</v>
      </c>
      <c r="D2" t="s">
        <v>11</v>
      </c>
      <c r="E2" t="s">
        <v>12</v>
      </c>
      <c r="F2" t="s">
        <v>12</v>
      </c>
      <c r="G2" t="s">
        <v>13</v>
      </c>
      <c r="H2" t="s">
        <v>11</v>
      </c>
      <c r="I2" t="s">
        <v>16</v>
      </c>
    </row>
    <row r="3" spans="1:11" x14ac:dyDescent="0.25">
      <c r="A3">
        <v>3</v>
      </c>
      <c r="B3" t="s">
        <v>23</v>
      </c>
      <c r="C3">
        <v>5</v>
      </c>
      <c r="D3" t="s">
        <v>24</v>
      </c>
      <c r="E3" t="s">
        <v>12</v>
      </c>
      <c r="F3" t="s">
        <v>12</v>
      </c>
      <c r="G3" t="s">
        <v>25</v>
      </c>
      <c r="H3" t="s">
        <v>27</v>
      </c>
      <c r="I3" t="s">
        <v>29</v>
      </c>
    </row>
    <row r="4" spans="1:11" x14ac:dyDescent="0.25">
      <c r="A4">
        <v>2</v>
      </c>
      <c r="B4" t="s">
        <v>33</v>
      </c>
      <c r="C4">
        <v>1</v>
      </c>
      <c r="D4" t="s">
        <v>34</v>
      </c>
      <c r="E4" t="s">
        <v>12</v>
      </c>
      <c r="F4" t="s">
        <v>75</v>
      </c>
      <c r="G4" t="s">
        <v>35</v>
      </c>
      <c r="H4" t="s">
        <v>27</v>
      </c>
      <c r="I4" t="s">
        <v>38</v>
      </c>
    </row>
    <row r="5" spans="1:11" x14ac:dyDescent="0.25">
      <c r="A5">
        <v>3</v>
      </c>
      <c r="B5" t="s">
        <v>43</v>
      </c>
      <c r="C5">
        <v>4</v>
      </c>
      <c r="D5" t="s">
        <v>11</v>
      </c>
      <c r="E5" t="s">
        <v>12</v>
      </c>
      <c r="F5" t="s">
        <v>75</v>
      </c>
      <c r="G5" t="s">
        <v>44</v>
      </c>
      <c r="H5" t="s">
        <v>11</v>
      </c>
      <c r="I5" t="s">
        <v>38</v>
      </c>
    </row>
    <row r="6" spans="1:11" x14ac:dyDescent="0.25">
      <c r="A6">
        <v>1</v>
      </c>
      <c r="B6" t="s">
        <v>52</v>
      </c>
      <c r="C6">
        <v>2</v>
      </c>
      <c r="D6" t="s">
        <v>24</v>
      </c>
      <c r="E6" t="s">
        <v>12</v>
      </c>
      <c r="F6" t="s">
        <v>75</v>
      </c>
      <c r="G6" t="s">
        <v>44</v>
      </c>
      <c r="H6" t="s">
        <v>11</v>
      </c>
      <c r="I6" t="s">
        <v>38</v>
      </c>
    </row>
    <row r="7" spans="1:11" ht="15.75" thickBot="1" x14ac:dyDescent="0.3">
      <c r="A7">
        <v>1</v>
      </c>
      <c r="B7" t="s">
        <v>23</v>
      </c>
      <c r="C7">
        <v>1</v>
      </c>
      <c r="D7" t="s">
        <v>34</v>
      </c>
      <c r="E7" t="s">
        <v>12</v>
      </c>
      <c r="F7" t="s">
        <v>12</v>
      </c>
      <c r="G7" t="s">
        <v>25</v>
      </c>
      <c r="H7" t="s">
        <v>58</v>
      </c>
      <c r="I7" t="s">
        <v>60</v>
      </c>
    </row>
    <row r="8" spans="1:11" ht="16.5" thickTop="1" thickBot="1" x14ac:dyDescent="0.3">
      <c r="A8">
        <v>2</v>
      </c>
      <c r="B8" t="s">
        <v>63</v>
      </c>
      <c r="C8">
        <v>3</v>
      </c>
      <c r="D8" t="s">
        <v>24</v>
      </c>
      <c r="E8" t="s">
        <v>12</v>
      </c>
      <c r="F8" t="s">
        <v>75</v>
      </c>
      <c r="G8" t="s">
        <v>44</v>
      </c>
      <c r="H8" t="s">
        <v>27</v>
      </c>
      <c r="I8" t="s">
        <v>29</v>
      </c>
      <c r="K8" s="43"/>
    </row>
    <row r="9" spans="1:11" ht="15.75" thickTop="1" x14ac:dyDescent="0.25">
      <c r="A9">
        <v>3</v>
      </c>
      <c r="B9" t="s">
        <v>68</v>
      </c>
      <c r="C9">
        <v>1</v>
      </c>
      <c r="D9" t="s">
        <v>34</v>
      </c>
      <c r="E9" t="s">
        <v>12</v>
      </c>
      <c r="F9" t="s">
        <v>75</v>
      </c>
      <c r="G9" t="s">
        <v>44</v>
      </c>
      <c r="H9" t="s">
        <v>11</v>
      </c>
      <c r="I9" t="s">
        <v>38</v>
      </c>
    </row>
    <row r="10" spans="1:11" x14ac:dyDescent="0.25">
      <c r="A10">
        <v>4</v>
      </c>
      <c r="B10" t="s">
        <v>74</v>
      </c>
      <c r="C10">
        <v>3</v>
      </c>
      <c r="D10" t="s">
        <v>24</v>
      </c>
      <c r="E10" t="s">
        <v>75</v>
      </c>
      <c r="F10" t="s">
        <v>75</v>
      </c>
      <c r="G10" t="s">
        <v>44</v>
      </c>
      <c r="H10" t="s">
        <v>27</v>
      </c>
      <c r="I10" t="s">
        <v>29</v>
      </c>
    </row>
    <row r="11" spans="1:11" x14ac:dyDescent="0.25">
      <c r="A11">
        <v>3</v>
      </c>
      <c r="B11" t="s">
        <v>82</v>
      </c>
      <c r="C11">
        <v>3</v>
      </c>
      <c r="D11" t="s">
        <v>11</v>
      </c>
      <c r="E11" t="s">
        <v>12</v>
      </c>
      <c r="F11" t="s">
        <v>75</v>
      </c>
      <c r="G11" t="s">
        <v>44</v>
      </c>
      <c r="H11" t="s">
        <v>11</v>
      </c>
      <c r="I11" t="s">
        <v>29</v>
      </c>
    </row>
    <row r="12" spans="1:11" x14ac:dyDescent="0.25">
      <c r="A12">
        <v>1</v>
      </c>
      <c r="B12" t="s">
        <v>88</v>
      </c>
      <c r="C12">
        <v>3</v>
      </c>
      <c r="D12" t="s">
        <v>11</v>
      </c>
      <c r="E12" t="s">
        <v>12</v>
      </c>
      <c r="F12" t="s">
        <v>12</v>
      </c>
      <c r="G12" t="s">
        <v>13</v>
      </c>
      <c r="H12" t="s">
        <v>58</v>
      </c>
      <c r="I12" t="s">
        <v>16</v>
      </c>
    </row>
    <row r="13" spans="1:11" x14ac:dyDescent="0.25">
      <c r="A13">
        <v>4</v>
      </c>
      <c r="B13" t="s">
        <v>91</v>
      </c>
      <c r="C13">
        <v>4</v>
      </c>
      <c r="D13" t="s">
        <v>24</v>
      </c>
      <c r="E13" t="s">
        <v>75</v>
      </c>
      <c r="F13" t="s">
        <v>75</v>
      </c>
      <c r="G13" t="s">
        <v>44</v>
      </c>
      <c r="H13" t="s">
        <v>27</v>
      </c>
      <c r="I13" t="s">
        <v>29</v>
      </c>
    </row>
    <row r="14" spans="1:11" x14ac:dyDescent="0.25">
      <c r="A14">
        <v>2</v>
      </c>
      <c r="B14" t="s">
        <v>98</v>
      </c>
      <c r="C14">
        <v>2</v>
      </c>
      <c r="D14" t="s">
        <v>24</v>
      </c>
      <c r="E14" t="s">
        <v>75</v>
      </c>
      <c r="F14" t="s">
        <v>75</v>
      </c>
      <c r="G14" t="s">
        <v>44</v>
      </c>
      <c r="H14" t="s">
        <v>99</v>
      </c>
      <c r="I14" t="s">
        <v>16</v>
      </c>
    </row>
    <row r="15" spans="1:11" x14ac:dyDescent="0.25">
      <c r="A15">
        <v>4</v>
      </c>
      <c r="B15" t="s">
        <v>105</v>
      </c>
      <c r="C15">
        <v>5</v>
      </c>
      <c r="D15" t="s">
        <v>24</v>
      </c>
      <c r="E15" t="s">
        <v>75</v>
      </c>
      <c r="F15" t="s">
        <v>75</v>
      </c>
      <c r="G15" t="s">
        <v>44</v>
      </c>
      <c r="H15" t="s">
        <v>11</v>
      </c>
      <c r="I15" t="s">
        <v>29</v>
      </c>
    </row>
    <row r="16" spans="1:11" x14ac:dyDescent="0.25">
      <c r="A16">
        <v>4</v>
      </c>
      <c r="B16" t="s">
        <v>82</v>
      </c>
      <c r="C16">
        <v>5</v>
      </c>
      <c r="D16" t="s">
        <v>24</v>
      </c>
      <c r="E16" t="s">
        <v>75</v>
      </c>
      <c r="F16" t="s">
        <v>75</v>
      </c>
      <c r="G16" t="s">
        <v>35</v>
      </c>
      <c r="H16" t="s">
        <v>99</v>
      </c>
      <c r="I16" t="s">
        <v>29</v>
      </c>
    </row>
    <row r="17" spans="1:9" x14ac:dyDescent="0.25">
      <c r="A17">
        <v>3</v>
      </c>
      <c r="B17" t="s">
        <v>115</v>
      </c>
      <c r="C17">
        <v>3</v>
      </c>
      <c r="D17" t="s">
        <v>24</v>
      </c>
      <c r="E17" t="s">
        <v>12</v>
      </c>
      <c r="F17" t="s">
        <v>75</v>
      </c>
      <c r="G17" t="s">
        <v>44</v>
      </c>
      <c r="H17" t="s">
        <v>27</v>
      </c>
      <c r="I17" t="s">
        <v>38</v>
      </c>
    </row>
    <row r="18" spans="1:9" x14ac:dyDescent="0.25">
      <c r="A18">
        <v>4</v>
      </c>
      <c r="B18" t="s">
        <v>120</v>
      </c>
      <c r="C18">
        <v>3</v>
      </c>
      <c r="D18" t="s">
        <v>34</v>
      </c>
      <c r="E18" t="s">
        <v>12</v>
      </c>
      <c r="F18" t="s">
        <v>75</v>
      </c>
      <c r="G18" t="s">
        <v>35</v>
      </c>
      <c r="H18" t="s">
        <v>11</v>
      </c>
      <c r="I18" t="s">
        <v>38</v>
      </c>
    </row>
    <row r="19" spans="1:9" x14ac:dyDescent="0.25">
      <c r="A19">
        <v>1</v>
      </c>
      <c r="B19" t="s">
        <v>52</v>
      </c>
      <c r="C19">
        <v>1</v>
      </c>
      <c r="D19" t="s">
        <v>11</v>
      </c>
      <c r="E19" t="s">
        <v>12</v>
      </c>
      <c r="F19" t="s">
        <v>12</v>
      </c>
      <c r="G19" t="s">
        <v>25</v>
      </c>
      <c r="H19" t="s">
        <v>58</v>
      </c>
      <c r="I19" t="s">
        <v>16</v>
      </c>
    </row>
    <row r="20" spans="1:9" x14ac:dyDescent="0.25">
      <c r="A20">
        <v>3</v>
      </c>
      <c r="B20" t="s">
        <v>88</v>
      </c>
      <c r="C20">
        <v>1</v>
      </c>
      <c r="D20" t="s">
        <v>34</v>
      </c>
      <c r="E20" t="s">
        <v>12</v>
      </c>
      <c r="F20" t="s">
        <v>75</v>
      </c>
      <c r="G20" t="s">
        <v>35</v>
      </c>
      <c r="H20" t="s">
        <v>58</v>
      </c>
      <c r="I20" t="s">
        <v>38</v>
      </c>
    </row>
    <row r="21" spans="1:9" x14ac:dyDescent="0.25">
      <c r="A21">
        <v>1</v>
      </c>
      <c r="B21" t="s">
        <v>131</v>
      </c>
      <c r="C21">
        <v>5</v>
      </c>
      <c r="D21" t="s">
        <v>24</v>
      </c>
      <c r="E21" t="s">
        <v>12</v>
      </c>
      <c r="F21" t="s">
        <v>12</v>
      </c>
      <c r="G21" t="s">
        <v>25</v>
      </c>
      <c r="H21" t="s">
        <v>11</v>
      </c>
      <c r="I21" t="s">
        <v>29</v>
      </c>
    </row>
    <row r="22" spans="1:9" x14ac:dyDescent="0.25">
      <c r="A22">
        <v>4</v>
      </c>
      <c r="B22" t="s">
        <v>68</v>
      </c>
      <c r="C22">
        <v>4</v>
      </c>
      <c r="D22" t="s">
        <v>24</v>
      </c>
      <c r="E22" t="s">
        <v>75</v>
      </c>
      <c r="F22" t="s">
        <v>75</v>
      </c>
      <c r="G22" t="s">
        <v>44</v>
      </c>
      <c r="H22" t="s">
        <v>27</v>
      </c>
      <c r="I22" t="s">
        <v>29</v>
      </c>
    </row>
    <row r="23" spans="1:9" x14ac:dyDescent="0.25">
      <c r="A23">
        <v>2</v>
      </c>
      <c r="B23" t="s">
        <v>52</v>
      </c>
      <c r="C23">
        <v>3</v>
      </c>
      <c r="D23" t="s">
        <v>11</v>
      </c>
      <c r="E23" t="s">
        <v>12</v>
      </c>
      <c r="F23" t="s">
        <v>12</v>
      </c>
      <c r="G23" t="s">
        <v>13</v>
      </c>
      <c r="H23" t="s">
        <v>27</v>
      </c>
      <c r="I23" t="s">
        <v>60</v>
      </c>
    </row>
    <row r="24" spans="1:9" x14ac:dyDescent="0.25">
      <c r="A24">
        <v>1</v>
      </c>
      <c r="B24" t="s">
        <v>10</v>
      </c>
      <c r="C24">
        <v>4</v>
      </c>
      <c r="D24" t="s">
        <v>24</v>
      </c>
      <c r="E24" t="s">
        <v>12</v>
      </c>
      <c r="F24" t="s">
        <v>75</v>
      </c>
      <c r="G24" t="s">
        <v>44</v>
      </c>
      <c r="H24" t="s">
        <v>11</v>
      </c>
      <c r="I24" t="s">
        <v>29</v>
      </c>
    </row>
    <row r="25" spans="1:9" x14ac:dyDescent="0.25">
      <c r="A25">
        <v>1</v>
      </c>
      <c r="B25" t="s">
        <v>151</v>
      </c>
      <c r="C25">
        <v>1</v>
      </c>
      <c r="D25" t="s">
        <v>34</v>
      </c>
      <c r="E25" t="s">
        <v>75</v>
      </c>
      <c r="F25" t="s">
        <v>75</v>
      </c>
      <c r="G25" t="s">
        <v>35</v>
      </c>
      <c r="H25" t="s">
        <v>27</v>
      </c>
      <c r="I25" t="s">
        <v>38</v>
      </c>
    </row>
    <row r="26" spans="1:9" x14ac:dyDescent="0.25">
      <c r="A26">
        <v>4</v>
      </c>
      <c r="B26" t="s">
        <v>151</v>
      </c>
      <c r="C26">
        <v>2</v>
      </c>
      <c r="D26" t="s">
        <v>34</v>
      </c>
      <c r="E26" t="s">
        <v>75</v>
      </c>
      <c r="F26" t="s">
        <v>75</v>
      </c>
      <c r="G26" t="s">
        <v>35</v>
      </c>
      <c r="H26" t="s">
        <v>99</v>
      </c>
      <c r="I26" t="s">
        <v>38</v>
      </c>
    </row>
    <row r="27" spans="1:9" x14ac:dyDescent="0.25">
      <c r="A27">
        <v>4</v>
      </c>
      <c r="B27" t="s">
        <v>151</v>
      </c>
      <c r="C27">
        <v>2</v>
      </c>
      <c r="D27" t="s">
        <v>34</v>
      </c>
      <c r="E27" t="s">
        <v>75</v>
      </c>
      <c r="F27" t="s">
        <v>75</v>
      </c>
      <c r="G27" t="s">
        <v>35</v>
      </c>
      <c r="H27" t="s">
        <v>99</v>
      </c>
      <c r="I27" t="s">
        <v>38</v>
      </c>
    </row>
    <row r="28" spans="1:9" x14ac:dyDescent="0.25">
      <c r="A28">
        <v>4</v>
      </c>
      <c r="B28" t="s">
        <v>166</v>
      </c>
      <c r="C28">
        <v>2</v>
      </c>
      <c r="D28" t="s">
        <v>24</v>
      </c>
      <c r="E28" t="s">
        <v>12</v>
      </c>
      <c r="F28" t="s">
        <v>12</v>
      </c>
      <c r="G28" t="s">
        <v>13</v>
      </c>
      <c r="H28" t="s">
        <v>27</v>
      </c>
      <c r="I28" t="s">
        <v>29</v>
      </c>
    </row>
    <row r="29" spans="1:9" x14ac:dyDescent="0.25">
      <c r="A29">
        <v>1</v>
      </c>
      <c r="B29" t="s">
        <v>170</v>
      </c>
      <c r="C29">
        <v>3</v>
      </c>
      <c r="D29" t="s">
        <v>24</v>
      </c>
      <c r="E29" t="s">
        <v>12</v>
      </c>
      <c r="F29" t="s">
        <v>75</v>
      </c>
      <c r="G29" t="s">
        <v>44</v>
      </c>
      <c r="H29" t="s">
        <v>11</v>
      </c>
      <c r="I29" t="s">
        <v>38</v>
      </c>
    </row>
    <row r="30" spans="1:9" x14ac:dyDescent="0.25">
      <c r="A30">
        <v>5</v>
      </c>
      <c r="B30" t="s">
        <v>52</v>
      </c>
      <c r="C30">
        <v>2</v>
      </c>
      <c r="D30" t="s">
        <v>34</v>
      </c>
      <c r="E30" t="s">
        <v>12</v>
      </c>
      <c r="F30" t="s">
        <v>75</v>
      </c>
      <c r="G30" t="s">
        <v>44</v>
      </c>
      <c r="H30" t="s">
        <v>27</v>
      </c>
      <c r="I30" t="s">
        <v>29</v>
      </c>
    </row>
    <row r="31" spans="1:9" x14ac:dyDescent="0.25">
      <c r="A31">
        <v>1</v>
      </c>
      <c r="B31" t="s">
        <v>105</v>
      </c>
      <c r="C31">
        <v>1</v>
      </c>
      <c r="D31" t="s">
        <v>24</v>
      </c>
      <c r="E31" t="s">
        <v>12</v>
      </c>
      <c r="F31" t="s">
        <v>12</v>
      </c>
      <c r="G31" t="s">
        <v>13</v>
      </c>
      <c r="H31" t="s">
        <v>27</v>
      </c>
      <c r="I31" t="s">
        <v>38</v>
      </c>
    </row>
    <row r="32" spans="1:9" x14ac:dyDescent="0.25">
      <c r="A32">
        <v>1</v>
      </c>
      <c r="B32" t="s">
        <v>52</v>
      </c>
      <c r="C32">
        <v>3</v>
      </c>
      <c r="D32" t="s">
        <v>11</v>
      </c>
      <c r="E32" t="s">
        <v>12</v>
      </c>
      <c r="F32" t="s">
        <v>75</v>
      </c>
      <c r="G32" t="s">
        <v>44</v>
      </c>
      <c r="H32" t="s">
        <v>11</v>
      </c>
      <c r="I32" t="s">
        <v>16</v>
      </c>
    </row>
    <row r="33" spans="1:9" x14ac:dyDescent="0.25">
      <c r="A33">
        <v>3</v>
      </c>
      <c r="B33" t="s">
        <v>105</v>
      </c>
      <c r="C33">
        <v>4</v>
      </c>
      <c r="D33" t="s">
        <v>24</v>
      </c>
      <c r="E33" t="s">
        <v>12</v>
      </c>
      <c r="F33" t="s">
        <v>75</v>
      </c>
      <c r="G33" t="s">
        <v>44</v>
      </c>
      <c r="H33" t="s">
        <v>11</v>
      </c>
      <c r="I33" t="s">
        <v>38</v>
      </c>
    </row>
    <row r="34" spans="1:9" x14ac:dyDescent="0.25">
      <c r="A34">
        <v>4</v>
      </c>
      <c r="B34" t="s">
        <v>10</v>
      </c>
      <c r="C34">
        <v>3</v>
      </c>
      <c r="D34" t="s">
        <v>11</v>
      </c>
      <c r="E34" t="s">
        <v>12</v>
      </c>
      <c r="F34" t="s">
        <v>12</v>
      </c>
      <c r="G34" t="s">
        <v>13</v>
      </c>
      <c r="H34" t="s">
        <v>11</v>
      </c>
      <c r="I34" t="s">
        <v>29</v>
      </c>
    </row>
    <row r="35" spans="1:9" x14ac:dyDescent="0.25">
      <c r="A35">
        <v>3</v>
      </c>
      <c r="B35" t="s">
        <v>52</v>
      </c>
      <c r="C35">
        <v>2</v>
      </c>
      <c r="D35" t="s">
        <v>24</v>
      </c>
      <c r="E35" t="s">
        <v>12</v>
      </c>
      <c r="F35" t="s">
        <v>75</v>
      </c>
      <c r="G35" t="s">
        <v>44</v>
      </c>
      <c r="H35" t="s">
        <v>11</v>
      </c>
      <c r="I35" t="s">
        <v>29</v>
      </c>
    </row>
    <row r="36" spans="1:9" x14ac:dyDescent="0.25">
      <c r="A36">
        <v>5</v>
      </c>
      <c r="B36" t="s">
        <v>105</v>
      </c>
      <c r="C36">
        <v>4</v>
      </c>
      <c r="D36" t="s">
        <v>11</v>
      </c>
      <c r="E36" t="s">
        <v>75</v>
      </c>
      <c r="F36" t="s">
        <v>12</v>
      </c>
      <c r="G36" t="s">
        <v>13</v>
      </c>
      <c r="H36" t="s">
        <v>27</v>
      </c>
      <c r="I36" t="s">
        <v>29</v>
      </c>
    </row>
    <row r="37" spans="1:9" x14ac:dyDescent="0.25">
      <c r="A37">
        <v>5</v>
      </c>
      <c r="B37" t="s">
        <v>205</v>
      </c>
      <c r="C37">
        <v>1</v>
      </c>
      <c r="D37" t="s">
        <v>34</v>
      </c>
      <c r="E37" t="s">
        <v>75</v>
      </c>
      <c r="F37" t="s">
        <v>75</v>
      </c>
      <c r="G37" t="s">
        <v>35</v>
      </c>
      <c r="H37" t="s">
        <v>99</v>
      </c>
      <c r="I37" t="s">
        <v>38</v>
      </c>
    </row>
    <row r="38" spans="1:9" x14ac:dyDescent="0.25">
      <c r="A38">
        <v>5</v>
      </c>
      <c r="B38" t="s">
        <v>210</v>
      </c>
      <c r="C38">
        <v>1</v>
      </c>
      <c r="D38" t="s">
        <v>34</v>
      </c>
      <c r="E38" t="s">
        <v>75</v>
      </c>
      <c r="F38" t="s">
        <v>75</v>
      </c>
      <c r="G38" t="s">
        <v>35</v>
      </c>
      <c r="H38" t="s">
        <v>99</v>
      </c>
      <c r="I38" t="s">
        <v>38</v>
      </c>
    </row>
    <row r="39" spans="1:9" x14ac:dyDescent="0.25">
      <c r="A39">
        <v>1</v>
      </c>
      <c r="B39" t="s">
        <v>214</v>
      </c>
      <c r="C39">
        <v>3</v>
      </c>
      <c r="D39" t="s">
        <v>24</v>
      </c>
      <c r="E39" t="s">
        <v>75</v>
      </c>
      <c r="F39" t="s">
        <v>75</v>
      </c>
      <c r="G39" t="s">
        <v>44</v>
      </c>
      <c r="H39" t="s">
        <v>11</v>
      </c>
      <c r="I39" t="s">
        <v>38</v>
      </c>
    </row>
    <row r="40" spans="1:9" x14ac:dyDescent="0.25">
      <c r="A40">
        <v>1</v>
      </c>
      <c r="B40" t="s">
        <v>218</v>
      </c>
      <c r="C40">
        <v>2</v>
      </c>
      <c r="D40" t="s">
        <v>11</v>
      </c>
      <c r="E40" t="s">
        <v>12</v>
      </c>
      <c r="F40" t="s">
        <v>12</v>
      </c>
      <c r="G40" t="s">
        <v>25</v>
      </c>
      <c r="H40" t="s">
        <v>11</v>
      </c>
      <c r="I40" t="s">
        <v>16</v>
      </c>
    </row>
    <row r="41" spans="1:9" x14ac:dyDescent="0.25">
      <c r="A41">
        <v>3</v>
      </c>
      <c r="B41" t="s">
        <v>223</v>
      </c>
      <c r="C41">
        <v>4</v>
      </c>
      <c r="D41" t="s">
        <v>11</v>
      </c>
      <c r="E41" t="s">
        <v>12</v>
      </c>
      <c r="F41" t="s">
        <v>12</v>
      </c>
      <c r="G41" t="s">
        <v>13</v>
      </c>
      <c r="H41" t="s">
        <v>11</v>
      </c>
      <c r="I41" t="s">
        <v>29</v>
      </c>
    </row>
    <row r="42" spans="1:9" x14ac:dyDescent="0.25">
      <c r="A42">
        <v>2</v>
      </c>
      <c r="B42" t="s">
        <v>82</v>
      </c>
      <c r="C42">
        <v>3</v>
      </c>
      <c r="D42" t="s">
        <v>24</v>
      </c>
      <c r="E42" t="s">
        <v>12</v>
      </c>
      <c r="F42" t="s">
        <v>12</v>
      </c>
      <c r="G42" t="s">
        <v>13</v>
      </c>
      <c r="H42" t="s">
        <v>27</v>
      </c>
      <c r="I42" t="s">
        <v>29</v>
      </c>
    </row>
    <row r="43" spans="1:9" x14ac:dyDescent="0.25">
      <c r="A43">
        <v>1</v>
      </c>
      <c r="B43" t="s">
        <v>223</v>
      </c>
      <c r="C43">
        <v>3</v>
      </c>
      <c r="D43" t="s">
        <v>11</v>
      </c>
      <c r="E43" t="s">
        <v>12</v>
      </c>
      <c r="F43" t="s">
        <v>75</v>
      </c>
      <c r="G43" t="s">
        <v>44</v>
      </c>
      <c r="H43" t="s">
        <v>11</v>
      </c>
      <c r="I43" t="s">
        <v>29</v>
      </c>
    </row>
    <row r="44" spans="1:9" x14ac:dyDescent="0.25">
      <c r="A44">
        <v>4</v>
      </c>
      <c r="B44" t="s">
        <v>120</v>
      </c>
      <c r="C44">
        <v>4</v>
      </c>
      <c r="D44" t="s">
        <v>34</v>
      </c>
      <c r="E44" t="s">
        <v>75</v>
      </c>
      <c r="F44" t="s">
        <v>75</v>
      </c>
      <c r="G44" t="s">
        <v>44</v>
      </c>
      <c r="H44" t="s">
        <v>11</v>
      </c>
      <c r="I44" t="s">
        <v>38</v>
      </c>
    </row>
    <row r="45" spans="1:9" x14ac:dyDescent="0.25">
      <c r="A45">
        <v>4</v>
      </c>
      <c r="B45" t="s">
        <v>242</v>
      </c>
      <c r="C45">
        <v>2</v>
      </c>
      <c r="D45" t="s">
        <v>24</v>
      </c>
      <c r="E45" t="s">
        <v>12</v>
      </c>
      <c r="F45" t="s">
        <v>75</v>
      </c>
      <c r="G45" t="s">
        <v>44</v>
      </c>
      <c r="H45" t="s">
        <v>27</v>
      </c>
      <c r="I45" t="s">
        <v>29</v>
      </c>
    </row>
    <row r="46" spans="1:9" x14ac:dyDescent="0.25">
      <c r="A46">
        <v>2</v>
      </c>
      <c r="B46" t="s">
        <v>247</v>
      </c>
      <c r="C46">
        <v>1</v>
      </c>
      <c r="D46" t="s">
        <v>34</v>
      </c>
      <c r="E46" t="s">
        <v>12</v>
      </c>
      <c r="F46" t="s">
        <v>75</v>
      </c>
      <c r="G46" t="s">
        <v>44</v>
      </c>
      <c r="H46" t="s">
        <v>27</v>
      </c>
      <c r="I46" t="s">
        <v>38</v>
      </c>
    </row>
    <row r="47" spans="1:9" x14ac:dyDescent="0.25">
      <c r="A47">
        <v>4</v>
      </c>
      <c r="B47" t="s">
        <v>251</v>
      </c>
      <c r="C47">
        <v>5</v>
      </c>
      <c r="D47" t="s">
        <v>24</v>
      </c>
      <c r="E47" t="s">
        <v>12</v>
      </c>
      <c r="F47" t="s">
        <v>75</v>
      </c>
      <c r="G47" t="s">
        <v>44</v>
      </c>
      <c r="H47" t="s">
        <v>11</v>
      </c>
      <c r="I47" t="s">
        <v>29</v>
      </c>
    </row>
    <row r="48" spans="1:9" x14ac:dyDescent="0.25">
      <c r="A48">
        <v>4</v>
      </c>
      <c r="B48" t="s">
        <v>68</v>
      </c>
      <c r="C48">
        <v>2</v>
      </c>
      <c r="D48" t="s">
        <v>24</v>
      </c>
      <c r="E48" t="s">
        <v>12</v>
      </c>
      <c r="F48" t="s">
        <v>75</v>
      </c>
      <c r="G48" t="s">
        <v>44</v>
      </c>
      <c r="H48" t="s">
        <v>27</v>
      </c>
      <c r="I48" t="s">
        <v>29</v>
      </c>
    </row>
    <row r="49" spans="1:9" x14ac:dyDescent="0.25">
      <c r="A49">
        <v>2</v>
      </c>
      <c r="B49" t="s">
        <v>258</v>
      </c>
      <c r="C49">
        <v>2</v>
      </c>
      <c r="D49" t="s">
        <v>11</v>
      </c>
      <c r="E49" t="s">
        <v>12</v>
      </c>
      <c r="F49" t="s">
        <v>75</v>
      </c>
      <c r="G49" t="s">
        <v>44</v>
      </c>
      <c r="H49" t="s">
        <v>11</v>
      </c>
      <c r="I49" t="s">
        <v>29</v>
      </c>
    </row>
    <row r="50" spans="1:9" x14ac:dyDescent="0.25">
      <c r="A50">
        <v>2</v>
      </c>
      <c r="B50" t="s">
        <v>68</v>
      </c>
      <c r="C50">
        <v>3</v>
      </c>
      <c r="D50" t="s">
        <v>24</v>
      </c>
      <c r="E50" t="s">
        <v>12</v>
      </c>
      <c r="F50" t="s">
        <v>75</v>
      </c>
      <c r="G50" t="s">
        <v>44</v>
      </c>
      <c r="H50" t="s">
        <v>58</v>
      </c>
      <c r="I50" t="s">
        <v>29</v>
      </c>
    </row>
    <row r="51" spans="1:9" x14ac:dyDescent="0.25">
      <c r="A51">
        <v>1</v>
      </c>
      <c r="B51" t="s">
        <v>267</v>
      </c>
      <c r="C51">
        <v>5</v>
      </c>
      <c r="D51" t="s">
        <v>11</v>
      </c>
      <c r="E51" t="s">
        <v>12</v>
      </c>
      <c r="F51" t="s">
        <v>75</v>
      </c>
      <c r="G51" t="s">
        <v>44</v>
      </c>
      <c r="H51" t="s">
        <v>27</v>
      </c>
      <c r="I51" t="s">
        <v>29</v>
      </c>
    </row>
    <row r="52" spans="1:9" x14ac:dyDescent="0.25">
      <c r="A52">
        <v>3</v>
      </c>
      <c r="B52" t="s">
        <v>88</v>
      </c>
      <c r="C52">
        <v>3</v>
      </c>
      <c r="D52" t="s">
        <v>24</v>
      </c>
      <c r="E52" t="s">
        <v>12</v>
      </c>
      <c r="F52" t="s">
        <v>12</v>
      </c>
      <c r="G52" t="s">
        <v>25</v>
      </c>
      <c r="H52" t="s">
        <v>27</v>
      </c>
      <c r="I52" t="s">
        <v>29</v>
      </c>
    </row>
    <row r="53" spans="1:9" x14ac:dyDescent="0.25">
      <c r="A53">
        <v>1</v>
      </c>
      <c r="B53" t="s">
        <v>88</v>
      </c>
      <c r="C53">
        <v>3</v>
      </c>
      <c r="D53" t="s">
        <v>24</v>
      </c>
      <c r="E53" t="s">
        <v>12</v>
      </c>
      <c r="F53" t="s">
        <v>12</v>
      </c>
      <c r="G53" t="s">
        <v>25</v>
      </c>
      <c r="H53" t="s">
        <v>11</v>
      </c>
      <c r="I53" t="s">
        <v>38</v>
      </c>
    </row>
    <row r="54" spans="1:9" x14ac:dyDescent="0.25">
      <c r="A54">
        <v>3</v>
      </c>
      <c r="B54" t="s">
        <v>281</v>
      </c>
      <c r="C54">
        <v>3</v>
      </c>
      <c r="D54" t="s">
        <v>24</v>
      </c>
      <c r="E54" t="s">
        <v>75</v>
      </c>
      <c r="F54" t="s">
        <v>12</v>
      </c>
      <c r="G54" t="s">
        <v>13</v>
      </c>
      <c r="H54" t="s">
        <v>27</v>
      </c>
      <c r="I54" t="s">
        <v>29</v>
      </c>
    </row>
    <row r="55" spans="1:9" x14ac:dyDescent="0.25">
      <c r="A55">
        <v>2</v>
      </c>
      <c r="B55" t="s">
        <v>287</v>
      </c>
      <c r="C55">
        <v>3</v>
      </c>
      <c r="D55" t="s">
        <v>11</v>
      </c>
      <c r="E55" t="s">
        <v>12</v>
      </c>
      <c r="F55" t="s">
        <v>75</v>
      </c>
      <c r="G55" t="s">
        <v>44</v>
      </c>
      <c r="H55" t="s">
        <v>58</v>
      </c>
      <c r="I55" t="s">
        <v>38</v>
      </c>
    </row>
    <row r="56" spans="1:9" x14ac:dyDescent="0.25">
      <c r="A56">
        <v>3</v>
      </c>
      <c r="B56" t="s">
        <v>293</v>
      </c>
      <c r="C56">
        <v>4</v>
      </c>
      <c r="D56" t="s">
        <v>24</v>
      </c>
      <c r="E56" t="s">
        <v>12</v>
      </c>
      <c r="F56" t="s">
        <v>75</v>
      </c>
      <c r="G56" t="s">
        <v>44</v>
      </c>
      <c r="H56" t="s">
        <v>11</v>
      </c>
      <c r="I56" t="s">
        <v>29</v>
      </c>
    </row>
    <row r="57" spans="1:9" x14ac:dyDescent="0.25">
      <c r="A57">
        <v>1</v>
      </c>
      <c r="B57" t="s">
        <v>299</v>
      </c>
      <c r="C57">
        <v>5</v>
      </c>
      <c r="D57" t="s">
        <v>24</v>
      </c>
      <c r="E57" t="s">
        <v>75</v>
      </c>
      <c r="F57" t="s">
        <v>75</v>
      </c>
      <c r="G57" t="s">
        <v>44</v>
      </c>
      <c r="H57" t="s">
        <v>27</v>
      </c>
      <c r="I57" t="s">
        <v>29</v>
      </c>
    </row>
    <row r="58" spans="1:9" x14ac:dyDescent="0.25">
      <c r="A58">
        <v>1</v>
      </c>
      <c r="B58" t="s">
        <v>293</v>
      </c>
      <c r="C58">
        <v>3</v>
      </c>
      <c r="D58" t="s">
        <v>11</v>
      </c>
      <c r="E58" t="s">
        <v>12</v>
      </c>
      <c r="F58" t="s">
        <v>12</v>
      </c>
      <c r="G58" t="s">
        <v>13</v>
      </c>
      <c r="H58" t="s">
        <v>58</v>
      </c>
      <c r="I58" t="s">
        <v>29</v>
      </c>
    </row>
    <row r="59" spans="1:9" x14ac:dyDescent="0.25">
      <c r="A59">
        <v>2</v>
      </c>
      <c r="B59" t="s">
        <v>120</v>
      </c>
      <c r="C59">
        <v>3</v>
      </c>
      <c r="D59" t="s">
        <v>24</v>
      </c>
      <c r="E59" t="s">
        <v>12</v>
      </c>
      <c r="F59" t="s">
        <v>75</v>
      </c>
      <c r="G59" t="s">
        <v>44</v>
      </c>
      <c r="H59" t="s">
        <v>27</v>
      </c>
      <c r="I59" t="s">
        <v>38</v>
      </c>
    </row>
    <row r="60" spans="1:9" x14ac:dyDescent="0.25">
      <c r="A60">
        <v>5</v>
      </c>
      <c r="B60" t="s">
        <v>312</v>
      </c>
      <c r="C60">
        <v>3</v>
      </c>
      <c r="D60" t="s">
        <v>24</v>
      </c>
      <c r="E60" t="s">
        <v>12</v>
      </c>
      <c r="F60" t="s">
        <v>12</v>
      </c>
      <c r="G60" t="s">
        <v>13</v>
      </c>
      <c r="H60" t="s">
        <v>27</v>
      </c>
      <c r="I60" t="s">
        <v>38</v>
      </c>
    </row>
    <row r="61" spans="1:9" x14ac:dyDescent="0.25">
      <c r="A61">
        <v>5</v>
      </c>
      <c r="B61" t="s">
        <v>68</v>
      </c>
      <c r="C61">
        <v>1</v>
      </c>
      <c r="D61" t="s">
        <v>34</v>
      </c>
      <c r="E61" t="s">
        <v>75</v>
      </c>
      <c r="F61" t="s">
        <v>75</v>
      </c>
      <c r="G61" t="s">
        <v>44</v>
      </c>
      <c r="H61" t="s">
        <v>99</v>
      </c>
      <c r="I61" t="s">
        <v>38</v>
      </c>
    </row>
    <row r="62" spans="1:9" x14ac:dyDescent="0.25">
      <c r="A62">
        <v>1</v>
      </c>
      <c r="B62" t="s">
        <v>319</v>
      </c>
      <c r="C62">
        <v>3</v>
      </c>
      <c r="D62" t="s">
        <v>11</v>
      </c>
      <c r="E62" t="s">
        <v>12</v>
      </c>
      <c r="F62" t="s">
        <v>12</v>
      </c>
      <c r="G62" t="s">
        <v>13</v>
      </c>
      <c r="H62" t="s">
        <v>11</v>
      </c>
      <c r="I62" t="s">
        <v>16</v>
      </c>
    </row>
    <row r="63" spans="1:9" x14ac:dyDescent="0.25">
      <c r="A63">
        <v>1</v>
      </c>
      <c r="B63" t="s">
        <v>52</v>
      </c>
      <c r="C63">
        <v>3</v>
      </c>
      <c r="D63" t="s">
        <v>11</v>
      </c>
      <c r="E63" t="s">
        <v>12</v>
      </c>
      <c r="F63" t="s">
        <v>12</v>
      </c>
      <c r="G63" t="s">
        <v>13</v>
      </c>
      <c r="H63" t="s">
        <v>58</v>
      </c>
      <c r="I63" t="s">
        <v>38</v>
      </c>
    </row>
    <row r="64" spans="1:9" x14ac:dyDescent="0.25">
      <c r="A64">
        <v>3</v>
      </c>
      <c r="B64" t="s">
        <v>91</v>
      </c>
      <c r="C64">
        <v>4</v>
      </c>
      <c r="D64" t="s">
        <v>24</v>
      </c>
      <c r="E64" t="s">
        <v>75</v>
      </c>
      <c r="F64" t="s">
        <v>75</v>
      </c>
      <c r="G64" t="s">
        <v>44</v>
      </c>
      <c r="H64" t="s">
        <v>99</v>
      </c>
      <c r="I64" t="s">
        <v>16</v>
      </c>
    </row>
    <row r="65" spans="1:9" x14ac:dyDescent="0.25">
      <c r="A65">
        <v>2</v>
      </c>
      <c r="B65" t="s">
        <v>23</v>
      </c>
      <c r="C65">
        <v>1</v>
      </c>
      <c r="D65" t="s">
        <v>24</v>
      </c>
      <c r="E65" t="s">
        <v>12</v>
      </c>
      <c r="F65" t="s">
        <v>75</v>
      </c>
      <c r="G65" t="s">
        <v>44</v>
      </c>
      <c r="H65" t="s">
        <v>27</v>
      </c>
      <c r="I65" t="s">
        <v>38</v>
      </c>
    </row>
    <row r="66" spans="1:9" x14ac:dyDescent="0.25">
      <c r="A66">
        <v>5</v>
      </c>
      <c r="B66" t="s">
        <v>151</v>
      </c>
      <c r="C66">
        <v>1</v>
      </c>
      <c r="D66" t="s">
        <v>34</v>
      </c>
      <c r="E66" t="s">
        <v>75</v>
      </c>
      <c r="F66" t="s">
        <v>75</v>
      </c>
      <c r="G66" t="s">
        <v>35</v>
      </c>
      <c r="H66" t="s">
        <v>99</v>
      </c>
      <c r="I66" t="s">
        <v>38</v>
      </c>
    </row>
    <row r="67" spans="1:9" x14ac:dyDescent="0.25">
      <c r="A67">
        <v>5</v>
      </c>
      <c r="B67" t="s">
        <v>251</v>
      </c>
      <c r="C67">
        <v>1</v>
      </c>
      <c r="D67" t="s">
        <v>24</v>
      </c>
      <c r="E67" t="s">
        <v>75</v>
      </c>
      <c r="F67" t="s">
        <v>75</v>
      </c>
      <c r="G67" t="s">
        <v>35</v>
      </c>
      <c r="H67" t="s">
        <v>99</v>
      </c>
      <c r="I67" t="s">
        <v>38</v>
      </c>
    </row>
    <row r="68" spans="1:9" x14ac:dyDescent="0.25">
      <c r="A68">
        <v>3</v>
      </c>
      <c r="B68" t="s">
        <v>341</v>
      </c>
      <c r="C68">
        <v>1</v>
      </c>
      <c r="D68" t="s">
        <v>24</v>
      </c>
      <c r="E68" t="s">
        <v>12</v>
      </c>
      <c r="F68" t="s">
        <v>75</v>
      </c>
      <c r="G68" t="s">
        <v>44</v>
      </c>
      <c r="H68" t="s">
        <v>11</v>
      </c>
      <c r="I68" t="s">
        <v>38</v>
      </c>
    </row>
    <row r="69" spans="1:9" x14ac:dyDescent="0.25">
      <c r="A69">
        <v>1</v>
      </c>
      <c r="B69" t="s">
        <v>347</v>
      </c>
      <c r="C69">
        <v>3</v>
      </c>
      <c r="D69" t="s">
        <v>348</v>
      </c>
      <c r="E69" t="s">
        <v>12</v>
      </c>
      <c r="F69" t="s">
        <v>12</v>
      </c>
      <c r="G69" t="s">
        <v>13</v>
      </c>
      <c r="H69" t="s">
        <v>58</v>
      </c>
      <c r="I69" t="s">
        <v>16</v>
      </c>
    </row>
    <row r="70" spans="1:9" x14ac:dyDescent="0.25">
      <c r="A70">
        <v>3</v>
      </c>
      <c r="B70" t="s">
        <v>351</v>
      </c>
      <c r="C70">
        <v>3</v>
      </c>
      <c r="D70" t="s">
        <v>34</v>
      </c>
      <c r="E70" t="s">
        <v>75</v>
      </c>
      <c r="F70" t="s">
        <v>75</v>
      </c>
      <c r="G70" t="s">
        <v>35</v>
      </c>
      <c r="H70" t="s">
        <v>99</v>
      </c>
      <c r="I70" t="s">
        <v>38</v>
      </c>
    </row>
    <row r="71" spans="1:9" x14ac:dyDescent="0.25">
      <c r="A71">
        <v>3</v>
      </c>
      <c r="B71" t="s">
        <v>355</v>
      </c>
      <c r="C71">
        <v>1</v>
      </c>
      <c r="D71" t="s">
        <v>34</v>
      </c>
      <c r="E71" t="s">
        <v>75</v>
      </c>
      <c r="F71" t="s">
        <v>75</v>
      </c>
      <c r="G71" t="s">
        <v>35</v>
      </c>
      <c r="H71" t="s">
        <v>99</v>
      </c>
      <c r="I71" t="s">
        <v>38</v>
      </c>
    </row>
    <row r="72" spans="1:9" x14ac:dyDescent="0.25">
      <c r="A72">
        <v>5</v>
      </c>
      <c r="B72" t="s">
        <v>258</v>
      </c>
      <c r="C72">
        <v>1</v>
      </c>
      <c r="D72" t="s">
        <v>34</v>
      </c>
      <c r="E72" t="s">
        <v>75</v>
      </c>
      <c r="F72" t="s">
        <v>75</v>
      </c>
      <c r="G72" t="s">
        <v>35</v>
      </c>
      <c r="H72" t="s">
        <v>99</v>
      </c>
      <c r="I72" t="s">
        <v>38</v>
      </c>
    </row>
    <row r="73" spans="1:9" x14ac:dyDescent="0.25">
      <c r="A73">
        <v>2</v>
      </c>
      <c r="B73" t="s">
        <v>105</v>
      </c>
      <c r="C73">
        <v>3</v>
      </c>
      <c r="D73" t="s">
        <v>24</v>
      </c>
      <c r="E73" t="s">
        <v>12</v>
      </c>
      <c r="F73" t="s">
        <v>75</v>
      </c>
      <c r="G73" t="s">
        <v>44</v>
      </c>
      <c r="H73" t="s">
        <v>11</v>
      </c>
      <c r="I73" t="s">
        <v>29</v>
      </c>
    </row>
    <row r="74" spans="1:9" x14ac:dyDescent="0.25">
      <c r="A74">
        <v>1</v>
      </c>
      <c r="B74" t="s">
        <v>368</v>
      </c>
      <c r="C74">
        <v>2</v>
      </c>
      <c r="D74" t="s">
        <v>24</v>
      </c>
      <c r="E74" t="s">
        <v>12</v>
      </c>
      <c r="F74" t="s">
        <v>75</v>
      </c>
      <c r="G74" t="s">
        <v>44</v>
      </c>
      <c r="H74" t="s">
        <v>11</v>
      </c>
      <c r="I74" t="s">
        <v>38</v>
      </c>
    </row>
    <row r="75" spans="1:9" x14ac:dyDescent="0.25">
      <c r="A75">
        <v>4</v>
      </c>
      <c r="B75" t="s">
        <v>223</v>
      </c>
      <c r="C75">
        <v>4</v>
      </c>
      <c r="D75" t="s">
        <v>372</v>
      </c>
      <c r="E75" t="s">
        <v>75</v>
      </c>
      <c r="F75" t="s">
        <v>75</v>
      </c>
      <c r="G75" t="s">
        <v>35</v>
      </c>
      <c r="H75" t="s">
        <v>11</v>
      </c>
      <c r="I75" t="s">
        <v>38</v>
      </c>
    </row>
    <row r="76" spans="1:9" x14ac:dyDescent="0.25">
      <c r="A76">
        <v>1</v>
      </c>
      <c r="B76" t="s">
        <v>223</v>
      </c>
      <c r="C76">
        <v>3</v>
      </c>
      <c r="D76" t="s">
        <v>24</v>
      </c>
      <c r="E76" t="s">
        <v>12</v>
      </c>
      <c r="F76" t="s">
        <v>75</v>
      </c>
      <c r="G76" t="s">
        <v>44</v>
      </c>
      <c r="H76" t="s">
        <v>27</v>
      </c>
      <c r="I76" t="s">
        <v>29</v>
      </c>
    </row>
    <row r="77" spans="1:9" x14ac:dyDescent="0.25">
      <c r="A77">
        <v>3</v>
      </c>
      <c r="B77" t="s">
        <v>380</v>
      </c>
      <c r="C77">
        <v>5</v>
      </c>
      <c r="D77" t="s">
        <v>24</v>
      </c>
      <c r="E77" t="s">
        <v>12</v>
      </c>
      <c r="F77" t="s">
        <v>75</v>
      </c>
      <c r="G77" t="s">
        <v>44</v>
      </c>
      <c r="H77" t="s">
        <v>11</v>
      </c>
      <c r="I77" t="s">
        <v>38</v>
      </c>
    </row>
    <row r="78" spans="1:9" x14ac:dyDescent="0.25">
      <c r="A78">
        <v>5</v>
      </c>
      <c r="B78" t="s">
        <v>385</v>
      </c>
      <c r="C78">
        <v>3</v>
      </c>
      <c r="D78" t="s">
        <v>24</v>
      </c>
      <c r="E78" t="s">
        <v>75</v>
      </c>
      <c r="F78" t="s">
        <v>12</v>
      </c>
      <c r="G78" t="s">
        <v>13</v>
      </c>
      <c r="H78" t="s">
        <v>27</v>
      </c>
      <c r="I78" t="s">
        <v>29</v>
      </c>
    </row>
    <row r="79" spans="1:9" x14ac:dyDescent="0.25">
      <c r="A79">
        <v>3</v>
      </c>
      <c r="B79" t="s">
        <v>251</v>
      </c>
      <c r="C79">
        <v>5</v>
      </c>
      <c r="D79" t="s">
        <v>24</v>
      </c>
      <c r="E79" t="s">
        <v>12</v>
      </c>
      <c r="F79" t="s">
        <v>75</v>
      </c>
      <c r="G79" t="s">
        <v>44</v>
      </c>
      <c r="H79" t="s">
        <v>11</v>
      </c>
      <c r="I79" t="s">
        <v>38</v>
      </c>
    </row>
    <row r="80" spans="1:9" x14ac:dyDescent="0.25">
      <c r="A80">
        <v>3</v>
      </c>
      <c r="B80" t="s">
        <v>105</v>
      </c>
      <c r="C80">
        <v>4</v>
      </c>
      <c r="D80" t="s">
        <v>34</v>
      </c>
      <c r="E80" t="s">
        <v>12</v>
      </c>
      <c r="F80" t="s">
        <v>75</v>
      </c>
      <c r="G80" t="s">
        <v>44</v>
      </c>
      <c r="H80" t="s">
        <v>27</v>
      </c>
      <c r="I80" t="s">
        <v>38</v>
      </c>
    </row>
    <row r="81" spans="1:9" x14ac:dyDescent="0.25">
      <c r="A81">
        <v>1</v>
      </c>
      <c r="B81" t="s">
        <v>23</v>
      </c>
      <c r="C81">
        <v>3</v>
      </c>
      <c r="D81" t="s">
        <v>24</v>
      </c>
      <c r="E81" t="s">
        <v>12</v>
      </c>
      <c r="F81" t="s">
        <v>75</v>
      </c>
      <c r="G81" t="s">
        <v>35</v>
      </c>
      <c r="H81" t="s">
        <v>11</v>
      </c>
      <c r="I81" t="s">
        <v>38</v>
      </c>
    </row>
    <row r="82" spans="1:9" x14ac:dyDescent="0.25">
      <c r="A82">
        <v>2</v>
      </c>
      <c r="B82" t="s">
        <v>400</v>
      </c>
      <c r="C82">
        <v>1</v>
      </c>
      <c r="D82" t="s">
        <v>34</v>
      </c>
      <c r="E82" t="s">
        <v>75</v>
      </c>
      <c r="F82" t="s">
        <v>75</v>
      </c>
      <c r="G82" t="s">
        <v>35</v>
      </c>
      <c r="H82" t="s">
        <v>99</v>
      </c>
      <c r="I82" t="s">
        <v>38</v>
      </c>
    </row>
    <row r="83" spans="1:9" x14ac:dyDescent="0.25">
      <c r="A83">
        <v>1</v>
      </c>
      <c r="B83" t="s">
        <v>170</v>
      </c>
      <c r="C83">
        <v>4</v>
      </c>
      <c r="D83" t="s">
        <v>11</v>
      </c>
      <c r="E83" t="s">
        <v>12</v>
      </c>
      <c r="F83" t="s">
        <v>75</v>
      </c>
      <c r="G83" t="s">
        <v>35</v>
      </c>
      <c r="H83" t="s">
        <v>11</v>
      </c>
      <c r="I83" t="s">
        <v>38</v>
      </c>
    </row>
    <row r="84" spans="1:9" x14ac:dyDescent="0.25">
      <c r="A84">
        <v>5</v>
      </c>
      <c r="B84" t="s">
        <v>267</v>
      </c>
      <c r="C84">
        <v>3</v>
      </c>
      <c r="D84" t="s">
        <v>24</v>
      </c>
      <c r="E84" t="s">
        <v>75</v>
      </c>
      <c r="F84" t="s">
        <v>75</v>
      </c>
      <c r="G84" t="s">
        <v>44</v>
      </c>
      <c r="H84" t="s">
        <v>11</v>
      </c>
      <c r="I84" t="s">
        <v>29</v>
      </c>
    </row>
    <row r="85" spans="1:9" x14ac:dyDescent="0.25">
      <c r="A85">
        <v>4</v>
      </c>
      <c r="B85" t="s">
        <v>411</v>
      </c>
      <c r="C85">
        <v>2</v>
      </c>
      <c r="D85" t="s">
        <v>24</v>
      </c>
      <c r="E85" t="s">
        <v>75</v>
      </c>
      <c r="F85" t="s">
        <v>75</v>
      </c>
      <c r="G85" t="s">
        <v>44</v>
      </c>
      <c r="H85" t="s">
        <v>27</v>
      </c>
      <c r="I85" t="s">
        <v>38</v>
      </c>
    </row>
    <row r="86" spans="1:9" x14ac:dyDescent="0.25">
      <c r="A86">
        <v>3</v>
      </c>
      <c r="B86" t="s">
        <v>417</v>
      </c>
      <c r="C86">
        <v>1</v>
      </c>
      <c r="D86" t="s">
        <v>24</v>
      </c>
      <c r="E86" t="s">
        <v>12</v>
      </c>
      <c r="F86" t="s">
        <v>75</v>
      </c>
      <c r="G86" t="s">
        <v>44</v>
      </c>
      <c r="H86" t="s">
        <v>11</v>
      </c>
      <c r="I86" t="s">
        <v>29</v>
      </c>
    </row>
    <row r="87" spans="1:9" x14ac:dyDescent="0.25">
      <c r="A87">
        <v>4</v>
      </c>
      <c r="B87" t="s">
        <v>293</v>
      </c>
      <c r="C87">
        <v>3</v>
      </c>
      <c r="D87" t="s">
        <v>34</v>
      </c>
      <c r="E87" t="s">
        <v>75</v>
      </c>
      <c r="F87" t="s">
        <v>75</v>
      </c>
      <c r="G87" t="s">
        <v>44</v>
      </c>
      <c r="H87" t="s">
        <v>99</v>
      </c>
      <c r="I87" t="s">
        <v>29</v>
      </c>
    </row>
    <row r="88" spans="1:9" x14ac:dyDescent="0.25">
      <c r="A88">
        <v>5</v>
      </c>
      <c r="B88" t="s">
        <v>170</v>
      </c>
      <c r="C88">
        <v>1</v>
      </c>
      <c r="D88" t="s">
        <v>34</v>
      </c>
      <c r="E88" t="s">
        <v>75</v>
      </c>
      <c r="F88" t="s">
        <v>75</v>
      </c>
      <c r="G88" t="s">
        <v>35</v>
      </c>
      <c r="H88" t="s">
        <v>99</v>
      </c>
      <c r="I88" t="s">
        <v>38</v>
      </c>
    </row>
    <row r="89" spans="1:9" x14ac:dyDescent="0.25">
      <c r="A89">
        <v>4</v>
      </c>
      <c r="B89" t="s">
        <v>433</v>
      </c>
      <c r="C89">
        <v>1</v>
      </c>
      <c r="D89" t="s">
        <v>11</v>
      </c>
      <c r="E89" t="s">
        <v>12</v>
      </c>
      <c r="F89" t="s">
        <v>75</v>
      </c>
      <c r="G89" t="s">
        <v>44</v>
      </c>
      <c r="H89" t="s">
        <v>11</v>
      </c>
      <c r="I89" t="s">
        <v>16</v>
      </c>
    </row>
    <row r="90" spans="1:9" x14ac:dyDescent="0.25">
      <c r="A90">
        <v>2</v>
      </c>
      <c r="B90" t="s">
        <v>52</v>
      </c>
      <c r="C90">
        <v>3</v>
      </c>
      <c r="D90" t="s">
        <v>11</v>
      </c>
      <c r="E90" t="s">
        <v>12</v>
      </c>
      <c r="F90" t="s">
        <v>12</v>
      </c>
      <c r="G90" t="s">
        <v>13</v>
      </c>
      <c r="H90" t="s">
        <v>11</v>
      </c>
      <c r="I90" t="s">
        <v>29</v>
      </c>
    </row>
    <row r="91" spans="1:9" x14ac:dyDescent="0.25">
      <c r="A91">
        <v>4</v>
      </c>
      <c r="B91" t="s">
        <v>441</v>
      </c>
      <c r="C91">
        <v>3</v>
      </c>
      <c r="D91" t="s">
        <v>24</v>
      </c>
      <c r="E91" t="s">
        <v>75</v>
      </c>
      <c r="F91" t="s">
        <v>75</v>
      </c>
      <c r="G91" t="s">
        <v>44</v>
      </c>
      <c r="H91" t="s">
        <v>27</v>
      </c>
      <c r="I91" t="s">
        <v>38</v>
      </c>
    </row>
    <row r="92" spans="1:9" x14ac:dyDescent="0.25">
      <c r="A92">
        <v>3</v>
      </c>
      <c r="B92" t="s">
        <v>68</v>
      </c>
      <c r="C92">
        <v>3</v>
      </c>
      <c r="D92" t="s">
        <v>24</v>
      </c>
      <c r="E92" t="s">
        <v>75</v>
      </c>
      <c r="F92" t="s">
        <v>75</v>
      </c>
      <c r="G92" t="s">
        <v>44</v>
      </c>
      <c r="H92" t="s">
        <v>27</v>
      </c>
      <c r="I92" t="s">
        <v>29</v>
      </c>
    </row>
    <row r="93" spans="1:9" x14ac:dyDescent="0.25">
      <c r="A93">
        <v>3</v>
      </c>
      <c r="B93" t="s">
        <v>52</v>
      </c>
      <c r="C93">
        <v>5</v>
      </c>
      <c r="D93" t="s">
        <v>34</v>
      </c>
      <c r="E93" t="s">
        <v>75</v>
      </c>
      <c r="F93" t="s">
        <v>75</v>
      </c>
      <c r="G93" t="s">
        <v>44</v>
      </c>
      <c r="H93" t="s">
        <v>27</v>
      </c>
      <c r="I93" t="s">
        <v>38</v>
      </c>
    </row>
    <row r="94" spans="1:9" x14ac:dyDescent="0.25">
      <c r="A94">
        <v>3</v>
      </c>
      <c r="B94" t="s">
        <v>52</v>
      </c>
      <c r="C94">
        <v>3</v>
      </c>
      <c r="D94" t="s">
        <v>11</v>
      </c>
      <c r="E94" t="s">
        <v>12</v>
      </c>
      <c r="F94" t="s">
        <v>12</v>
      </c>
      <c r="G94" t="s">
        <v>13</v>
      </c>
      <c r="H94" t="s">
        <v>58</v>
      </c>
      <c r="I94" t="s">
        <v>29</v>
      </c>
    </row>
    <row r="95" spans="1:9" x14ac:dyDescent="0.25">
      <c r="A95">
        <v>1</v>
      </c>
      <c r="B95" t="s">
        <v>242</v>
      </c>
      <c r="C95">
        <v>4</v>
      </c>
      <c r="D95" t="s">
        <v>24</v>
      </c>
      <c r="E95" t="s">
        <v>12</v>
      </c>
      <c r="F95" t="s">
        <v>75</v>
      </c>
      <c r="G95" t="s">
        <v>35</v>
      </c>
      <c r="H95" t="s">
        <v>58</v>
      </c>
      <c r="I95" t="s">
        <v>29</v>
      </c>
    </row>
    <row r="96" spans="1:9" x14ac:dyDescent="0.25">
      <c r="A96">
        <v>1</v>
      </c>
      <c r="B96" t="s">
        <v>223</v>
      </c>
      <c r="C96">
        <v>1</v>
      </c>
      <c r="D96" t="s">
        <v>34</v>
      </c>
      <c r="E96" t="s">
        <v>12</v>
      </c>
      <c r="F96" t="s">
        <v>75</v>
      </c>
      <c r="G96" t="s">
        <v>35</v>
      </c>
      <c r="H96" t="s">
        <v>11</v>
      </c>
      <c r="I96" t="s">
        <v>38</v>
      </c>
    </row>
    <row r="97" spans="1:9" x14ac:dyDescent="0.25">
      <c r="A97">
        <v>2</v>
      </c>
      <c r="B97" t="s">
        <v>105</v>
      </c>
      <c r="C97">
        <v>3</v>
      </c>
      <c r="D97" t="s">
        <v>24</v>
      </c>
      <c r="E97" t="s">
        <v>12</v>
      </c>
      <c r="F97" t="s">
        <v>75</v>
      </c>
      <c r="G97" t="s">
        <v>44</v>
      </c>
      <c r="H97" t="s">
        <v>27</v>
      </c>
      <c r="I97" t="s">
        <v>29</v>
      </c>
    </row>
    <row r="98" spans="1:9" x14ac:dyDescent="0.25">
      <c r="A98">
        <v>5</v>
      </c>
      <c r="B98" t="s">
        <v>247</v>
      </c>
      <c r="C98">
        <v>5</v>
      </c>
      <c r="D98" t="s">
        <v>34</v>
      </c>
      <c r="E98" t="s">
        <v>75</v>
      </c>
      <c r="F98" t="s">
        <v>75</v>
      </c>
      <c r="G98" t="s">
        <v>35</v>
      </c>
      <c r="H98" t="s">
        <v>99</v>
      </c>
      <c r="I98" t="s">
        <v>38</v>
      </c>
    </row>
    <row r="99" spans="1:9" x14ac:dyDescent="0.25">
      <c r="A99">
        <v>4</v>
      </c>
      <c r="B99" t="s">
        <v>52</v>
      </c>
      <c r="C99">
        <v>3</v>
      </c>
      <c r="D99" t="s">
        <v>24</v>
      </c>
      <c r="E99" t="s">
        <v>12</v>
      </c>
      <c r="F99" t="s">
        <v>75</v>
      </c>
      <c r="G99" t="s">
        <v>44</v>
      </c>
      <c r="H99" t="s">
        <v>27</v>
      </c>
      <c r="I99" t="s">
        <v>29</v>
      </c>
    </row>
    <row r="100" spans="1:9" x14ac:dyDescent="0.25">
      <c r="A100">
        <v>5</v>
      </c>
      <c r="B100" t="s">
        <v>475</v>
      </c>
      <c r="C100">
        <v>5</v>
      </c>
      <c r="D100" t="s">
        <v>24</v>
      </c>
      <c r="E100" t="s">
        <v>12</v>
      </c>
      <c r="F100" t="s">
        <v>12</v>
      </c>
      <c r="G100" t="s">
        <v>25</v>
      </c>
      <c r="H100" t="s">
        <v>27</v>
      </c>
      <c r="I100" t="s">
        <v>60</v>
      </c>
    </row>
    <row r="101" spans="1:9" x14ac:dyDescent="0.25">
      <c r="A101">
        <v>1</v>
      </c>
      <c r="B101" t="s">
        <v>223</v>
      </c>
      <c r="C101">
        <v>1</v>
      </c>
      <c r="D101" t="s">
        <v>34</v>
      </c>
      <c r="E101" t="s">
        <v>12</v>
      </c>
      <c r="F101" t="s">
        <v>75</v>
      </c>
      <c r="G101" t="s">
        <v>35</v>
      </c>
      <c r="H101" t="s">
        <v>27</v>
      </c>
      <c r="I101" t="s">
        <v>38</v>
      </c>
    </row>
    <row r="102" spans="1:9" x14ac:dyDescent="0.25">
      <c r="A102">
        <v>5</v>
      </c>
      <c r="B102" t="s">
        <v>281</v>
      </c>
      <c r="C102">
        <v>1</v>
      </c>
      <c r="D102" t="s">
        <v>34</v>
      </c>
      <c r="E102" t="s">
        <v>75</v>
      </c>
      <c r="F102" t="s">
        <v>75</v>
      </c>
      <c r="G102" t="s">
        <v>35</v>
      </c>
      <c r="H102" t="s">
        <v>99</v>
      </c>
      <c r="I102" t="s">
        <v>38</v>
      </c>
    </row>
    <row r="103" spans="1:9" x14ac:dyDescent="0.25">
      <c r="A103">
        <v>2</v>
      </c>
      <c r="B103" t="s">
        <v>267</v>
      </c>
      <c r="C103">
        <v>4</v>
      </c>
      <c r="D103" t="s">
        <v>24</v>
      </c>
      <c r="E103" t="s">
        <v>75</v>
      </c>
      <c r="F103" t="s">
        <v>75</v>
      </c>
      <c r="G103" t="s">
        <v>35</v>
      </c>
      <c r="H103" t="s">
        <v>27</v>
      </c>
      <c r="I103" t="s">
        <v>38</v>
      </c>
    </row>
    <row r="104" spans="1:9" x14ac:dyDescent="0.25">
      <c r="A104">
        <v>4</v>
      </c>
      <c r="B104" t="s">
        <v>495</v>
      </c>
      <c r="C104">
        <v>3</v>
      </c>
      <c r="D104" t="s">
        <v>11</v>
      </c>
      <c r="E104" t="s">
        <v>12</v>
      </c>
      <c r="F104" t="s">
        <v>12</v>
      </c>
      <c r="G104" t="s">
        <v>13</v>
      </c>
      <c r="H104" t="s">
        <v>11</v>
      </c>
      <c r="I104" t="s">
        <v>29</v>
      </c>
    </row>
    <row r="105" spans="1:9" x14ac:dyDescent="0.25">
      <c r="A105">
        <v>2</v>
      </c>
      <c r="B105" t="s">
        <v>105</v>
      </c>
      <c r="C105">
        <v>2</v>
      </c>
      <c r="D105" t="s">
        <v>11</v>
      </c>
      <c r="E105" t="s">
        <v>12</v>
      </c>
      <c r="F105" t="s">
        <v>75</v>
      </c>
      <c r="G105" t="s">
        <v>44</v>
      </c>
      <c r="H105" t="s">
        <v>11</v>
      </c>
      <c r="I105" t="s">
        <v>29</v>
      </c>
    </row>
    <row r="106" spans="1:9" x14ac:dyDescent="0.25">
      <c r="A106">
        <v>4</v>
      </c>
      <c r="B106" t="s">
        <v>170</v>
      </c>
      <c r="C106">
        <v>4</v>
      </c>
      <c r="D106" t="s">
        <v>24</v>
      </c>
      <c r="E106" t="s">
        <v>12</v>
      </c>
      <c r="F106" t="s">
        <v>75</v>
      </c>
      <c r="G106" t="s">
        <v>44</v>
      </c>
      <c r="H106" t="s">
        <v>27</v>
      </c>
      <c r="I106" t="s">
        <v>29</v>
      </c>
    </row>
    <row r="107" spans="1:9" x14ac:dyDescent="0.25">
      <c r="A107">
        <v>1</v>
      </c>
      <c r="B107" t="s">
        <v>267</v>
      </c>
      <c r="C107">
        <v>2</v>
      </c>
      <c r="D107" t="s">
        <v>11</v>
      </c>
      <c r="E107" t="s">
        <v>12</v>
      </c>
      <c r="F107" t="s">
        <v>75</v>
      </c>
      <c r="G107" t="s">
        <v>44</v>
      </c>
      <c r="H107" t="s">
        <v>11</v>
      </c>
      <c r="I107" t="s">
        <v>38</v>
      </c>
    </row>
    <row r="108" spans="1:9" x14ac:dyDescent="0.25">
      <c r="A108">
        <v>3</v>
      </c>
      <c r="B108" t="s">
        <v>52</v>
      </c>
      <c r="C108">
        <v>3</v>
      </c>
      <c r="D108" t="s">
        <v>11</v>
      </c>
      <c r="E108" t="s">
        <v>12</v>
      </c>
      <c r="F108" t="s">
        <v>75</v>
      </c>
      <c r="G108" t="s">
        <v>44</v>
      </c>
      <c r="H108" t="s">
        <v>11</v>
      </c>
      <c r="I108" t="s">
        <v>29</v>
      </c>
    </row>
    <row r="109" spans="1:9" x14ac:dyDescent="0.25">
      <c r="A109">
        <v>3</v>
      </c>
      <c r="B109" t="s">
        <v>515</v>
      </c>
      <c r="C109">
        <v>3</v>
      </c>
      <c r="D109" t="s">
        <v>34</v>
      </c>
      <c r="E109" t="s">
        <v>75</v>
      </c>
      <c r="F109" t="s">
        <v>75</v>
      </c>
      <c r="G109" t="s">
        <v>44</v>
      </c>
      <c r="H109" t="s">
        <v>11</v>
      </c>
      <c r="I109" t="s">
        <v>38</v>
      </c>
    </row>
    <row r="110" spans="1:9" x14ac:dyDescent="0.25">
      <c r="A110">
        <v>1</v>
      </c>
      <c r="B110" t="s">
        <v>214</v>
      </c>
      <c r="C110">
        <v>4</v>
      </c>
      <c r="D110" t="s">
        <v>11</v>
      </c>
      <c r="E110" t="s">
        <v>12</v>
      </c>
      <c r="F110" t="s">
        <v>75</v>
      </c>
      <c r="G110" t="s">
        <v>44</v>
      </c>
      <c r="H110" t="s">
        <v>11</v>
      </c>
      <c r="I110" t="s">
        <v>38</v>
      </c>
    </row>
    <row r="111" spans="1:9" x14ac:dyDescent="0.25">
      <c r="A111">
        <v>5</v>
      </c>
      <c r="B111" t="s">
        <v>293</v>
      </c>
      <c r="C111">
        <v>3</v>
      </c>
      <c r="D111" t="s">
        <v>24</v>
      </c>
      <c r="E111" t="s">
        <v>12</v>
      </c>
      <c r="F111" t="s">
        <v>75</v>
      </c>
      <c r="G111" t="s">
        <v>44</v>
      </c>
      <c r="H111" t="s">
        <v>27</v>
      </c>
      <c r="I111" t="s">
        <v>38</v>
      </c>
    </row>
    <row r="112" spans="1:9" x14ac:dyDescent="0.25">
      <c r="A112">
        <v>4</v>
      </c>
      <c r="B112" t="s">
        <v>105</v>
      </c>
      <c r="C112">
        <v>1</v>
      </c>
      <c r="D112" t="s">
        <v>34</v>
      </c>
      <c r="E112" t="s">
        <v>12</v>
      </c>
      <c r="F112" t="s">
        <v>75</v>
      </c>
      <c r="G112" t="s">
        <v>44</v>
      </c>
      <c r="H112" t="s">
        <v>27</v>
      </c>
      <c r="I112" t="s">
        <v>38</v>
      </c>
    </row>
    <row r="113" spans="1:9" x14ac:dyDescent="0.25">
      <c r="A113">
        <v>1</v>
      </c>
      <c r="B113" t="s">
        <v>23</v>
      </c>
      <c r="C113">
        <v>3</v>
      </c>
      <c r="D113" t="s">
        <v>24</v>
      </c>
      <c r="E113" t="s">
        <v>12</v>
      </c>
      <c r="F113" t="s">
        <v>75</v>
      </c>
      <c r="G113" t="s">
        <v>44</v>
      </c>
      <c r="H113" t="s">
        <v>11</v>
      </c>
      <c r="I113" t="s">
        <v>16</v>
      </c>
    </row>
    <row r="114" spans="1:9" x14ac:dyDescent="0.25">
      <c r="A114">
        <v>3</v>
      </c>
      <c r="B114" t="s">
        <v>105</v>
      </c>
      <c r="C114">
        <v>2</v>
      </c>
      <c r="D114" t="s">
        <v>24</v>
      </c>
      <c r="E114" t="s">
        <v>75</v>
      </c>
      <c r="F114" t="s">
        <v>75</v>
      </c>
      <c r="G114" t="s">
        <v>44</v>
      </c>
      <c r="H114" t="s">
        <v>27</v>
      </c>
      <c r="I114" t="s">
        <v>38</v>
      </c>
    </row>
    <row r="115" spans="1:9" x14ac:dyDescent="0.25">
      <c r="A115">
        <v>2</v>
      </c>
      <c r="B115" t="s">
        <v>52</v>
      </c>
      <c r="C115">
        <v>2</v>
      </c>
      <c r="D115" t="s">
        <v>24</v>
      </c>
      <c r="E115" t="s">
        <v>75</v>
      </c>
      <c r="F115" t="s">
        <v>12</v>
      </c>
      <c r="G115" t="s">
        <v>13</v>
      </c>
      <c r="H115" t="s">
        <v>11</v>
      </c>
      <c r="I115" t="s">
        <v>29</v>
      </c>
    </row>
    <row r="116" spans="1:9" x14ac:dyDescent="0.25">
      <c r="A116">
        <v>1</v>
      </c>
      <c r="B116" t="s">
        <v>120</v>
      </c>
      <c r="C116">
        <v>2</v>
      </c>
      <c r="D116" t="s">
        <v>34</v>
      </c>
      <c r="E116" t="s">
        <v>12</v>
      </c>
      <c r="F116" t="s">
        <v>75</v>
      </c>
      <c r="G116" t="s">
        <v>44</v>
      </c>
      <c r="H116" t="s">
        <v>27</v>
      </c>
      <c r="I116" t="s">
        <v>38</v>
      </c>
    </row>
    <row r="117" spans="1:9" x14ac:dyDescent="0.25">
      <c r="A117">
        <v>1</v>
      </c>
      <c r="B117" t="s">
        <v>105</v>
      </c>
      <c r="C117">
        <v>3</v>
      </c>
      <c r="D117" t="s">
        <v>24</v>
      </c>
      <c r="E117" t="s">
        <v>12</v>
      </c>
      <c r="F117" t="s">
        <v>75</v>
      </c>
      <c r="G117" t="s">
        <v>44</v>
      </c>
      <c r="H117" t="s">
        <v>11</v>
      </c>
      <c r="I117" t="s">
        <v>29</v>
      </c>
    </row>
    <row r="118" spans="1:9" x14ac:dyDescent="0.25">
      <c r="A118">
        <v>3</v>
      </c>
      <c r="B118" t="s">
        <v>166</v>
      </c>
      <c r="C118">
        <v>3</v>
      </c>
      <c r="D118" t="s">
        <v>24</v>
      </c>
      <c r="E118" t="s">
        <v>12</v>
      </c>
      <c r="F118" t="s">
        <v>75</v>
      </c>
      <c r="G118" t="s">
        <v>44</v>
      </c>
      <c r="H118" t="s">
        <v>27</v>
      </c>
      <c r="I118" t="s">
        <v>38</v>
      </c>
    </row>
    <row r="119" spans="1:9" x14ac:dyDescent="0.25">
      <c r="A119">
        <v>5</v>
      </c>
      <c r="B119" t="s">
        <v>247</v>
      </c>
      <c r="C119">
        <v>1</v>
      </c>
      <c r="D119" t="s">
        <v>34</v>
      </c>
      <c r="E119" t="s">
        <v>75</v>
      </c>
      <c r="F119" t="s">
        <v>75</v>
      </c>
      <c r="G119" t="s">
        <v>35</v>
      </c>
      <c r="H119" t="s">
        <v>99</v>
      </c>
      <c r="I119" t="s">
        <v>38</v>
      </c>
    </row>
    <row r="120" spans="1:9" x14ac:dyDescent="0.25">
      <c r="A120">
        <v>5</v>
      </c>
      <c r="B120" t="s">
        <v>88</v>
      </c>
      <c r="C120">
        <v>3</v>
      </c>
      <c r="D120" t="s">
        <v>24</v>
      </c>
      <c r="E120" t="s">
        <v>75</v>
      </c>
      <c r="F120" t="s">
        <v>75</v>
      </c>
      <c r="G120" t="s">
        <v>44</v>
      </c>
      <c r="H120" t="s">
        <v>27</v>
      </c>
      <c r="I120" t="s">
        <v>29</v>
      </c>
    </row>
    <row r="121" spans="1:9" x14ac:dyDescent="0.25">
      <c r="A121">
        <v>3</v>
      </c>
      <c r="B121" t="s">
        <v>267</v>
      </c>
      <c r="C121">
        <v>4</v>
      </c>
      <c r="D121" t="s">
        <v>11</v>
      </c>
      <c r="E121" t="s">
        <v>12</v>
      </c>
      <c r="F121" t="s">
        <v>12</v>
      </c>
      <c r="G121" t="s">
        <v>13</v>
      </c>
      <c r="H121" t="s">
        <v>11</v>
      </c>
      <c r="I121" t="s">
        <v>38</v>
      </c>
    </row>
    <row r="122" spans="1:9" x14ac:dyDescent="0.25">
      <c r="A122">
        <v>4</v>
      </c>
      <c r="B122" t="s">
        <v>223</v>
      </c>
      <c r="C122">
        <v>1</v>
      </c>
      <c r="D122" t="s">
        <v>24</v>
      </c>
      <c r="E122" t="s">
        <v>75</v>
      </c>
      <c r="F122" t="s">
        <v>75</v>
      </c>
      <c r="G122" t="s">
        <v>44</v>
      </c>
      <c r="H122" t="s">
        <v>27</v>
      </c>
      <c r="I122" t="s">
        <v>29</v>
      </c>
    </row>
    <row r="123" spans="1:9" x14ac:dyDescent="0.25">
      <c r="A123">
        <v>1</v>
      </c>
      <c r="B123" t="s">
        <v>52</v>
      </c>
      <c r="C123">
        <v>1</v>
      </c>
      <c r="D123" t="s">
        <v>34</v>
      </c>
      <c r="E123" t="s">
        <v>12</v>
      </c>
      <c r="F123" t="s">
        <v>75</v>
      </c>
      <c r="G123" t="s">
        <v>35</v>
      </c>
      <c r="H123" t="s">
        <v>11</v>
      </c>
      <c r="I123" t="s">
        <v>29</v>
      </c>
    </row>
    <row r="124" spans="1:9" x14ac:dyDescent="0.25">
      <c r="A124">
        <v>3</v>
      </c>
      <c r="B124" t="s">
        <v>223</v>
      </c>
      <c r="C124">
        <v>2</v>
      </c>
      <c r="D124" t="s">
        <v>24</v>
      </c>
      <c r="E124" t="s">
        <v>75</v>
      </c>
      <c r="F124" t="s">
        <v>75</v>
      </c>
      <c r="G124" t="s">
        <v>44</v>
      </c>
      <c r="H124" t="s">
        <v>58</v>
      </c>
      <c r="I124" t="s">
        <v>38</v>
      </c>
    </row>
    <row r="125" spans="1:9" x14ac:dyDescent="0.25">
      <c r="A125">
        <v>2</v>
      </c>
      <c r="B125" t="s">
        <v>293</v>
      </c>
      <c r="C125">
        <v>3</v>
      </c>
      <c r="D125" t="s">
        <v>24</v>
      </c>
      <c r="E125" t="s">
        <v>75</v>
      </c>
      <c r="F125" t="s">
        <v>75</v>
      </c>
      <c r="G125" t="s">
        <v>44</v>
      </c>
      <c r="H125" t="s">
        <v>11</v>
      </c>
      <c r="I125" t="s">
        <v>29</v>
      </c>
    </row>
    <row r="126" spans="1:9" x14ac:dyDescent="0.25">
      <c r="A126">
        <v>3</v>
      </c>
      <c r="B126" t="s">
        <v>579</v>
      </c>
      <c r="C126">
        <v>3</v>
      </c>
      <c r="D126" t="s">
        <v>24</v>
      </c>
      <c r="E126" t="s">
        <v>75</v>
      </c>
      <c r="F126" t="s">
        <v>75</v>
      </c>
      <c r="G126" t="s">
        <v>44</v>
      </c>
      <c r="H126" t="s">
        <v>27</v>
      </c>
      <c r="I126" t="s">
        <v>29</v>
      </c>
    </row>
    <row r="127" spans="1:9" x14ac:dyDescent="0.25">
      <c r="A127">
        <v>4</v>
      </c>
      <c r="B127" t="s">
        <v>582</v>
      </c>
      <c r="C127">
        <v>4</v>
      </c>
      <c r="D127" t="s">
        <v>11</v>
      </c>
      <c r="E127" t="s">
        <v>12</v>
      </c>
      <c r="F127" t="s">
        <v>75</v>
      </c>
      <c r="G127" t="s">
        <v>44</v>
      </c>
      <c r="H127" t="s">
        <v>27</v>
      </c>
      <c r="I127" t="s">
        <v>38</v>
      </c>
    </row>
    <row r="128" spans="1:9" x14ac:dyDescent="0.25">
      <c r="A128">
        <v>3</v>
      </c>
      <c r="B128" t="s">
        <v>586</v>
      </c>
      <c r="C128">
        <v>3</v>
      </c>
      <c r="D128" t="s">
        <v>11</v>
      </c>
      <c r="E128" t="s">
        <v>75</v>
      </c>
      <c r="F128" t="s">
        <v>75</v>
      </c>
      <c r="G128" t="s">
        <v>44</v>
      </c>
      <c r="H128" t="s">
        <v>11</v>
      </c>
      <c r="I128" t="s">
        <v>29</v>
      </c>
    </row>
    <row r="129" spans="1:9" x14ac:dyDescent="0.25">
      <c r="A129">
        <v>3</v>
      </c>
      <c r="B129" t="s">
        <v>88</v>
      </c>
      <c r="C129">
        <v>2</v>
      </c>
      <c r="D129" t="s">
        <v>24</v>
      </c>
      <c r="E129" t="s">
        <v>12</v>
      </c>
      <c r="F129" t="s">
        <v>75</v>
      </c>
      <c r="G129" t="s">
        <v>44</v>
      </c>
      <c r="H129" t="s">
        <v>27</v>
      </c>
      <c r="I129" t="s">
        <v>38</v>
      </c>
    </row>
    <row r="130" spans="1:9" x14ac:dyDescent="0.25">
      <c r="A130">
        <v>3</v>
      </c>
      <c r="B130" t="s">
        <v>68</v>
      </c>
      <c r="C130">
        <v>3</v>
      </c>
      <c r="D130" t="s">
        <v>24</v>
      </c>
      <c r="E130" t="s">
        <v>75</v>
      </c>
      <c r="F130" t="s">
        <v>12</v>
      </c>
      <c r="G130" t="s">
        <v>13</v>
      </c>
      <c r="H130" t="s">
        <v>11</v>
      </c>
      <c r="I130" t="s">
        <v>29</v>
      </c>
    </row>
    <row r="131" spans="1:9" x14ac:dyDescent="0.25">
      <c r="A131">
        <v>4</v>
      </c>
      <c r="B131" t="s">
        <v>281</v>
      </c>
      <c r="C131">
        <v>2</v>
      </c>
      <c r="D131" t="s">
        <v>24</v>
      </c>
      <c r="E131" t="s">
        <v>12</v>
      </c>
      <c r="F131" t="s">
        <v>75</v>
      </c>
      <c r="G131" t="s">
        <v>44</v>
      </c>
      <c r="H131" t="s">
        <v>99</v>
      </c>
      <c r="I131" t="s">
        <v>38</v>
      </c>
    </row>
    <row r="132" spans="1:9" x14ac:dyDescent="0.25">
      <c r="A132">
        <v>4</v>
      </c>
      <c r="B132" t="s">
        <v>293</v>
      </c>
      <c r="C132">
        <v>2</v>
      </c>
      <c r="D132" t="s">
        <v>24</v>
      </c>
      <c r="E132" t="s">
        <v>75</v>
      </c>
      <c r="F132" t="s">
        <v>75</v>
      </c>
      <c r="G132" t="s">
        <v>44</v>
      </c>
      <c r="H132" t="s">
        <v>99</v>
      </c>
      <c r="I132" t="s">
        <v>29</v>
      </c>
    </row>
    <row r="133" spans="1:9" x14ac:dyDescent="0.25">
      <c r="A133">
        <v>3</v>
      </c>
      <c r="B133" t="s">
        <v>105</v>
      </c>
      <c r="C133">
        <v>4</v>
      </c>
      <c r="D133" t="s">
        <v>24</v>
      </c>
      <c r="E133" t="s">
        <v>12</v>
      </c>
      <c r="F133" t="s">
        <v>12</v>
      </c>
      <c r="G133" t="s">
        <v>13</v>
      </c>
      <c r="H133" t="s">
        <v>27</v>
      </c>
      <c r="I133" t="s">
        <v>29</v>
      </c>
    </row>
    <row r="134" spans="1:9" x14ac:dyDescent="0.25">
      <c r="A134">
        <v>1</v>
      </c>
      <c r="B134" t="s">
        <v>105</v>
      </c>
      <c r="C134">
        <v>1</v>
      </c>
      <c r="D134" t="s">
        <v>34</v>
      </c>
      <c r="E134" t="s">
        <v>12</v>
      </c>
      <c r="F134" t="s">
        <v>75</v>
      </c>
      <c r="G134" t="s">
        <v>35</v>
      </c>
      <c r="H134" t="s">
        <v>11</v>
      </c>
      <c r="I134" t="s">
        <v>38</v>
      </c>
    </row>
    <row r="135" spans="1:9" x14ac:dyDescent="0.25">
      <c r="A135">
        <v>2</v>
      </c>
      <c r="B135" t="s">
        <v>223</v>
      </c>
      <c r="C135">
        <v>3</v>
      </c>
      <c r="D135" t="s">
        <v>11</v>
      </c>
      <c r="E135" t="s">
        <v>12</v>
      </c>
      <c r="F135" t="s">
        <v>75</v>
      </c>
      <c r="G135" t="s">
        <v>44</v>
      </c>
      <c r="H135" t="s">
        <v>27</v>
      </c>
      <c r="I135" t="s">
        <v>38</v>
      </c>
    </row>
    <row r="136" spans="1:9" x14ac:dyDescent="0.25">
      <c r="A136">
        <v>1</v>
      </c>
      <c r="B136" t="s">
        <v>618</v>
      </c>
      <c r="C136">
        <v>3</v>
      </c>
      <c r="D136" t="s">
        <v>11</v>
      </c>
      <c r="E136" t="s">
        <v>12</v>
      </c>
      <c r="F136" t="s">
        <v>12</v>
      </c>
      <c r="G136" t="s">
        <v>13</v>
      </c>
      <c r="H136" t="s">
        <v>11</v>
      </c>
      <c r="I136" t="s">
        <v>29</v>
      </c>
    </row>
    <row r="137" spans="1:9" x14ac:dyDescent="0.25">
      <c r="A137">
        <v>3</v>
      </c>
      <c r="B137" t="s">
        <v>623</v>
      </c>
      <c r="C137">
        <v>3</v>
      </c>
      <c r="D137" t="s">
        <v>24</v>
      </c>
      <c r="E137" t="s">
        <v>12</v>
      </c>
      <c r="F137" t="s">
        <v>12</v>
      </c>
      <c r="G137" t="s">
        <v>13</v>
      </c>
      <c r="H137" t="s">
        <v>27</v>
      </c>
      <c r="I137" t="s">
        <v>29</v>
      </c>
    </row>
    <row r="138" spans="1:9" x14ac:dyDescent="0.25">
      <c r="A138">
        <v>1</v>
      </c>
      <c r="B138" t="s">
        <v>628</v>
      </c>
      <c r="C138">
        <v>4</v>
      </c>
      <c r="D138" t="s">
        <v>11</v>
      </c>
      <c r="E138" t="s">
        <v>12</v>
      </c>
      <c r="F138" t="s">
        <v>12</v>
      </c>
      <c r="G138" t="s">
        <v>13</v>
      </c>
      <c r="H138" t="s">
        <v>11</v>
      </c>
      <c r="I138" t="s">
        <v>16</v>
      </c>
    </row>
    <row r="139" spans="1:9" x14ac:dyDescent="0.25">
      <c r="A139">
        <v>3</v>
      </c>
      <c r="B139" t="s">
        <v>52</v>
      </c>
      <c r="C139">
        <v>3</v>
      </c>
      <c r="D139" t="s">
        <v>11</v>
      </c>
      <c r="E139" t="s">
        <v>12</v>
      </c>
      <c r="F139" t="s">
        <v>12</v>
      </c>
      <c r="G139" t="s">
        <v>13</v>
      </c>
      <c r="H139" t="s">
        <v>27</v>
      </c>
      <c r="I139" t="s">
        <v>29</v>
      </c>
    </row>
    <row r="140" spans="1:9" x14ac:dyDescent="0.25">
      <c r="A140">
        <v>4</v>
      </c>
      <c r="B140" t="s">
        <v>319</v>
      </c>
      <c r="C140">
        <v>3</v>
      </c>
      <c r="D140" t="s">
        <v>24</v>
      </c>
      <c r="E140" t="s">
        <v>12</v>
      </c>
      <c r="F140" t="s">
        <v>12</v>
      </c>
      <c r="G140" t="s">
        <v>13</v>
      </c>
      <c r="H140" t="s">
        <v>27</v>
      </c>
      <c r="I140" t="s">
        <v>29</v>
      </c>
    </row>
    <row r="141" spans="1:9" x14ac:dyDescent="0.25">
      <c r="A141">
        <v>1</v>
      </c>
      <c r="B141" t="s">
        <v>267</v>
      </c>
      <c r="C141">
        <v>5</v>
      </c>
      <c r="D141" t="s">
        <v>24</v>
      </c>
      <c r="E141" t="s">
        <v>12</v>
      </c>
      <c r="F141" t="s">
        <v>12</v>
      </c>
      <c r="G141" t="s">
        <v>13</v>
      </c>
      <c r="H141" t="s">
        <v>58</v>
      </c>
      <c r="I141" t="s">
        <v>16</v>
      </c>
    </row>
    <row r="142" spans="1:9" x14ac:dyDescent="0.25">
      <c r="A142">
        <v>3</v>
      </c>
      <c r="B142" t="s">
        <v>319</v>
      </c>
      <c r="C142">
        <v>4</v>
      </c>
      <c r="D142" t="s">
        <v>34</v>
      </c>
      <c r="E142" t="s">
        <v>75</v>
      </c>
      <c r="F142" t="s">
        <v>75</v>
      </c>
      <c r="G142" t="s">
        <v>35</v>
      </c>
      <c r="H142" t="s">
        <v>27</v>
      </c>
      <c r="I142" t="s">
        <v>38</v>
      </c>
    </row>
    <row r="143" spans="1:9" x14ac:dyDescent="0.25">
      <c r="A143">
        <v>5</v>
      </c>
      <c r="B143" t="s">
        <v>223</v>
      </c>
      <c r="C143">
        <v>2</v>
      </c>
      <c r="D143" t="s">
        <v>24</v>
      </c>
      <c r="E143" t="s">
        <v>75</v>
      </c>
      <c r="F143" t="s">
        <v>75</v>
      </c>
      <c r="G143" t="s">
        <v>44</v>
      </c>
      <c r="H143" t="s">
        <v>99</v>
      </c>
      <c r="I143" t="s">
        <v>29</v>
      </c>
    </row>
    <row r="144" spans="1:9" x14ac:dyDescent="0.25">
      <c r="A144">
        <v>1</v>
      </c>
      <c r="B144" t="s">
        <v>223</v>
      </c>
      <c r="C144">
        <v>3</v>
      </c>
      <c r="D144" t="s">
        <v>24</v>
      </c>
      <c r="E144" t="s">
        <v>12</v>
      </c>
      <c r="F144" t="s">
        <v>75</v>
      </c>
      <c r="G144" t="s">
        <v>44</v>
      </c>
      <c r="H144" t="s">
        <v>58</v>
      </c>
      <c r="I144" t="s">
        <v>16</v>
      </c>
    </row>
    <row r="145" spans="1:9" x14ac:dyDescent="0.25">
      <c r="A145">
        <v>3</v>
      </c>
      <c r="B145" t="s">
        <v>52</v>
      </c>
      <c r="C145">
        <v>3</v>
      </c>
      <c r="D145" t="s">
        <v>34</v>
      </c>
      <c r="E145" t="s">
        <v>75</v>
      </c>
      <c r="F145" t="s">
        <v>75</v>
      </c>
      <c r="G145" t="s">
        <v>44</v>
      </c>
      <c r="H145" t="s">
        <v>27</v>
      </c>
      <c r="I145" t="s">
        <v>38</v>
      </c>
    </row>
    <row r="146" spans="1:9" x14ac:dyDescent="0.25">
      <c r="A146">
        <v>5</v>
      </c>
      <c r="B146" t="s">
        <v>105</v>
      </c>
      <c r="C146">
        <v>5</v>
      </c>
      <c r="D146" t="s">
        <v>24</v>
      </c>
      <c r="E146" t="s">
        <v>12</v>
      </c>
      <c r="F146" t="s">
        <v>75</v>
      </c>
      <c r="G146" t="s">
        <v>44</v>
      </c>
      <c r="H146" t="s">
        <v>27</v>
      </c>
      <c r="I146" t="s">
        <v>38</v>
      </c>
    </row>
    <row r="147" spans="1:9" x14ac:dyDescent="0.25">
      <c r="A147">
        <v>4</v>
      </c>
      <c r="B147" t="s">
        <v>665</v>
      </c>
      <c r="C147">
        <v>3</v>
      </c>
      <c r="D147" t="s">
        <v>11</v>
      </c>
      <c r="E147" t="s">
        <v>12</v>
      </c>
      <c r="F147" t="s">
        <v>12</v>
      </c>
      <c r="G147" t="s">
        <v>13</v>
      </c>
      <c r="H147" t="s">
        <v>11</v>
      </c>
      <c r="I147" t="s">
        <v>16</v>
      </c>
    </row>
    <row r="148" spans="1:9" x14ac:dyDescent="0.25">
      <c r="A148">
        <v>1</v>
      </c>
      <c r="B148" t="s">
        <v>223</v>
      </c>
      <c r="C148">
        <v>3</v>
      </c>
      <c r="D148" t="s">
        <v>11</v>
      </c>
      <c r="E148" t="s">
        <v>12</v>
      </c>
      <c r="F148" t="s">
        <v>12</v>
      </c>
      <c r="G148" t="s">
        <v>13</v>
      </c>
      <c r="H148" t="s">
        <v>58</v>
      </c>
      <c r="I148" t="s">
        <v>29</v>
      </c>
    </row>
    <row r="149" spans="1:9" x14ac:dyDescent="0.25">
      <c r="A149">
        <v>5</v>
      </c>
      <c r="B149" t="s">
        <v>267</v>
      </c>
      <c r="C149">
        <v>4</v>
      </c>
      <c r="D149" t="s">
        <v>24</v>
      </c>
      <c r="E149" t="s">
        <v>75</v>
      </c>
      <c r="F149" t="s">
        <v>75</v>
      </c>
      <c r="G149" t="s">
        <v>35</v>
      </c>
      <c r="H149" t="s">
        <v>27</v>
      </c>
      <c r="I149" t="s">
        <v>38</v>
      </c>
    </row>
    <row r="150" spans="1:9" x14ac:dyDescent="0.25">
      <c r="A150">
        <v>5</v>
      </c>
      <c r="B150" t="s">
        <v>105</v>
      </c>
      <c r="C150">
        <v>3</v>
      </c>
      <c r="D150" t="s">
        <v>24</v>
      </c>
      <c r="E150" t="s">
        <v>75</v>
      </c>
      <c r="F150" t="s">
        <v>75</v>
      </c>
      <c r="G150" t="s">
        <v>44</v>
      </c>
      <c r="H150" t="s">
        <v>99</v>
      </c>
      <c r="I150" t="s">
        <v>38</v>
      </c>
    </row>
    <row r="151" spans="1:9" x14ac:dyDescent="0.25">
      <c r="A151">
        <v>4</v>
      </c>
      <c r="B151" t="s">
        <v>105</v>
      </c>
      <c r="C151">
        <v>4</v>
      </c>
      <c r="D151" t="s">
        <v>34</v>
      </c>
      <c r="E151" t="s">
        <v>75</v>
      </c>
      <c r="F151" t="s">
        <v>12</v>
      </c>
      <c r="G151" t="s">
        <v>13</v>
      </c>
      <c r="H151" t="s">
        <v>99</v>
      </c>
      <c r="I151" t="s">
        <v>29</v>
      </c>
    </row>
    <row r="152" spans="1:9" x14ac:dyDescent="0.25">
      <c r="A152">
        <v>3</v>
      </c>
      <c r="B152" t="s">
        <v>82</v>
      </c>
      <c r="C152">
        <v>2</v>
      </c>
      <c r="D152" t="s">
        <v>24</v>
      </c>
      <c r="E152" t="s">
        <v>12</v>
      </c>
      <c r="F152" t="s">
        <v>75</v>
      </c>
      <c r="G152" t="s">
        <v>44</v>
      </c>
      <c r="H152" t="s">
        <v>27</v>
      </c>
      <c r="I152" t="s">
        <v>38</v>
      </c>
    </row>
    <row r="153" spans="1:9" x14ac:dyDescent="0.25">
      <c r="A153">
        <v>3</v>
      </c>
      <c r="B153" t="s">
        <v>628</v>
      </c>
      <c r="C153">
        <v>3</v>
      </c>
      <c r="D153" t="s">
        <v>11</v>
      </c>
      <c r="E153" t="s">
        <v>12</v>
      </c>
      <c r="F153" t="s">
        <v>75</v>
      </c>
      <c r="G153" t="s">
        <v>44</v>
      </c>
      <c r="H153" t="s">
        <v>11</v>
      </c>
      <c r="I153" t="s">
        <v>29</v>
      </c>
    </row>
    <row r="154" spans="1:9" x14ac:dyDescent="0.25">
      <c r="A154">
        <v>5</v>
      </c>
      <c r="B154" t="s">
        <v>10</v>
      </c>
      <c r="C154">
        <v>5</v>
      </c>
      <c r="D154" t="s">
        <v>34</v>
      </c>
      <c r="E154" t="s">
        <v>75</v>
      </c>
      <c r="F154" t="s">
        <v>75</v>
      </c>
      <c r="G154" t="s">
        <v>35</v>
      </c>
      <c r="H154" t="s">
        <v>99</v>
      </c>
      <c r="I154" t="s">
        <v>38</v>
      </c>
    </row>
    <row r="155" spans="1:9" x14ac:dyDescent="0.25">
      <c r="A155">
        <v>1</v>
      </c>
      <c r="B155" t="s">
        <v>68</v>
      </c>
      <c r="C155">
        <v>3</v>
      </c>
      <c r="D155" t="s">
        <v>24</v>
      </c>
      <c r="E155" t="s">
        <v>12</v>
      </c>
      <c r="F155" t="s">
        <v>75</v>
      </c>
      <c r="G155" t="s">
        <v>35</v>
      </c>
      <c r="H155" t="s">
        <v>58</v>
      </c>
      <c r="I155" t="s">
        <v>29</v>
      </c>
    </row>
    <row r="156" spans="1:9" x14ac:dyDescent="0.25">
      <c r="A156">
        <v>1</v>
      </c>
      <c r="B156" t="s">
        <v>400</v>
      </c>
      <c r="C156">
        <v>2</v>
      </c>
      <c r="D156" t="s">
        <v>11</v>
      </c>
      <c r="E156" t="s">
        <v>12</v>
      </c>
      <c r="F156" t="s">
        <v>75</v>
      </c>
      <c r="G156" t="s">
        <v>44</v>
      </c>
      <c r="H156" t="s">
        <v>58</v>
      </c>
      <c r="I156" t="s">
        <v>16</v>
      </c>
    </row>
    <row r="157" spans="1:9" x14ac:dyDescent="0.25">
      <c r="A157">
        <v>3</v>
      </c>
      <c r="B157" t="s">
        <v>82</v>
      </c>
      <c r="C157">
        <v>4</v>
      </c>
      <c r="D157" t="s">
        <v>24</v>
      </c>
      <c r="E157" t="s">
        <v>12</v>
      </c>
      <c r="F157" t="s">
        <v>12</v>
      </c>
      <c r="G157" t="s">
        <v>25</v>
      </c>
      <c r="H157" t="s">
        <v>27</v>
      </c>
      <c r="I157" t="s">
        <v>16</v>
      </c>
    </row>
    <row r="158" spans="1:9" x14ac:dyDescent="0.25">
      <c r="A158">
        <v>1</v>
      </c>
      <c r="B158" t="s">
        <v>52</v>
      </c>
      <c r="C158">
        <v>1</v>
      </c>
      <c r="D158" t="s">
        <v>11</v>
      </c>
      <c r="E158" t="s">
        <v>12</v>
      </c>
      <c r="F158" t="s">
        <v>75</v>
      </c>
      <c r="G158" t="s">
        <v>44</v>
      </c>
      <c r="H158" t="s">
        <v>58</v>
      </c>
      <c r="I158" t="s">
        <v>38</v>
      </c>
    </row>
    <row r="159" spans="1:9" x14ac:dyDescent="0.25">
      <c r="A159">
        <v>5</v>
      </c>
      <c r="B159" t="s">
        <v>267</v>
      </c>
      <c r="C159">
        <v>4</v>
      </c>
      <c r="D159" t="s">
        <v>11</v>
      </c>
      <c r="E159" t="s">
        <v>75</v>
      </c>
      <c r="F159" t="s">
        <v>75</v>
      </c>
      <c r="G159" t="s">
        <v>44</v>
      </c>
      <c r="H159" t="s">
        <v>27</v>
      </c>
      <c r="I159" t="s">
        <v>29</v>
      </c>
    </row>
    <row r="160" spans="1:9" x14ac:dyDescent="0.25">
      <c r="A160">
        <v>3</v>
      </c>
      <c r="B160" t="s">
        <v>52</v>
      </c>
      <c r="C160">
        <v>4</v>
      </c>
      <c r="D160" t="s">
        <v>11</v>
      </c>
      <c r="E160" t="s">
        <v>12</v>
      </c>
      <c r="F160" t="s">
        <v>12</v>
      </c>
      <c r="G160" t="s">
        <v>13</v>
      </c>
      <c r="H160" t="s">
        <v>11</v>
      </c>
      <c r="I160" t="s">
        <v>29</v>
      </c>
    </row>
    <row r="161" spans="1:9" x14ac:dyDescent="0.25">
      <c r="A161">
        <v>4</v>
      </c>
      <c r="B161" t="s">
        <v>33</v>
      </c>
      <c r="C161">
        <v>3</v>
      </c>
      <c r="D161" t="s">
        <v>24</v>
      </c>
      <c r="E161" t="s">
        <v>12</v>
      </c>
      <c r="F161" t="s">
        <v>12</v>
      </c>
      <c r="G161" t="s">
        <v>13</v>
      </c>
      <c r="H161" t="s">
        <v>11</v>
      </c>
      <c r="I161" t="s">
        <v>29</v>
      </c>
    </row>
    <row r="162" spans="1:9" x14ac:dyDescent="0.25">
      <c r="A162">
        <v>4</v>
      </c>
      <c r="B162" t="s">
        <v>68</v>
      </c>
      <c r="C162">
        <v>3</v>
      </c>
      <c r="D162" t="s">
        <v>11</v>
      </c>
      <c r="E162" t="s">
        <v>75</v>
      </c>
      <c r="F162" t="s">
        <v>12</v>
      </c>
      <c r="G162" t="s">
        <v>13</v>
      </c>
      <c r="H162" t="s">
        <v>27</v>
      </c>
      <c r="I162" t="s">
        <v>29</v>
      </c>
    </row>
    <row r="163" spans="1:9" x14ac:dyDescent="0.25">
      <c r="A163">
        <v>3</v>
      </c>
      <c r="B163" t="s">
        <v>400</v>
      </c>
      <c r="C163">
        <v>1</v>
      </c>
      <c r="D163" t="s">
        <v>34</v>
      </c>
      <c r="E163" t="s">
        <v>12</v>
      </c>
      <c r="F163" t="s">
        <v>12</v>
      </c>
      <c r="G163" t="s">
        <v>13</v>
      </c>
      <c r="H163" t="s">
        <v>27</v>
      </c>
      <c r="I163" t="s">
        <v>38</v>
      </c>
    </row>
    <row r="164" spans="1:9" x14ac:dyDescent="0.25">
      <c r="A164">
        <v>5</v>
      </c>
      <c r="B164" t="s">
        <v>68</v>
      </c>
      <c r="C164">
        <v>1</v>
      </c>
      <c r="D164" t="s">
        <v>34</v>
      </c>
      <c r="E164" t="s">
        <v>75</v>
      </c>
      <c r="F164" t="s">
        <v>75</v>
      </c>
      <c r="G164" t="s">
        <v>44</v>
      </c>
      <c r="H164" t="s">
        <v>27</v>
      </c>
      <c r="I164" t="s">
        <v>38</v>
      </c>
    </row>
    <row r="165" spans="1:9" x14ac:dyDescent="0.25">
      <c r="A165">
        <v>4</v>
      </c>
      <c r="B165" t="s">
        <v>223</v>
      </c>
      <c r="C165">
        <v>3</v>
      </c>
      <c r="D165" t="s">
        <v>34</v>
      </c>
      <c r="E165" t="s">
        <v>12</v>
      </c>
      <c r="F165" t="s">
        <v>75</v>
      </c>
      <c r="G165" t="s">
        <v>44</v>
      </c>
      <c r="H165" t="s">
        <v>27</v>
      </c>
      <c r="I165" t="s">
        <v>38</v>
      </c>
    </row>
    <row r="166" spans="1:9" x14ac:dyDescent="0.25">
      <c r="A166">
        <v>5</v>
      </c>
      <c r="B166" t="s">
        <v>734</v>
      </c>
      <c r="C166">
        <v>3</v>
      </c>
      <c r="D166" t="s">
        <v>11</v>
      </c>
      <c r="E166" t="s">
        <v>12</v>
      </c>
      <c r="F166" t="s">
        <v>75</v>
      </c>
      <c r="G166" t="s">
        <v>44</v>
      </c>
      <c r="H166" t="s">
        <v>11</v>
      </c>
      <c r="I166" t="s">
        <v>16</v>
      </c>
    </row>
    <row r="167" spans="1:9" x14ac:dyDescent="0.25">
      <c r="A167">
        <v>4</v>
      </c>
      <c r="B167" t="s">
        <v>82</v>
      </c>
      <c r="C167">
        <v>3</v>
      </c>
      <c r="D167" t="s">
        <v>24</v>
      </c>
      <c r="E167" t="s">
        <v>12</v>
      </c>
      <c r="F167" t="s">
        <v>75</v>
      </c>
      <c r="G167" t="s">
        <v>44</v>
      </c>
      <c r="H167" t="s">
        <v>27</v>
      </c>
      <c r="I167" t="s">
        <v>29</v>
      </c>
    </row>
    <row r="168" spans="1:9" x14ac:dyDescent="0.25">
      <c r="A168">
        <v>3</v>
      </c>
      <c r="B168" t="s">
        <v>267</v>
      </c>
      <c r="C168">
        <v>4</v>
      </c>
      <c r="D168" t="s">
        <v>11</v>
      </c>
      <c r="E168" t="s">
        <v>12</v>
      </c>
      <c r="F168" t="s">
        <v>75</v>
      </c>
      <c r="G168" t="s">
        <v>44</v>
      </c>
      <c r="H168" t="s">
        <v>27</v>
      </c>
      <c r="I168" t="s">
        <v>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287C-6BBD-49FF-A3FF-820486B333DF}">
  <sheetPr>
    <tabColor rgb="FFFFC000"/>
  </sheetPr>
  <dimension ref="A1:H168"/>
  <sheetViews>
    <sheetView workbookViewId="0">
      <selection activeCell="G5" sqref="G5"/>
    </sheetView>
  </sheetViews>
  <sheetFormatPr defaultRowHeight="15" x14ac:dyDescent="0.25"/>
  <cols>
    <col min="1" max="1" width="35.7109375" bestFit="1" customWidth="1"/>
    <col min="2" max="2" width="21.7109375" bestFit="1" customWidth="1"/>
    <col min="3" max="3" width="10" bestFit="1" customWidth="1"/>
    <col min="4" max="4" width="8.85546875" bestFit="1" customWidth="1"/>
    <col min="5" max="5" width="20.85546875" bestFit="1" customWidth="1"/>
    <col min="6" max="6" width="31.85546875" bestFit="1" customWidth="1"/>
  </cols>
  <sheetData>
    <row r="1" spans="1:8" ht="15.75" thickBot="1" x14ac:dyDescent="0.3">
      <c r="A1" s="42" t="s">
        <v>0</v>
      </c>
      <c r="B1" s="42" t="s">
        <v>1</v>
      </c>
      <c r="C1" s="42" t="s">
        <v>2</v>
      </c>
      <c r="D1" s="42" t="s">
        <v>3</v>
      </c>
      <c r="E1" s="42" t="s">
        <v>745</v>
      </c>
      <c r="F1" s="42" t="s">
        <v>746</v>
      </c>
    </row>
    <row r="2" spans="1:8" x14ac:dyDescent="0.25">
      <c r="A2" t="s">
        <v>4</v>
      </c>
      <c r="B2" t="s">
        <v>5</v>
      </c>
      <c r="C2" t="s">
        <v>6</v>
      </c>
      <c r="D2" t="s">
        <v>7</v>
      </c>
      <c r="E2" t="s">
        <v>8</v>
      </c>
      <c r="F2" t="s">
        <v>9</v>
      </c>
    </row>
    <row r="3" spans="1:8" ht="15.75" thickBot="1" x14ac:dyDescent="0.3">
      <c r="A3" t="s">
        <v>18</v>
      </c>
      <c r="B3" t="s">
        <v>19</v>
      </c>
      <c r="C3" t="s">
        <v>20</v>
      </c>
      <c r="D3" t="s">
        <v>7</v>
      </c>
      <c r="E3" t="s">
        <v>21</v>
      </c>
      <c r="F3" t="s">
        <v>22</v>
      </c>
    </row>
    <row r="4" spans="1:8" ht="15.75" thickBot="1" x14ac:dyDescent="0.3">
      <c r="A4" t="s">
        <v>31</v>
      </c>
      <c r="B4" t="s">
        <v>32</v>
      </c>
      <c r="C4" t="s">
        <v>20</v>
      </c>
      <c r="D4" t="s">
        <v>7</v>
      </c>
      <c r="E4" t="s">
        <v>21</v>
      </c>
      <c r="F4" t="s">
        <v>22</v>
      </c>
      <c r="H4" s="42"/>
    </row>
    <row r="5" spans="1:8" x14ac:dyDescent="0.25">
      <c r="A5" t="s">
        <v>39</v>
      </c>
      <c r="B5" t="s">
        <v>786</v>
      </c>
      <c r="C5" t="s">
        <v>20</v>
      </c>
      <c r="D5" t="s">
        <v>41</v>
      </c>
      <c r="E5" t="s">
        <v>8</v>
      </c>
      <c r="F5" t="s">
        <v>42</v>
      </c>
    </row>
    <row r="6" spans="1:8" x14ac:dyDescent="0.25">
      <c r="A6" t="s">
        <v>49</v>
      </c>
      <c r="B6" t="s">
        <v>765</v>
      </c>
      <c r="C6" t="s">
        <v>6</v>
      </c>
      <c r="D6" t="s">
        <v>50</v>
      </c>
      <c r="E6" t="s">
        <v>51</v>
      </c>
      <c r="F6" t="s">
        <v>9</v>
      </c>
    </row>
    <row r="7" spans="1:8" x14ac:dyDescent="0.25">
      <c r="A7" t="s">
        <v>55</v>
      </c>
      <c r="B7" t="s">
        <v>56</v>
      </c>
      <c r="C7" t="s">
        <v>20</v>
      </c>
      <c r="D7" t="s">
        <v>57</v>
      </c>
      <c r="E7" t="s">
        <v>21</v>
      </c>
      <c r="F7" t="s">
        <v>42</v>
      </c>
    </row>
    <row r="8" spans="1:8" x14ac:dyDescent="0.25">
      <c r="A8" t="s">
        <v>61</v>
      </c>
      <c r="B8" t="s">
        <v>62</v>
      </c>
      <c r="C8" t="s">
        <v>20</v>
      </c>
      <c r="D8" t="s">
        <v>50</v>
      </c>
      <c r="E8" t="s">
        <v>21</v>
      </c>
      <c r="F8" t="s">
        <v>22</v>
      </c>
    </row>
    <row r="9" spans="1:8" x14ac:dyDescent="0.25">
      <c r="A9" t="s">
        <v>66</v>
      </c>
      <c r="B9" t="s">
        <v>67</v>
      </c>
      <c r="C9" t="s">
        <v>20</v>
      </c>
      <c r="D9" t="s">
        <v>57</v>
      </c>
      <c r="E9" t="s">
        <v>8</v>
      </c>
      <c r="F9" t="s">
        <v>9</v>
      </c>
    </row>
    <row r="10" spans="1:8" x14ac:dyDescent="0.25">
      <c r="A10" t="s">
        <v>72</v>
      </c>
      <c r="B10" t="s">
        <v>73</v>
      </c>
      <c r="C10" t="s">
        <v>6</v>
      </c>
      <c r="D10" t="s">
        <v>7</v>
      </c>
      <c r="E10" t="s">
        <v>8</v>
      </c>
      <c r="F10" t="s">
        <v>22</v>
      </c>
    </row>
    <row r="11" spans="1:8" x14ac:dyDescent="0.25">
      <c r="A11" t="s">
        <v>80</v>
      </c>
      <c r="B11" t="s">
        <v>81</v>
      </c>
      <c r="C11" t="s">
        <v>6</v>
      </c>
      <c r="D11" t="s">
        <v>7</v>
      </c>
      <c r="E11" t="s">
        <v>21</v>
      </c>
      <c r="F11" t="s">
        <v>9</v>
      </c>
    </row>
    <row r="12" spans="1:8" x14ac:dyDescent="0.25">
      <c r="A12" t="s">
        <v>86</v>
      </c>
      <c r="B12" t="s">
        <v>87</v>
      </c>
      <c r="C12" t="s">
        <v>20</v>
      </c>
      <c r="D12" t="s">
        <v>7</v>
      </c>
      <c r="E12" t="s">
        <v>8</v>
      </c>
      <c r="F12" t="s">
        <v>9</v>
      </c>
    </row>
    <row r="13" spans="1:8" x14ac:dyDescent="0.25">
      <c r="A13" t="s">
        <v>89</v>
      </c>
      <c r="B13" t="s">
        <v>90</v>
      </c>
      <c r="C13" t="s">
        <v>6</v>
      </c>
      <c r="D13" t="s">
        <v>57</v>
      </c>
      <c r="E13" t="s">
        <v>8</v>
      </c>
      <c r="F13" t="s">
        <v>9</v>
      </c>
    </row>
    <row r="14" spans="1:8" x14ac:dyDescent="0.25">
      <c r="A14" t="s">
        <v>96</v>
      </c>
      <c r="B14" t="s">
        <v>97</v>
      </c>
      <c r="C14" t="s">
        <v>20</v>
      </c>
      <c r="D14" t="s">
        <v>7</v>
      </c>
      <c r="E14" t="s">
        <v>8</v>
      </c>
      <c r="F14" t="s">
        <v>9</v>
      </c>
    </row>
    <row r="15" spans="1:8" x14ac:dyDescent="0.25">
      <c r="A15" t="s">
        <v>103</v>
      </c>
      <c r="B15" t="s">
        <v>104</v>
      </c>
      <c r="C15" t="s">
        <v>20</v>
      </c>
      <c r="D15" t="s">
        <v>57</v>
      </c>
      <c r="E15" t="s">
        <v>8</v>
      </c>
      <c r="F15" t="s">
        <v>9</v>
      </c>
    </row>
    <row r="16" spans="1:8" x14ac:dyDescent="0.25">
      <c r="A16" t="s">
        <v>109</v>
      </c>
      <c r="B16" t="s">
        <v>110</v>
      </c>
      <c r="C16" t="s">
        <v>20</v>
      </c>
      <c r="D16" t="s">
        <v>57</v>
      </c>
      <c r="E16" t="s">
        <v>8</v>
      </c>
      <c r="F16" t="s">
        <v>42</v>
      </c>
    </row>
    <row r="17" spans="1:6" x14ac:dyDescent="0.25">
      <c r="A17" t="s">
        <v>113</v>
      </c>
      <c r="B17" t="s">
        <v>787</v>
      </c>
      <c r="C17" t="s">
        <v>6</v>
      </c>
      <c r="D17" t="s">
        <v>57</v>
      </c>
      <c r="E17" t="s">
        <v>8</v>
      </c>
      <c r="F17" t="s">
        <v>9</v>
      </c>
    </row>
    <row r="18" spans="1:6" x14ac:dyDescent="0.25">
      <c r="A18" t="s">
        <v>118</v>
      </c>
      <c r="B18" t="s">
        <v>119</v>
      </c>
      <c r="C18" t="s">
        <v>6</v>
      </c>
      <c r="D18" t="s">
        <v>7</v>
      </c>
      <c r="E18" t="s">
        <v>8</v>
      </c>
      <c r="F18" t="s">
        <v>9</v>
      </c>
    </row>
    <row r="19" spans="1:6" x14ac:dyDescent="0.25">
      <c r="A19" t="s">
        <v>124</v>
      </c>
      <c r="B19" t="s">
        <v>788</v>
      </c>
      <c r="C19" t="s">
        <v>20</v>
      </c>
      <c r="D19" t="s">
        <v>57</v>
      </c>
      <c r="E19" t="s">
        <v>8</v>
      </c>
      <c r="F19" t="s">
        <v>9</v>
      </c>
    </row>
    <row r="20" spans="1:6" x14ac:dyDescent="0.25">
      <c r="A20" t="s">
        <v>126</v>
      </c>
      <c r="B20" t="s">
        <v>127</v>
      </c>
      <c r="C20" t="s">
        <v>20</v>
      </c>
      <c r="D20" t="s">
        <v>7</v>
      </c>
      <c r="E20" t="s">
        <v>8</v>
      </c>
      <c r="F20" t="s">
        <v>128</v>
      </c>
    </row>
    <row r="21" spans="1:6" x14ac:dyDescent="0.25">
      <c r="A21" t="s">
        <v>129</v>
      </c>
      <c r="B21" t="s">
        <v>130</v>
      </c>
      <c r="C21" t="s">
        <v>6</v>
      </c>
      <c r="D21" t="s">
        <v>7</v>
      </c>
      <c r="E21" t="s">
        <v>8</v>
      </c>
      <c r="F21" t="s">
        <v>42</v>
      </c>
    </row>
    <row r="22" spans="1:6" x14ac:dyDescent="0.25">
      <c r="A22" t="s">
        <v>134</v>
      </c>
      <c r="B22" t="s">
        <v>135</v>
      </c>
      <c r="C22" t="s">
        <v>20</v>
      </c>
      <c r="D22" t="s">
        <v>7</v>
      </c>
      <c r="E22" t="s">
        <v>8</v>
      </c>
      <c r="F22" t="s">
        <v>9</v>
      </c>
    </row>
    <row r="23" spans="1:6" x14ac:dyDescent="0.25">
      <c r="A23" t="s">
        <v>139</v>
      </c>
      <c r="B23" t="s">
        <v>789</v>
      </c>
      <c r="C23" t="s">
        <v>20</v>
      </c>
      <c r="D23" t="s">
        <v>7</v>
      </c>
      <c r="E23" t="s">
        <v>51</v>
      </c>
      <c r="F23" t="s">
        <v>128</v>
      </c>
    </row>
    <row r="24" spans="1:6" x14ac:dyDescent="0.25">
      <c r="A24" t="s">
        <v>145</v>
      </c>
      <c r="B24" t="s">
        <v>790</v>
      </c>
      <c r="C24" t="s">
        <v>6</v>
      </c>
      <c r="D24" t="s">
        <v>7</v>
      </c>
      <c r="E24" t="s">
        <v>8</v>
      </c>
      <c r="F24" t="s">
        <v>128</v>
      </c>
    </row>
    <row r="25" spans="1:6" x14ac:dyDescent="0.25">
      <c r="A25" t="s">
        <v>149</v>
      </c>
      <c r="B25" t="s">
        <v>150</v>
      </c>
      <c r="C25" t="s">
        <v>20</v>
      </c>
      <c r="D25" t="s">
        <v>57</v>
      </c>
      <c r="E25" t="s">
        <v>8</v>
      </c>
      <c r="F25" t="s">
        <v>9</v>
      </c>
    </row>
    <row r="26" spans="1:6" x14ac:dyDescent="0.25">
      <c r="A26" t="s">
        <v>154</v>
      </c>
      <c r="B26" t="s">
        <v>155</v>
      </c>
      <c r="C26" t="s">
        <v>20</v>
      </c>
      <c r="D26" t="s">
        <v>156</v>
      </c>
      <c r="E26" t="s">
        <v>21</v>
      </c>
      <c r="F26" t="s">
        <v>22</v>
      </c>
    </row>
    <row r="27" spans="1:6" x14ac:dyDescent="0.25">
      <c r="A27" t="s">
        <v>159</v>
      </c>
      <c r="B27" t="s">
        <v>160</v>
      </c>
      <c r="C27" t="s">
        <v>6</v>
      </c>
      <c r="D27" t="s">
        <v>156</v>
      </c>
      <c r="E27" t="s">
        <v>21</v>
      </c>
      <c r="F27" t="s">
        <v>22</v>
      </c>
    </row>
    <row r="28" spans="1:6" x14ac:dyDescent="0.25">
      <c r="A28" t="s">
        <v>164</v>
      </c>
      <c r="B28" t="s">
        <v>165</v>
      </c>
      <c r="C28" t="s">
        <v>6</v>
      </c>
      <c r="D28" t="s">
        <v>7</v>
      </c>
      <c r="E28" t="s">
        <v>8</v>
      </c>
      <c r="F28" t="s">
        <v>9</v>
      </c>
    </row>
    <row r="29" spans="1:6" x14ac:dyDescent="0.25">
      <c r="A29" t="s">
        <v>168</v>
      </c>
      <c r="B29" t="s">
        <v>169</v>
      </c>
      <c r="C29" t="s">
        <v>6</v>
      </c>
      <c r="D29" t="s">
        <v>57</v>
      </c>
      <c r="E29" t="s">
        <v>8</v>
      </c>
      <c r="F29" t="s">
        <v>42</v>
      </c>
    </row>
    <row r="30" spans="1:6" x14ac:dyDescent="0.25">
      <c r="A30" t="s">
        <v>174</v>
      </c>
      <c r="B30" t="s">
        <v>791</v>
      </c>
      <c r="C30" t="s">
        <v>20</v>
      </c>
      <c r="D30" t="s">
        <v>7</v>
      </c>
      <c r="E30" t="s">
        <v>8</v>
      </c>
      <c r="F30" t="s">
        <v>128</v>
      </c>
    </row>
    <row r="31" spans="1:6" x14ac:dyDescent="0.25">
      <c r="A31" t="s">
        <v>178</v>
      </c>
      <c r="B31" t="s">
        <v>179</v>
      </c>
      <c r="C31" t="s">
        <v>6</v>
      </c>
      <c r="D31" t="s">
        <v>7</v>
      </c>
      <c r="E31" t="s">
        <v>8</v>
      </c>
      <c r="F31" t="s">
        <v>9</v>
      </c>
    </row>
    <row r="32" spans="1:6" x14ac:dyDescent="0.25">
      <c r="A32" t="s">
        <v>182</v>
      </c>
      <c r="B32" t="s">
        <v>183</v>
      </c>
      <c r="C32" t="s">
        <v>20</v>
      </c>
      <c r="D32" t="s">
        <v>57</v>
      </c>
      <c r="E32" t="s">
        <v>8</v>
      </c>
      <c r="F32" t="s">
        <v>128</v>
      </c>
    </row>
    <row r="33" spans="1:6" x14ac:dyDescent="0.25">
      <c r="A33" t="s">
        <v>186</v>
      </c>
      <c r="B33" t="s">
        <v>187</v>
      </c>
      <c r="C33" t="s">
        <v>6</v>
      </c>
      <c r="D33" t="s">
        <v>57</v>
      </c>
      <c r="E33" t="s">
        <v>8</v>
      </c>
      <c r="F33" t="s">
        <v>9</v>
      </c>
    </row>
    <row r="34" spans="1:6" x14ac:dyDescent="0.25">
      <c r="A34" t="s">
        <v>191</v>
      </c>
      <c r="B34" t="s">
        <v>792</v>
      </c>
      <c r="C34" t="s">
        <v>6</v>
      </c>
      <c r="D34" t="s">
        <v>7</v>
      </c>
      <c r="E34" t="s">
        <v>8</v>
      </c>
      <c r="F34" t="s">
        <v>128</v>
      </c>
    </row>
    <row r="35" spans="1:6" x14ac:dyDescent="0.25">
      <c r="A35" t="s">
        <v>194</v>
      </c>
      <c r="B35" t="s">
        <v>195</v>
      </c>
      <c r="C35" t="s">
        <v>6</v>
      </c>
      <c r="D35" t="s">
        <v>7</v>
      </c>
      <c r="E35" t="s">
        <v>8</v>
      </c>
      <c r="F35" t="s">
        <v>128</v>
      </c>
    </row>
    <row r="36" spans="1:6" x14ac:dyDescent="0.25">
      <c r="A36" t="s">
        <v>199</v>
      </c>
      <c r="B36" t="s">
        <v>200</v>
      </c>
      <c r="C36" t="s">
        <v>6</v>
      </c>
      <c r="D36" t="s">
        <v>7</v>
      </c>
      <c r="E36" t="s">
        <v>8</v>
      </c>
      <c r="F36" t="s">
        <v>9</v>
      </c>
    </row>
    <row r="37" spans="1:6" x14ac:dyDescent="0.25">
      <c r="A37" t="s">
        <v>203</v>
      </c>
      <c r="B37" t="s">
        <v>204</v>
      </c>
      <c r="C37" t="s">
        <v>6</v>
      </c>
      <c r="D37" t="s">
        <v>7</v>
      </c>
      <c r="E37" t="s">
        <v>21</v>
      </c>
      <c r="F37" t="s">
        <v>22</v>
      </c>
    </row>
    <row r="38" spans="1:6" x14ac:dyDescent="0.25">
      <c r="A38" t="s">
        <v>208</v>
      </c>
      <c r="B38" t="s">
        <v>209</v>
      </c>
      <c r="C38" t="s">
        <v>20</v>
      </c>
      <c r="D38" t="s">
        <v>57</v>
      </c>
      <c r="E38" t="s">
        <v>8</v>
      </c>
      <c r="F38" t="s">
        <v>9</v>
      </c>
    </row>
    <row r="39" spans="1:6" x14ac:dyDescent="0.25">
      <c r="A39" t="s">
        <v>212</v>
      </c>
      <c r="B39" t="s">
        <v>213</v>
      </c>
      <c r="C39" t="s">
        <v>6</v>
      </c>
      <c r="D39" t="s">
        <v>57</v>
      </c>
      <c r="E39" t="s">
        <v>8</v>
      </c>
      <c r="F39" t="s">
        <v>42</v>
      </c>
    </row>
    <row r="40" spans="1:6" x14ac:dyDescent="0.25">
      <c r="A40" t="s">
        <v>216</v>
      </c>
      <c r="B40" t="s">
        <v>217</v>
      </c>
      <c r="C40" t="s">
        <v>20</v>
      </c>
      <c r="D40" t="s">
        <v>7</v>
      </c>
      <c r="E40" t="s">
        <v>8</v>
      </c>
      <c r="F40" t="s">
        <v>42</v>
      </c>
    </row>
    <row r="41" spans="1:6" x14ac:dyDescent="0.25">
      <c r="A41" t="s">
        <v>221</v>
      </c>
      <c r="B41" t="s">
        <v>222</v>
      </c>
      <c r="C41" t="s">
        <v>6</v>
      </c>
      <c r="D41" t="s">
        <v>57</v>
      </c>
      <c r="E41" t="s">
        <v>8</v>
      </c>
      <c r="F41" t="s">
        <v>9</v>
      </c>
    </row>
    <row r="42" spans="1:6" x14ac:dyDescent="0.25">
      <c r="A42" t="s">
        <v>226</v>
      </c>
      <c r="B42" t="s">
        <v>227</v>
      </c>
      <c r="C42" t="s">
        <v>20</v>
      </c>
      <c r="D42" t="s">
        <v>7</v>
      </c>
      <c r="E42" t="s">
        <v>228</v>
      </c>
      <c r="F42" t="s">
        <v>42</v>
      </c>
    </row>
    <row r="43" spans="1:6" x14ac:dyDescent="0.25">
      <c r="A43" t="s">
        <v>232</v>
      </c>
      <c r="B43" t="s">
        <v>233</v>
      </c>
      <c r="C43" t="s">
        <v>20</v>
      </c>
      <c r="D43" t="s">
        <v>7</v>
      </c>
      <c r="E43" t="s">
        <v>8</v>
      </c>
      <c r="F43" t="s">
        <v>128</v>
      </c>
    </row>
    <row r="44" spans="1:6" x14ac:dyDescent="0.25">
      <c r="A44" t="s">
        <v>236</v>
      </c>
      <c r="B44" t="s">
        <v>793</v>
      </c>
      <c r="C44" t="s">
        <v>6</v>
      </c>
      <c r="D44" t="s">
        <v>7</v>
      </c>
      <c r="E44" t="s">
        <v>8</v>
      </c>
      <c r="F44" t="s">
        <v>128</v>
      </c>
    </row>
    <row r="45" spans="1:6" x14ac:dyDescent="0.25">
      <c r="A45" t="s">
        <v>240</v>
      </c>
      <c r="B45" t="s">
        <v>241</v>
      </c>
      <c r="C45" t="s">
        <v>6</v>
      </c>
      <c r="D45" t="s">
        <v>57</v>
      </c>
      <c r="E45" t="s">
        <v>8</v>
      </c>
      <c r="F45" t="s">
        <v>42</v>
      </c>
    </row>
    <row r="46" spans="1:6" x14ac:dyDescent="0.25">
      <c r="A46" t="s">
        <v>245</v>
      </c>
      <c r="B46" t="s">
        <v>246</v>
      </c>
      <c r="C46" t="s">
        <v>20</v>
      </c>
      <c r="D46" t="s">
        <v>57</v>
      </c>
      <c r="E46" t="s">
        <v>8</v>
      </c>
      <c r="F46" t="s">
        <v>128</v>
      </c>
    </row>
    <row r="47" spans="1:6" x14ac:dyDescent="0.25">
      <c r="A47" t="s">
        <v>249</v>
      </c>
      <c r="B47" t="s">
        <v>250</v>
      </c>
      <c r="C47" t="s">
        <v>20</v>
      </c>
      <c r="D47" t="s">
        <v>7</v>
      </c>
      <c r="E47" t="s">
        <v>21</v>
      </c>
      <c r="F47" t="s">
        <v>22</v>
      </c>
    </row>
    <row r="48" spans="1:6" x14ac:dyDescent="0.25">
      <c r="A48" t="s">
        <v>254</v>
      </c>
      <c r="B48" t="s">
        <v>250</v>
      </c>
      <c r="C48" t="s">
        <v>20</v>
      </c>
      <c r="D48" t="s">
        <v>7</v>
      </c>
      <c r="E48" t="s">
        <v>21</v>
      </c>
      <c r="F48" t="s">
        <v>9</v>
      </c>
    </row>
    <row r="49" spans="1:6" x14ac:dyDescent="0.25">
      <c r="A49" t="s">
        <v>256</v>
      </c>
      <c r="B49" t="s">
        <v>257</v>
      </c>
      <c r="C49" t="s">
        <v>20</v>
      </c>
      <c r="D49" t="s">
        <v>57</v>
      </c>
      <c r="E49" t="s">
        <v>8</v>
      </c>
      <c r="F49" t="s">
        <v>128</v>
      </c>
    </row>
    <row r="50" spans="1:6" x14ac:dyDescent="0.25">
      <c r="A50" t="s">
        <v>261</v>
      </c>
      <c r="B50" t="s">
        <v>262</v>
      </c>
      <c r="C50" t="s">
        <v>6</v>
      </c>
      <c r="D50" t="s">
        <v>7</v>
      </c>
      <c r="E50" t="s">
        <v>8</v>
      </c>
      <c r="F50" t="s">
        <v>9</v>
      </c>
    </row>
    <row r="51" spans="1:6" x14ac:dyDescent="0.25">
      <c r="A51" t="s">
        <v>265</v>
      </c>
      <c r="B51" t="s">
        <v>266</v>
      </c>
      <c r="C51" t="s">
        <v>6</v>
      </c>
      <c r="D51" t="s">
        <v>57</v>
      </c>
      <c r="E51" t="s">
        <v>8</v>
      </c>
      <c r="F51" t="s">
        <v>42</v>
      </c>
    </row>
    <row r="52" spans="1:6" x14ac:dyDescent="0.25">
      <c r="A52" t="s">
        <v>270</v>
      </c>
      <c r="B52" t="s">
        <v>271</v>
      </c>
      <c r="C52" t="s">
        <v>20</v>
      </c>
      <c r="D52" t="s">
        <v>57</v>
      </c>
      <c r="E52" t="s">
        <v>8</v>
      </c>
      <c r="F52" t="s">
        <v>128</v>
      </c>
    </row>
    <row r="53" spans="1:6" x14ac:dyDescent="0.25">
      <c r="A53" t="s">
        <v>274</v>
      </c>
      <c r="B53" t="s">
        <v>275</v>
      </c>
      <c r="C53" t="s">
        <v>6</v>
      </c>
      <c r="D53" t="s">
        <v>57</v>
      </c>
      <c r="E53" t="s">
        <v>8</v>
      </c>
      <c r="F53" t="s">
        <v>128</v>
      </c>
    </row>
    <row r="54" spans="1:6" x14ac:dyDescent="0.25">
      <c r="A54" t="s">
        <v>279</v>
      </c>
      <c r="B54" t="s">
        <v>280</v>
      </c>
      <c r="C54" t="s">
        <v>6</v>
      </c>
      <c r="D54" t="s">
        <v>57</v>
      </c>
      <c r="E54" t="s">
        <v>8</v>
      </c>
      <c r="F54" t="s">
        <v>42</v>
      </c>
    </row>
    <row r="55" spans="1:6" x14ac:dyDescent="0.25">
      <c r="A55" t="s">
        <v>284</v>
      </c>
      <c r="B55" t="s">
        <v>285</v>
      </c>
      <c r="C55" t="s">
        <v>20</v>
      </c>
      <c r="D55" t="s">
        <v>286</v>
      </c>
      <c r="E55" t="s">
        <v>51</v>
      </c>
      <c r="F55" t="s">
        <v>22</v>
      </c>
    </row>
    <row r="56" spans="1:6" x14ac:dyDescent="0.25">
      <c r="A56" t="s">
        <v>291</v>
      </c>
      <c r="B56" t="s">
        <v>292</v>
      </c>
      <c r="C56" t="s">
        <v>6</v>
      </c>
      <c r="D56" t="s">
        <v>57</v>
      </c>
      <c r="E56" t="s">
        <v>8</v>
      </c>
      <c r="F56" t="s">
        <v>128</v>
      </c>
    </row>
    <row r="57" spans="1:6" x14ac:dyDescent="0.25">
      <c r="A57" t="s">
        <v>297</v>
      </c>
      <c r="B57" t="s">
        <v>794</v>
      </c>
      <c r="C57" t="s">
        <v>20</v>
      </c>
      <c r="D57" t="s">
        <v>57</v>
      </c>
      <c r="E57" t="s">
        <v>8</v>
      </c>
      <c r="F57" t="s">
        <v>42</v>
      </c>
    </row>
    <row r="58" spans="1:6" x14ac:dyDescent="0.25">
      <c r="A58" t="s">
        <v>302</v>
      </c>
      <c r="B58" t="s">
        <v>303</v>
      </c>
      <c r="C58" t="s">
        <v>20</v>
      </c>
      <c r="D58" t="s">
        <v>7</v>
      </c>
      <c r="E58" t="s">
        <v>8</v>
      </c>
      <c r="F58" t="s">
        <v>9</v>
      </c>
    </row>
    <row r="59" spans="1:6" x14ac:dyDescent="0.25">
      <c r="A59" t="s">
        <v>306</v>
      </c>
      <c r="B59" t="s">
        <v>795</v>
      </c>
      <c r="C59" t="s">
        <v>20</v>
      </c>
      <c r="D59" t="s">
        <v>57</v>
      </c>
      <c r="E59" t="s">
        <v>8</v>
      </c>
      <c r="F59" t="s">
        <v>9</v>
      </c>
    </row>
    <row r="60" spans="1:6" x14ac:dyDescent="0.25">
      <c r="A60" t="s">
        <v>310</v>
      </c>
      <c r="B60" t="s">
        <v>311</v>
      </c>
      <c r="C60" t="s">
        <v>20</v>
      </c>
      <c r="D60" t="s">
        <v>57</v>
      </c>
      <c r="E60" t="s">
        <v>8</v>
      </c>
      <c r="F60" t="s">
        <v>42</v>
      </c>
    </row>
    <row r="61" spans="1:6" x14ac:dyDescent="0.25">
      <c r="A61" t="s">
        <v>315</v>
      </c>
      <c r="B61" t="s">
        <v>316</v>
      </c>
      <c r="C61" t="s">
        <v>6</v>
      </c>
      <c r="D61" t="s">
        <v>7</v>
      </c>
      <c r="E61" t="s">
        <v>8</v>
      </c>
      <c r="F61" t="s">
        <v>128</v>
      </c>
    </row>
    <row r="62" spans="1:6" x14ac:dyDescent="0.25">
      <c r="A62" t="s">
        <v>317</v>
      </c>
      <c r="B62" t="s">
        <v>318</v>
      </c>
      <c r="C62" t="s">
        <v>6</v>
      </c>
      <c r="D62" t="s">
        <v>7</v>
      </c>
      <c r="E62" t="s">
        <v>51</v>
      </c>
      <c r="F62" t="s">
        <v>9</v>
      </c>
    </row>
    <row r="63" spans="1:6" x14ac:dyDescent="0.25">
      <c r="A63" t="s">
        <v>323</v>
      </c>
      <c r="B63" t="s">
        <v>324</v>
      </c>
      <c r="C63" t="s">
        <v>20</v>
      </c>
      <c r="D63" t="s">
        <v>7</v>
      </c>
      <c r="E63" t="s">
        <v>8</v>
      </c>
      <c r="F63" t="s">
        <v>9</v>
      </c>
    </row>
    <row r="64" spans="1:6" x14ac:dyDescent="0.25">
      <c r="A64" t="s">
        <v>326</v>
      </c>
      <c r="B64" t="s">
        <v>327</v>
      </c>
      <c r="C64" t="s">
        <v>20</v>
      </c>
      <c r="D64" t="s">
        <v>7</v>
      </c>
      <c r="E64" t="s">
        <v>8</v>
      </c>
      <c r="F64" t="s">
        <v>128</v>
      </c>
    </row>
    <row r="65" spans="1:6" x14ac:dyDescent="0.25">
      <c r="A65" t="s">
        <v>331</v>
      </c>
      <c r="B65" t="s">
        <v>332</v>
      </c>
      <c r="C65" t="s">
        <v>20</v>
      </c>
      <c r="D65" t="s">
        <v>57</v>
      </c>
      <c r="E65" t="s">
        <v>8</v>
      </c>
      <c r="F65" t="s">
        <v>42</v>
      </c>
    </row>
    <row r="66" spans="1:6" x14ac:dyDescent="0.25">
      <c r="A66" t="s">
        <v>333</v>
      </c>
      <c r="B66" t="s">
        <v>334</v>
      </c>
      <c r="C66" t="s">
        <v>20</v>
      </c>
      <c r="D66" t="s">
        <v>57</v>
      </c>
      <c r="E66" t="s">
        <v>8</v>
      </c>
      <c r="F66" t="s">
        <v>9</v>
      </c>
    </row>
    <row r="67" spans="1:6" x14ac:dyDescent="0.25">
      <c r="A67" t="s">
        <v>336</v>
      </c>
      <c r="B67" t="s">
        <v>337</v>
      </c>
      <c r="C67" t="s">
        <v>20</v>
      </c>
      <c r="D67" t="s">
        <v>57</v>
      </c>
      <c r="E67" t="s">
        <v>8</v>
      </c>
      <c r="F67" t="s">
        <v>9</v>
      </c>
    </row>
    <row r="68" spans="1:6" x14ac:dyDescent="0.25">
      <c r="A68" t="s">
        <v>339</v>
      </c>
      <c r="B68" t="s">
        <v>340</v>
      </c>
      <c r="C68" t="s">
        <v>20</v>
      </c>
      <c r="D68" t="s">
        <v>57</v>
      </c>
      <c r="E68" t="s">
        <v>8</v>
      </c>
      <c r="F68" t="s">
        <v>9</v>
      </c>
    </row>
    <row r="69" spans="1:6" x14ac:dyDescent="0.25">
      <c r="A69" t="s">
        <v>345</v>
      </c>
      <c r="B69" t="s">
        <v>346</v>
      </c>
      <c r="C69" t="s">
        <v>20</v>
      </c>
      <c r="D69" t="s">
        <v>57</v>
      </c>
      <c r="E69" t="s">
        <v>8</v>
      </c>
      <c r="F69" t="s">
        <v>9</v>
      </c>
    </row>
    <row r="70" spans="1:6" x14ac:dyDescent="0.25">
      <c r="A70" t="s">
        <v>349</v>
      </c>
      <c r="B70" t="s">
        <v>350</v>
      </c>
      <c r="C70" t="s">
        <v>20</v>
      </c>
      <c r="D70" t="s">
        <v>57</v>
      </c>
      <c r="E70" t="s">
        <v>8</v>
      </c>
      <c r="F70" t="s">
        <v>9</v>
      </c>
    </row>
    <row r="71" spans="1:6" x14ac:dyDescent="0.25">
      <c r="A71" t="s">
        <v>353</v>
      </c>
      <c r="B71" t="s">
        <v>354</v>
      </c>
      <c r="C71" t="s">
        <v>20</v>
      </c>
      <c r="D71" t="s">
        <v>57</v>
      </c>
      <c r="E71" t="s">
        <v>8</v>
      </c>
      <c r="F71" t="s">
        <v>9</v>
      </c>
    </row>
    <row r="72" spans="1:6" x14ac:dyDescent="0.25">
      <c r="A72" t="s">
        <v>357</v>
      </c>
      <c r="B72" t="s">
        <v>358</v>
      </c>
      <c r="C72" t="s">
        <v>20</v>
      </c>
      <c r="D72" t="s">
        <v>57</v>
      </c>
      <c r="E72" t="s">
        <v>8</v>
      </c>
      <c r="F72" t="s">
        <v>9</v>
      </c>
    </row>
    <row r="73" spans="1:6" x14ac:dyDescent="0.25">
      <c r="A73" t="s">
        <v>361</v>
      </c>
      <c r="B73" t="s">
        <v>362</v>
      </c>
      <c r="C73" t="s">
        <v>20</v>
      </c>
      <c r="D73" t="s">
        <v>7</v>
      </c>
      <c r="E73" t="s">
        <v>8</v>
      </c>
      <c r="F73" t="s">
        <v>9</v>
      </c>
    </row>
    <row r="74" spans="1:6" x14ac:dyDescent="0.25">
      <c r="A74" t="s">
        <v>366</v>
      </c>
      <c r="B74" t="s">
        <v>367</v>
      </c>
      <c r="C74" t="s">
        <v>6</v>
      </c>
      <c r="D74" t="s">
        <v>57</v>
      </c>
      <c r="E74" t="s">
        <v>8</v>
      </c>
      <c r="F74" t="s">
        <v>42</v>
      </c>
    </row>
    <row r="75" spans="1:6" x14ac:dyDescent="0.25">
      <c r="A75" t="s">
        <v>369</v>
      </c>
      <c r="B75" t="s">
        <v>370</v>
      </c>
      <c r="C75" t="s">
        <v>20</v>
      </c>
      <c r="D75" t="s">
        <v>156</v>
      </c>
      <c r="E75" t="s">
        <v>21</v>
      </c>
      <c r="F75" t="s">
        <v>371</v>
      </c>
    </row>
    <row r="76" spans="1:6" x14ac:dyDescent="0.25">
      <c r="A76" t="s">
        <v>374</v>
      </c>
      <c r="B76" t="s">
        <v>375</v>
      </c>
      <c r="C76" t="s">
        <v>6</v>
      </c>
      <c r="D76" t="s">
        <v>156</v>
      </c>
      <c r="E76" t="s">
        <v>228</v>
      </c>
      <c r="F76" t="s">
        <v>371</v>
      </c>
    </row>
    <row r="77" spans="1:6" x14ac:dyDescent="0.25">
      <c r="A77" t="s">
        <v>378</v>
      </c>
      <c r="B77" t="s">
        <v>379</v>
      </c>
      <c r="C77" t="s">
        <v>6</v>
      </c>
      <c r="D77" t="s">
        <v>7</v>
      </c>
      <c r="E77" t="s">
        <v>8</v>
      </c>
      <c r="F77" t="s">
        <v>128</v>
      </c>
    </row>
    <row r="78" spans="1:6" x14ac:dyDescent="0.25">
      <c r="A78" t="s">
        <v>383</v>
      </c>
      <c r="B78" t="s">
        <v>384</v>
      </c>
      <c r="C78" t="s">
        <v>20</v>
      </c>
      <c r="D78" t="s">
        <v>7</v>
      </c>
      <c r="E78" t="s">
        <v>21</v>
      </c>
      <c r="F78" t="s">
        <v>9</v>
      </c>
    </row>
    <row r="79" spans="1:6" x14ac:dyDescent="0.25">
      <c r="A79" t="s">
        <v>387</v>
      </c>
      <c r="B79" t="s">
        <v>388</v>
      </c>
      <c r="C79" t="s">
        <v>20</v>
      </c>
      <c r="D79" t="s">
        <v>57</v>
      </c>
      <c r="E79" t="s">
        <v>8</v>
      </c>
      <c r="F79" t="s">
        <v>9</v>
      </c>
    </row>
    <row r="80" spans="1:6" x14ac:dyDescent="0.25">
      <c r="A80" t="s">
        <v>390</v>
      </c>
      <c r="B80" t="s">
        <v>391</v>
      </c>
      <c r="C80" t="s">
        <v>20</v>
      </c>
      <c r="D80" t="s">
        <v>7</v>
      </c>
      <c r="E80" t="s">
        <v>8</v>
      </c>
      <c r="F80" t="s">
        <v>9</v>
      </c>
    </row>
    <row r="81" spans="1:6" x14ac:dyDescent="0.25">
      <c r="A81" t="s">
        <v>393</v>
      </c>
      <c r="B81" t="s">
        <v>394</v>
      </c>
      <c r="C81" t="s">
        <v>20</v>
      </c>
      <c r="D81" t="s">
        <v>57</v>
      </c>
      <c r="E81" t="s">
        <v>8</v>
      </c>
      <c r="F81" t="s">
        <v>128</v>
      </c>
    </row>
    <row r="82" spans="1:6" x14ac:dyDescent="0.25">
      <c r="A82" t="s">
        <v>397</v>
      </c>
      <c r="B82" t="s">
        <v>796</v>
      </c>
      <c r="C82" t="s">
        <v>6</v>
      </c>
      <c r="D82" t="s">
        <v>156</v>
      </c>
      <c r="E82" t="s">
        <v>399</v>
      </c>
      <c r="F82" t="s">
        <v>371</v>
      </c>
    </row>
    <row r="83" spans="1:6" x14ac:dyDescent="0.25">
      <c r="A83" t="s">
        <v>402</v>
      </c>
      <c r="B83" t="s">
        <v>797</v>
      </c>
      <c r="C83" t="s">
        <v>6</v>
      </c>
      <c r="D83" t="s">
        <v>57</v>
      </c>
      <c r="E83" t="s">
        <v>8</v>
      </c>
      <c r="F83" t="s">
        <v>23</v>
      </c>
    </row>
    <row r="84" spans="1:6" x14ac:dyDescent="0.25">
      <c r="A84" t="s">
        <v>405</v>
      </c>
      <c r="B84" t="s">
        <v>406</v>
      </c>
      <c r="C84" t="s">
        <v>20</v>
      </c>
      <c r="D84" t="s">
        <v>286</v>
      </c>
      <c r="E84" t="s">
        <v>21</v>
      </c>
      <c r="F84" t="s">
        <v>371</v>
      </c>
    </row>
    <row r="85" spans="1:6" x14ac:dyDescent="0.25">
      <c r="A85" t="s">
        <v>409</v>
      </c>
      <c r="B85" t="s">
        <v>410</v>
      </c>
      <c r="C85" t="s">
        <v>20</v>
      </c>
      <c r="D85" t="s">
        <v>57</v>
      </c>
      <c r="E85" t="s">
        <v>8</v>
      </c>
      <c r="F85" t="s">
        <v>9</v>
      </c>
    </row>
    <row r="86" spans="1:6" x14ac:dyDescent="0.25">
      <c r="A86" t="s">
        <v>415</v>
      </c>
      <c r="B86" t="s">
        <v>416</v>
      </c>
      <c r="C86" t="s">
        <v>6</v>
      </c>
      <c r="D86" t="s">
        <v>57</v>
      </c>
      <c r="E86" t="s">
        <v>8</v>
      </c>
      <c r="F86" t="s">
        <v>42</v>
      </c>
    </row>
    <row r="87" spans="1:6" x14ac:dyDescent="0.25">
      <c r="A87" t="s">
        <v>420</v>
      </c>
      <c r="B87" t="s">
        <v>421</v>
      </c>
      <c r="C87" t="s">
        <v>6</v>
      </c>
      <c r="D87" t="s">
        <v>57</v>
      </c>
      <c r="E87" t="s">
        <v>8</v>
      </c>
      <c r="F87" t="s">
        <v>9</v>
      </c>
    </row>
    <row r="88" spans="1:6" x14ac:dyDescent="0.25">
      <c r="A88" t="s">
        <v>426</v>
      </c>
      <c r="B88" t="s">
        <v>427</v>
      </c>
      <c r="C88" t="s">
        <v>6</v>
      </c>
      <c r="D88" t="s">
        <v>50</v>
      </c>
      <c r="E88" t="s">
        <v>21</v>
      </c>
      <c r="F88" t="s">
        <v>22</v>
      </c>
    </row>
    <row r="89" spans="1:6" x14ac:dyDescent="0.25">
      <c r="A89" t="s">
        <v>431</v>
      </c>
      <c r="B89" t="s">
        <v>798</v>
      </c>
      <c r="C89" t="s">
        <v>20</v>
      </c>
      <c r="D89" t="s">
        <v>57</v>
      </c>
      <c r="E89" t="s">
        <v>8</v>
      </c>
      <c r="F89" t="s">
        <v>23</v>
      </c>
    </row>
    <row r="90" spans="1:6" x14ac:dyDescent="0.25">
      <c r="A90" t="s">
        <v>434</v>
      </c>
      <c r="B90" t="s">
        <v>435</v>
      </c>
      <c r="C90" t="s">
        <v>20</v>
      </c>
      <c r="D90" t="s">
        <v>7</v>
      </c>
      <c r="E90" t="s">
        <v>8</v>
      </c>
      <c r="F90" t="s">
        <v>9</v>
      </c>
    </row>
    <row r="91" spans="1:6" x14ac:dyDescent="0.25">
      <c r="A91" t="s">
        <v>439</v>
      </c>
      <c r="B91" t="s">
        <v>440</v>
      </c>
      <c r="C91" t="s">
        <v>20</v>
      </c>
      <c r="D91" t="s">
        <v>7</v>
      </c>
      <c r="E91" t="s">
        <v>8</v>
      </c>
      <c r="F91" t="s">
        <v>128</v>
      </c>
    </row>
    <row r="92" spans="1:6" x14ac:dyDescent="0.25">
      <c r="A92" t="s">
        <v>442</v>
      </c>
      <c r="B92" t="s">
        <v>443</v>
      </c>
      <c r="C92" t="s">
        <v>20</v>
      </c>
      <c r="D92" t="s">
        <v>7</v>
      </c>
      <c r="E92" t="s">
        <v>8</v>
      </c>
      <c r="F92" t="s">
        <v>9</v>
      </c>
    </row>
    <row r="93" spans="1:6" x14ac:dyDescent="0.25">
      <c r="A93" t="s">
        <v>447</v>
      </c>
      <c r="B93" t="s">
        <v>448</v>
      </c>
      <c r="C93" t="s">
        <v>20</v>
      </c>
      <c r="D93" t="s">
        <v>156</v>
      </c>
      <c r="E93" t="s">
        <v>51</v>
      </c>
      <c r="F93" t="s">
        <v>22</v>
      </c>
    </row>
    <row r="94" spans="1:6" x14ac:dyDescent="0.25">
      <c r="A94" t="s">
        <v>450</v>
      </c>
      <c r="B94" t="s">
        <v>451</v>
      </c>
      <c r="C94" t="s">
        <v>20</v>
      </c>
      <c r="D94" t="s">
        <v>50</v>
      </c>
      <c r="E94" t="s">
        <v>21</v>
      </c>
      <c r="F94" t="s">
        <v>9</v>
      </c>
    </row>
    <row r="95" spans="1:6" x14ac:dyDescent="0.25">
      <c r="A95" t="s">
        <v>452</v>
      </c>
      <c r="B95" t="s">
        <v>453</v>
      </c>
      <c r="C95" t="s">
        <v>6</v>
      </c>
      <c r="D95" t="s">
        <v>7</v>
      </c>
      <c r="E95" t="s">
        <v>8</v>
      </c>
      <c r="F95" t="s">
        <v>9</v>
      </c>
    </row>
    <row r="96" spans="1:6" x14ac:dyDescent="0.25">
      <c r="A96" t="s">
        <v>455</v>
      </c>
      <c r="B96" t="s">
        <v>799</v>
      </c>
      <c r="C96" t="s">
        <v>20</v>
      </c>
      <c r="D96" t="s">
        <v>156</v>
      </c>
      <c r="E96" t="s">
        <v>21</v>
      </c>
      <c r="F96" t="s">
        <v>9</v>
      </c>
    </row>
    <row r="97" spans="1:6" x14ac:dyDescent="0.25">
      <c r="A97" t="s">
        <v>459</v>
      </c>
      <c r="B97" t="s">
        <v>460</v>
      </c>
      <c r="C97" t="s">
        <v>20</v>
      </c>
      <c r="D97" t="s">
        <v>286</v>
      </c>
      <c r="E97" t="s">
        <v>51</v>
      </c>
      <c r="F97" t="s">
        <v>22</v>
      </c>
    </row>
    <row r="98" spans="1:6" x14ac:dyDescent="0.25">
      <c r="A98" t="s">
        <v>464</v>
      </c>
      <c r="B98" t="s">
        <v>465</v>
      </c>
      <c r="C98" t="s">
        <v>20</v>
      </c>
      <c r="D98" t="s">
        <v>156</v>
      </c>
      <c r="E98" t="s">
        <v>21</v>
      </c>
      <c r="F98" t="s">
        <v>9</v>
      </c>
    </row>
    <row r="99" spans="1:6" x14ac:dyDescent="0.25">
      <c r="A99" t="s">
        <v>468</v>
      </c>
      <c r="B99" t="s">
        <v>800</v>
      </c>
      <c r="C99" t="s">
        <v>20</v>
      </c>
      <c r="D99" t="s">
        <v>156</v>
      </c>
      <c r="E99" t="s">
        <v>51</v>
      </c>
      <c r="F99" t="s">
        <v>22</v>
      </c>
    </row>
    <row r="100" spans="1:6" x14ac:dyDescent="0.25">
      <c r="A100" t="s">
        <v>473</v>
      </c>
      <c r="B100" t="s">
        <v>801</v>
      </c>
      <c r="C100" t="s">
        <v>20</v>
      </c>
      <c r="D100" t="s">
        <v>156</v>
      </c>
      <c r="E100" t="s">
        <v>21</v>
      </c>
      <c r="F100" t="s">
        <v>9</v>
      </c>
    </row>
    <row r="101" spans="1:6" x14ac:dyDescent="0.25">
      <c r="A101" t="s">
        <v>478</v>
      </c>
      <c r="B101" t="s">
        <v>479</v>
      </c>
      <c r="C101" t="s">
        <v>20</v>
      </c>
      <c r="D101" t="s">
        <v>50</v>
      </c>
      <c r="E101" t="s">
        <v>228</v>
      </c>
      <c r="F101" t="s">
        <v>9</v>
      </c>
    </row>
    <row r="102" spans="1:6" x14ac:dyDescent="0.25">
      <c r="A102" t="s">
        <v>482</v>
      </c>
      <c r="B102" t="s">
        <v>483</v>
      </c>
      <c r="C102" t="s">
        <v>6</v>
      </c>
      <c r="D102" t="s">
        <v>41</v>
      </c>
      <c r="E102" t="s">
        <v>8</v>
      </c>
      <c r="F102" t="s">
        <v>484</v>
      </c>
    </row>
    <row r="103" spans="1:6" x14ac:dyDescent="0.25">
      <c r="A103" t="s">
        <v>487</v>
      </c>
      <c r="B103" t="s">
        <v>488</v>
      </c>
      <c r="C103" t="s">
        <v>20</v>
      </c>
      <c r="D103" t="s">
        <v>156</v>
      </c>
      <c r="E103" t="s">
        <v>21</v>
      </c>
      <c r="F103" t="s">
        <v>489</v>
      </c>
    </row>
    <row r="104" spans="1:6" x14ac:dyDescent="0.25">
      <c r="A104" t="s">
        <v>493</v>
      </c>
      <c r="B104" t="s">
        <v>802</v>
      </c>
      <c r="C104" t="s">
        <v>20</v>
      </c>
      <c r="D104" t="s">
        <v>57</v>
      </c>
      <c r="E104" t="s">
        <v>8</v>
      </c>
      <c r="F104" t="s">
        <v>42</v>
      </c>
    </row>
    <row r="105" spans="1:6" x14ac:dyDescent="0.25">
      <c r="A105" t="s">
        <v>500</v>
      </c>
      <c r="B105" t="s">
        <v>501</v>
      </c>
      <c r="C105" t="s">
        <v>6</v>
      </c>
      <c r="D105" t="s">
        <v>57</v>
      </c>
      <c r="E105" t="s">
        <v>8</v>
      </c>
      <c r="F105" t="s">
        <v>128</v>
      </c>
    </row>
    <row r="106" spans="1:6" x14ac:dyDescent="0.25">
      <c r="A106" t="s">
        <v>503</v>
      </c>
      <c r="B106" t="s">
        <v>504</v>
      </c>
      <c r="C106" t="s">
        <v>20</v>
      </c>
      <c r="D106" t="s">
        <v>7</v>
      </c>
      <c r="E106" t="s">
        <v>228</v>
      </c>
      <c r="F106" t="s">
        <v>42</v>
      </c>
    </row>
    <row r="107" spans="1:6" x14ac:dyDescent="0.25">
      <c r="A107" t="s">
        <v>506</v>
      </c>
      <c r="B107" t="s">
        <v>507</v>
      </c>
      <c r="C107" t="s">
        <v>6</v>
      </c>
      <c r="D107" t="s">
        <v>41</v>
      </c>
      <c r="E107" t="s">
        <v>8</v>
      </c>
      <c r="F107" t="s">
        <v>42</v>
      </c>
    </row>
    <row r="108" spans="1:6" x14ac:dyDescent="0.25">
      <c r="A108" t="s">
        <v>509</v>
      </c>
      <c r="B108" t="s">
        <v>510</v>
      </c>
      <c r="C108" t="s">
        <v>6</v>
      </c>
      <c r="D108" t="s">
        <v>57</v>
      </c>
      <c r="E108" t="s">
        <v>8</v>
      </c>
      <c r="F108" t="s">
        <v>42</v>
      </c>
    </row>
    <row r="109" spans="1:6" x14ac:dyDescent="0.25">
      <c r="A109" t="s">
        <v>513</v>
      </c>
      <c r="B109" t="s">
        <v>514</v>
      </c>
      <c r="C109" t="s">
        <v>6</v>
      </c>
      <c r="D109" t="s">
        <v>57</v>
      </c>
      <c r="E109" t="s">
        <v>8</v>
      </c>
      <c r="F109" t="s">
        <v>42</v>
      </c>
    </row>
    <row r="110" spans="1:6" x14ac:dyDescent="0.25">
      <c r="A110" t="s">
        <v>520</v>
      </c>
      <c r="B110" t="s">
        <v>803</v>
      </c>
      <c r="C110" t="s">
        <v>20</v>
      </c>
      <c r="D110" t="s">
        <v>57</v>
      </c>
      <c r="E110" t="s">
        <v>8</v>
      </c>
      <c r="F110" t="s">
        <v>128</v>
      </c>
    </row>
    <row r="111" spans="1:6" x14ac:dyDescent="0.25">
      <c r="A111" t="s">
        <v>525</v>
      </c>
      <c r="B111" t="s">
        <v>804</v>
      </c>
      <c r="C111" t="s">
        <v>20</v>
      </c>
      <c r="D111" t="s">
        <v>7</v>
      </c>
      <c r="E111" t="s">
        <v>228</v>
      </c>
      <c r="F111" t="s">
        <v>42</v>
      </c>
    </row>
    <row r="112" spans="1:6" x14ac:dyDescent="0.25">
      <c r="A112" t="s">
        <v>529</v>
      </c>
      <c r="B112" t="s">
        <v>530</v>
      </c>
      <c r="C112" t="s">
        <v>20</v>
      </c>
      <c r="D112" t="s">
        <v>57</v>
      </c>
      <c r="E112" t="s">
        <v>8</v>
      </c>
      <c r="F112" t="s">
        <v>42</v>
      </c>
    </row>
    <row r="113" spans="1:6" x14ac:dyDescent="0.25">
      <c r="A113" t="s">
        <v>533</v>
      </c>
      <c r="B113" t="s">
        <v>534</v>
      </c>
      <c r="C113" t="s">
        <v>20</v>
      </c>
      <c r="D113" t="s">
        <v>57</v>
      </c>
      <c r="E113" t="s">
        <v>320</v>
      </c>
      <c r="F113" t="s">
        <v>128</v>
      </c>
    </row>
    <row r="114" spans="1:6" x14ac:dyDescent="0.25">
      <c r="A114" t="s">
        <v>536</v>
      </c>
      <c r="B114" t="s">
        <v>537</v>
      </c>
      <c r="C114" t="s">
        <v>6</v>
      </c>
      <c r="D114" t="s">
        <v>57</v>
      </c>
      <c r="E114" t="s">
        <v>8</v>
      </c>
      <c r="F114" t="s">
        <v>42</v>
      </c>
    </row>
    <row r="115" spans="1:6" x14ac:dyDescent="0.25">
      <c r="A115" t="s">
        <v>541</v>
      </c>
      <c r="B115" t="s">
        <v>542</v>
      </c>
      <c r="C115" t="s">
        <v>20</v>
      </c>
      <c r="D115" t="s">
        <v>50</v>
      </c>
      <c r="E115" t="s">
        <v>51</v>
      </c>
      <c r="F115" t="s">
        <v>22</v>
      </c>
    </row>
    <row r="116" spans="1:6" x14ac:dyDescent="0.25">
      <c r="A116" t="s">
        <v>545</v>
      </c>
      <c r="B116" t="s">
        <v>805</v>
      </c>
      <c r="C116" t="s">
        <v>6</v>
      </c>
      <c r="D116" t="s">
        <v>57</v>
      </c>
      <c r="E116" t="s">
        <v>8</v>
      </c>
      <c r="F116" t="s">
        <v>42</v>
      </c>
    </row>
    <row r="117" spans="1:6" x14ac:dyDescent="0.25">
      <c r="A117" t="s">
        <v>548</v>
      </c>
      <c r="B117" t="s">
        <v>549</v>
      </c>
      <c r="C117" t="s">
        <v>6</v>
      </c>
      <c r="D117" t="s">
        <v>57</v>
      </c>
      <c r="E117" t="s">
        <v>8</v>
      </c>
      <c r="F117" t="s">
        <v>484</v>
      </c>
    </row>
    <row r="118" spans="1:6" x14ac:dyDescent="0.25">
      <c r="A118" t="s">
        <v>553</v>
      </c>
      <c r="B118" t="s">
        <v>554</v>
      </c>
      <c r="C118" t="s">
        <v>20</v>
      </c>
      <c r="D118" t="s">
        <v>57</v>
      </c>
      <c r="E118" t="s">
        <v>8</v>
      </c>
      <c r="F118" t="s">
        <v>9</v>
      </c>
    </row>
    <row r="119" spans="1:6" x14ac:dyDescent="0.25">
      <c r="A119" t="s">
        <v>556</v>
      </c>
      <c r="B119" t="s">
        <v>557</v>
      </c>
      <c r="C119" t="s">
        <v>20</v>
      </c>
      <c r="D119" t="s">
        <v>7</v>
      </c>
      <c r="E119" t="s">
        <v>51</v>
      </c>
      <c r="F119" t="s">
        <v>9</v>
      </c>
    </row>
    <row r="120" spans="1:6" x14ac:dyDescent="0.25">
      <c r="A120" t="s">
        <v>559</v>
      </c>
      <c r="B120" t="s">
        <v>560</v>
      </c>
      <c r="C120" t="s">
        <v>20</v>
      </c>
      <c r="D120" t="s">
        <v>57</v>
      </c>
      <c r="E120" t="s">
        <v>8</v>
      </c>
      <c r="F120" t="s">
        <v>9</v>
      </c>
    </row>
    <row r="121" spans="1:6" x14ac:dyDescent="0.25">
      <c r="A121" t="s">
        <v>563</v>
      </c>
      <c r="B121" t="s">
        <v>564</v>
      </c>
      <c r="C121" t="s">
        <v>20</v>
      </c>
      <c r="D121" t="s">
        <v>7</v>
      </c>
      <c r="E121" t="s">
        <v>8</v>
      </c>
      <c r="F121" t="s">
        <v>22</v>
      </c>
    </row>
    <row r="122" spans="1:6" x14ac:dyDescent="0.25">
      <c r="A122" t="s">
        <v>566</v>
      </c>
      <c r="B122" t="s">
        <v>567</v>
      </c>
      <c r="C122" t="s">
        <v>6</v>
      </c>
      <c r="D122" t="s">
        <v>50</v>
      </c>
      <c r="E122" t="s">
        <v>51</v>
      </c>
      <c r="F122" t="s">
        <v>22</v>
      </c>
    </row>
    <row r="123" spans="1:6" x14ac:dyDescent="0.25">
      <c r="A123" t="s">
        <v>569</v>
      </c>
      <c r="B123" t="s">
        <v>570</v>
      </c>
      <c r="C123" t="s">
        <v>20</v>
      </c>
      <c r="D123" t="s">
        <v>57</v>
      </c>
      <c r="E123" t="s">
        <v>21</v>
      </c>
      <c r="F123" t="s">
        <v>9</v>
      </c>
    </row>
    <row r="124" spans="1:6" x14ac:dyDescent="0.25">
      <c r="A124" t="s">
        <v>571</v>
      </c>
      <c r="B124" t="s">
        <v>806</v>
      </c>
      <c r="C124" t="s">
        <v>20</v>
      </c>
      <c r="D124" t="s">
        <v>7</v>
      </c>
      <c r="E124" t="s">
        <v>8</v>
      </c>
      <c r="F124" t="s">
        <v>42</v>
      </c>
    </row>
    <row r="125" spans="1:6" x14ac:dyDescent="0.25">
      <c r="A125" t="s">
        <v>573</v>
      </c>
      <c r="B125" t="s">
        <v>807</v>
      </c>
      <c r="C125" t="s">
        <v>6</v>
      </c>
      <c r="D125" t="s">
        <v>41</v>
      </c>
      <c r="E125" t="s">
        <v>8</v>
      </c>
      <c r="F125" t="s">
        <v>128</v>
      </c>
    </row>
    <row r="126" spans="1:6" x14ac:dyDescent="0.25">
      <c r="A126" t="s">
        <v>577</v>
      </c>
      <c r="B126" t="s">
        <v>808</v>
      </c>
      <c r="C126" t="s">
        <v>20</v>
      </c>
      <c r="D126" t="s">
        <v>57</v>
      </c>
      <c r="E126" t="s">
        <v>8</v>
      </c>
      <c r="F126" t="s">
        <v>42</v>
      </c>
    </row>
    <row r="127" spans="1:6" x14ac:dyDescent="0.25">
      <c r="A127" t="s">
        <v>61</v>
      </c>
      <c r="B127" t="s">
        <v>62</v>
      </c>
      <c r="C127" t="s">
        <v>20</v>
      </c>
      <c r="D127" t="s">
        <v>50</v>
      </c>
      <c r="E127" t="s">
        <v>21</v>
      </c>
      <c r="F127" t="s">
        <v>22</v>
      </c>
    </row>
    <row r="128" spans="1:6" x14ac:dyDescent="0.25">
      <c r="A128" t="s">
        <v>584</v>
      </c>
      <c r="B128" t="s">
        <v>809</v>
      </c>
      <c r="C128" t="s">
        <v>6</v>
      </c>
      <c r="D128" t="s">
        <v>57</v>
      </c>
      <c r="E128" t="s">
        <v>8</v>
      </c>
      <c r="F128" t="s">
        <v>42</v>
      </c>
    </row>
    <row r="129" spans="1:6" x14ac:dyDescent="0.25">
      <c r="A129" t="s">
        <v>588</v>
      </c>
      <c r="B129" t="s">
        <v>810</v>
      </c>
      <c r="C129" t="s">
        <v>20</v>
      </c>
      <c r="D129" t="s">
        <v>286</v>
      </c>
      <c r="E129" t="s">
        <v>51</v>
      </c>
      <c r="F129" t="s">
        <v>22</v>
      </c>
    </row>
    <row r="130" spans="1:6" x14ac:dyDescent="0.25">
      <c r="A130" t="s">
        <v>592</v>
      </c>
      <c r="B130" t="s">
        <v>811</v>
      </c>
      <c r="C130" t="s">
        <v>6</v>
      </c>
      <c r="D130" t="s">
        <v>286</v>
      </c>
      <c r="E130" t="s">
        <v>21</v>
      </c>
      <c r="F130" t="s">
        <v>22</v>
      </c>
    </row>
    <row r="131" spans="1:6" x14ac:dyDescent="0.25">
      <c r="A131" t="s">
        <v>596</v>
      </c>
      <c r="B131" t="s">
        <v>597</v>
      </c>
      <c r="C131" t="s">
        <v>20</v>
      </c>
      <c r="D131" t="s">
        <v>50</v>
      </c>
      <c r="E131" t="s">
        <v>21</v>
      </c>
      <c r="F131" t="s">
        <v>9</v>
      </c>
    </row>
    <row r="132" spans="1:6" x14ac:dyDescent="0.25">
      <c r="A132" t="s">
        <v>599</v>
      </c>
      <c r="B132" t="s">
        <v>600</v>
      </c>
      <c r="C132" t="s">
        <v>20</v>
      </c>
      <c r="D132" t="s">
        <v>7</v>
      </c>
      <c r="E132" t="s">
        <v>8</v>
      </c>
      <c r="F132" t="s">
        <v>9</v>
      </c>
    </row>
    <row r="133" spans="1:6" x14ac:dyDescent="0.25">
      <c r="A133" t="s">
        <v>603</v>
      </c>
      <c r="B133" t="s">
        <v>604</v>
      </c>
      <c r="C133" t="s">
        <v>20</v>
      </c>
      <c r="D133" t="s">
        <v>50</v>
      </c>
      <c r="E133" t="s">
        <v>21</v>
      </c>
      <c r="F133" t="s">
        <v>9</v>
      </c>
    </row>
    <row r="134" spans="1:6" x14ac:dyDescent="0.25">
      <c r="A134" t="s">
        <v>608</v>
      </c>
      <c r="B134" t="s">
        <v>609</v>
      </c>
      <c r="C134" t="s">
        <v>6</v>
      </c>
      <c r="D134" t="s">
        <v>50</v>
      </c>
      <c r="E134" t="s">
        <v>51</v>
      </c>
      <c r="F134" t="s">
        <v>22</v>
      </c>
    </row>
    <row r="135" spans="1:6" x14ac:dyDescent="0.25">
      <c r="A135" t="s">
        <v>612</v>
      </c>
      <c r="B135" t="s">
        <v>613</v>
      </c>
      <c r="C135" t="s">
        <v>6</v>
      </c>
      <c r="D135" t="s">
        <v>50</v>
      </c>
      <c r="E135" t="s">
        <v>320</v>
      </c>
      <c r="F135" t="s">
        <v>9</v>
      </c>
    </row>
    <row r="136" spans="1:6" x14ac:dyDescent="0.25">
      <c r="A136" t="s">
        <v>616</v>
      </c>
      <c r="B136" t="s">
        <v>617</v>
      </c>
      <c r="C136" t="s">
        <v>20</v>
      </c>
      <c r="D136" t="s">
        <v>7</v>
      </c>
      <c r="E136" t="s">
        <v>21</v>
      </c>
      <c r="F136" t="s">
        <v>9</v>
      </c>
    </row>
    <row r="137" spans="1:6" x14ac:dyDescent="0.25">
      <c r="A137" t="s">
        <v>621</v>
      </c>
      <c r="B137" t="s">
        <v>812</v>
      </c>
      <c r="C137" t="s">
        <v>20</v>
      </c>
      <c r="D137" t="s">
        <v>156</v>
      </c>
      <c r="E137" t="s">
        <v>51</v>
      </c>
      <c r="F137" t="s">
        <v>9</v>
      </c>
    </row>
    <row r="138" spans="1:6" x14ac:dyDescent="0.25">
      <c r="A138" t="s">
        <v>626</v>
      </c>
      <c r="B138" t="s">
        <v>627</v>
      </c>
      <c r="C138" t="s">
        <v>6</v>
      </c>
      <c r="D138" t="s">
        <v>286</v>
      </c>
      <c r="E138" t="s">
        <v>399</v>
      </c>
      <c r="F138" t="s">
        <v>22</v>
      </c>
    </row>
    <row r="139" spans="1:6" x14ac:dyDescent="0.25">
      <c r="A139" t="s">
        <v>631</v>
      </c>
      <c r="B139" t="s">
        <v>813</v>
      </c>
      <c r="C139" t="s">
        <v>6</v>
      </c>
      <c r="D139" t="s">
        <v>50</v>
      </c>
      <c r="E139" t="s">
        <v>320</v>
      </c>
      <c r="F139" t="s">
        <v>22</v>
      </c>
    </row>
    <row r="140" spans="1:6" x14ac:dyDescent="0.25">
      <c r="A140" t="s">
        <v>635</v>
      </c>
      <c r="B140" t="s">
        <v>636</v>
      </c>
      <c r="C140" t="s">
        <v>6</v>
      </c>
      <c r="D140" t="s">
        <v>50</v>
      </c>
      <c r="E140" t="s">
        <v>51</v>
      </c>
      <c r="F140" t="s">
        <v>9</v>
      </c>
    </row>
    <row r="141" spans="1:6" x14ac:dyDescent="0.25">
      <c r="A141" t="s">
        <v>638</v>
      </c>
      <c r="B141" t="s">
        <v>639</v>
      </c>
      <c r="C141" t="s">
        <v>20</v>
      </c>
      <c r="D141" t="s">
        <v>50</v>
      </c>
      <c r="E141" t="s">
        <v>51</v>
      </c>
      <c r="F141" t="s">
        <v>9</v>
      </c>
    </row>
    <row r="142" spans="1:6" x14ac:dyDescent="0.25">
      <c r="A142" t="s">
        <v>642</v>
      </c>
      <c r="B142" t="s">
        <v>643</v>
      </c>
      <c r="C142" t="s">
        <v>6</v>
      </c>
      <c r="D142" t="s">
        <v>50</v>
      </c>
      <c r="E142" t="s">
        <v>21</v>
      </c>
      <c r="F142" t="s">
        <v>22</v>
      </c>
    </row>
    <row r="143" spans="1:6" x14ac:dyDescent="0.25">
      <c r="A143" t="s">
        <v>647</v>
      </c>
      <c r="B143" t="s">
        <v>648</v>
      </c>
      <c r="C143" t="s">
        <v>6</v>
      </c>
      <c r="D143" t="s">
        <v>156</v>
      </c>
      <c r="E143" t="s">
        <v>21</v>
      </c>
      <c r="F143" t="s">
        <v>22</v>
      </c>
    </row>
    <row r="144" spans="1:6" x14ac:dyDescent="0.25">
      <c r="A144" t="s">
        <v>651</v>
      </c>
      <c r="B144" t="s">
        <v>652</v>
      </c>
      <c r="C144" t="s">
        <v>20</v>
      </c>
      <c r="D144" t="s">
        <v>50</v>
      </c>
      <c r="E144" t="s">
        <v>21</v>
      </c>
      <c r="F144" t="s">
        <v>9</v>
      </c>
    </row>
    <row r="145" spans="1:6" x14ac:dyDescent="0.25">
      <c r="A145" t="s">
        <v>656</v>
      </c>
      <c r="B145" t="s">
        <v>657</v>
      </c>
      <c r="C145" t="s">
        <v>6</v>
      </c>
      <c r="D145" t="s">
        <v>50</v>
      </c>
      <c r="E145" t="s">
        <v>320</v>
      </c>
      <c r="F145" t="s">
        <v>22</v>
      </c>
    </row>
    <row r="146" spans="1:6" x14ac:dyDescent="0.25">
      <c r="A146" t="s">
        <v>659</v>
      </c>
      <c r="B146" t="s">
        <v>660</v>
      </c>
      <c r="C146" t="s">
        <v>6</v>
      </c>
      <c r="D146" t="s">
        <v>286</v>
      </c>
      <c r="E146" t="s">
        <v>21</v>
      </c>
      <c r="F146" t="s">
        <v>22</v>
      </c>
    </row>
    <row r="147" spans="1:6" x14ac:dyDescent="0.25">
      <c r="A147" t="s">
        <v>663</v>
      </c>
      <c r="B147" t="s">
        <v>664</v>
      </c>
      <c r="C147" t="s">
        <v>6</v>
      </c>
      <c r="D147" t="s">
        <v>50</v>
      </c>
      <c r="E147" t="s">
        <v>51</v>
      </c>
      <c r="F147" t="s">
        <v>9</v>
      </c>
    </row>
    <row r="148" spans="1:6" x14ac:dyDescent="0.25">
      <c r="A148" t="s">
        <v>667</v>
      </c>
      <c r="B148" t="s">
        <v>668</v>
      </c>
      <c r="C148" t="s">
        <v>6</v>
      </c>
      <c r="D148" t="s">
        <v>286</v>
      </c>
      <c r="E148" t="s">
        <v>228</v>
      </c>
      <c r="F148" t="s">
        <v>22</v>
      </c>
    </row>
    <row r="149" spans="1:6" x14ac:dyDescent="0.25">
      <c r="A149" t="s">
        <v>669</v>
      </c>
      <c r="B149" t="s">
        <v>814</v>
      </c>
      <c r="C149" t="s">
        <v>20</v>
      </c>
      <c r="D149" t="s">
        <v>41</v>
      </c>
      <c r="E149" t="s">
        <v>8</v>
      </c>
      <c r="F149" t="s">
        <v>484</v>
      </c>
    </row>
    <row r="150" spans="1:6" x14ac:dyDescent="0.25">
      <c r="A150" t="s">
        <v>673</v>
      </c>
      <c r="B150" t="s">
        <v>815</v>
      </c>
      <c r="C150" t="s">
        <v>20</v>
      </c>
      <c r="D150" t="s">
        <v>50</v>
      </c>
      <c r="E150" t="s">
        <v>21</v>
      </c>
      <c r="F150" t="s">
        <v>22</v>
      </c>
    </row>
    <row r="151" spans="1:6" x14ac:dyDescent="0.25">
      <c r="A151" t="s">
        <v>677</v>
      </c>
      <c r="B151" t="s">
        <v>678</v>
      </c>
      <c r="C151" t="s">
        <v>20</v>
      </c>
      <c r="D151" t="s">
        <v>57</v>
      </c>
      <c r="E151" t="s">
        <v>8</v>
      </c>
      <c r="F151" t="s">
        <v>128</v>
      </c>
    </row>
    <row r="152" spans="1:6" x14ac:dyDescent="0.25">
      <c r="A152" t="s">
        <v>49</v>
      </c>
      <c r="B152" t="s">
        <v>765</v>
      </c>
      <c r="C152" t="s">
        <v>6</v>
      </c>
      <c r="D152" t="s">
        <v>50</v>
      </c>
      <c r="E152" t="s">
        <v>51</v>
      </c>
      <c r="F152" t="s">
        <v>9</v>
      </c>
    </row>
    <row r="153" spans="1:6" x14ac:dyDescent="0.25">
      <c r="A153" t="s">
        <v>684</v>
      </c>
      <c r="B153" t="s">
        <v>685</v>
      </c>
      <c r="C153" t="s">
        <v>20</v>
      </c>
      <c r="D153" t="s">
        <v>7</v>
      </c>
      <c r="E153" t="s">
        <v>51</v>
      </c>
      <c r="F153" t="s">
        <v>128</v>
      </c>
    </row>
    <row r="154" spans="1:6" x14ac:dyDescent="0.25">
      <c r="A154" t="s">
        <v>687</v>
      </c>
      <c r="B154" t="s">
        <v>688</v>
      </c>
      <c r="C154" t="s">
        <v>20</v>
      </c>
      <c r="D154" t="s">
        <v>50</v>
      </c>
      <c r="E154" t="s">
        <v>21</v>
      </c>
      <c r="F154" t="s">
        <v>22</v>
      </c>
    </row>
    <row r="155" spans="1:6" x14ac:dyDescent="0.25">
      <c r="A155" t="s">
        <v>692</v>
      </c>
      <c r="B155" t="s">
        <v>693</v>
      </c>
      <c r="C155" t="s">
        <v>20</v>
      </c>
      <c r="D155" t="s">
        <v>156</v>
      </c>
      <c r="E155" t="s">
        <v>21</v>
      </c>
      <c r="F155" t="s">
        <v>22</v>
      </c>
    </row>
    <row r="156" spans="1:6" x14ac:dyDescent="0.25">
      <c r="A156" t="s">
        <v>695</v>
      </c>
      <c r="B156" t="s">
        <v>696</v>
      </c>
      <c r="C156" t="s">
        <v>20</v>
      </c>
      <c r="D156" t="s">
        <v>156</v>
      </c>
      <c r="E156" t="s">
        <v>21</v>
      </c>
      <c r="F156" t="s">
        <v>9</v>
      </c>
    </row>
    <row r="157" spans="1:6" x14ac:dyDescent="0.25">
      <c r="A157" t="s">
        <v>699</v>
      </c>
      <c r="B157" t="s">
        <v>19</v>
      </c>
      <c r="C157" t="s">
        <v>20</v>
      </c>
      <c r="D157" t="s">
        <v>7</v>
      </c>
      <c r="E157" t="s">
        <v>21</v>
      </c>
      <c r="F157" t="s">
        <v>22</v>
      </c>
    </row>
    <row r="158" spans="1:6" x14ac:dyDescent="0.25">
      <c r="A158" t="s">
        <v>703</v>
      </c>
      <c r="B158" t="s">
        <v>704</v>
      </c>
      <c r="C158" t="s">
        <v>6</v>
      </c>
      <c r="D158" t="s">
        <v>50</v>
      </c>
      <c r="E158" t="s">
        <v>51</v>
      </c>
      <c r="F158" t="s">
        <v>22</v>
      </c>
    </row>
    <row r="159" spans="1:6" x14ac:dyDescent="0.25">
      <c r="A159" t="s">
        <v>706</v>
      </c>
      <c r="B159" t="s">
        <v>707</v>
      </c>
      <c r="C159" t="s">
        <v>20</v>
      </c>
      <c r="D159" t="s">
        <v>7</v>
      </c>
      <c r="E159" t="s">
        <v>51</v>
      </c>
      <c r="F159" t="s">
        <v>128</v>
      </c>
    </row>
    <row r="160" spans="1:6" x14ac:dyDescent="0.25">
      <c r="A160" t="s">
        <v>710</v>
      </c>
      <c r="B160" t="s">
        <v>816</v>
      </c>
      <c r="C160" t="s">
        <v>20</v>
      </c>
      <c r="D160" t="s">
        <v>57</v>
      </c>
      <c r="E160" t="s">
        <v>51</v>
      </c>
      <c r="F160" t="s">
        <v>9</v>
      </c>
    </row>
    <row r="161" spans="1:6" x14ac:dyDescent="0.25">
      <c r="A161" t="s">
        <v>713</v>
      </c>
      <c r="B161" t="s">
        <v>714</v>
      </c>
      <c r="C161" t="s">
        <v>6</v>
      </c>
      <c r="D161" t="s">
        <v>57</v>
      </c>
      <c r="E161" t="s">
        <v>8</v>
      </c>
      <c r="F161" t="s">
        <v>42</v>
      </c>
    </row>
    <row r="162" spans="1:6" x14ac:dyDescent="0.25">
      <c r="A162" t="s">
        <v>719</v>
      </c>
      <c r="B162" t="s">
        <v>720</v>
      </c>
      <c r="C162" t="s">
        <v>6</v>
      </c>
      <c r="D162" t="s">
        <v>41</v>
      </c>
      <c r="E162" t="s">
        <v>8</v>
      </c>
      <c r="F162" t="s">
        <v>42</v>
      </c>
    </row>
    <row r="163" spans="1:6" x14ac:dyDescent="0.25">
      <c r="A163" t="s">
        <v>722</v>
      </c>
      <c r="B163" t="s">
        <v>723</v>
      </c>
      <c r="C163" t="s">
        <v>20</v>
      </c>
      <c r="D163" t="s">
        <v>50</v>
      </c>
      <c r="E163" t="s">
        <v>51</v>
      </c>
      <c r="F163" t="s">
        <v>9</v>
      </c>
    </row>
    <row r="164" spans="1:6" x14ac:dyDescent="0.25">
      <c r="A164" t="s">
        <v>726</v>
      </c>
      <c r="B164" t="s">
        <v>727</v>
      </c>
      <c r="C164" t="s">
        <v>20</v>
      </c>
      <c r="D164" t="s">
        <v>50</v>
      </c>
      <c r="E164" t="s">
        <v>21</v>
      </c>
      <c r="F164" t="s">
        <v>22</v>
      </c>
    </row>
    <row r="165" spans="1:6" x14ac:dyDescent="0.25">
      <c r="A165" t="s">
        <v>729</v>
      </c>
      <c r="B165" t="s">
        <v>730</v>
      </c>
      <c r="C165" t="s">
        <v>20</v>
      </c>
      <c r="D165" t="s">
        <v>7</v>
      </c>
      <c r="E165" t="s">
        <v>21</v>
      </c>
      <c r="F165" t="s">
        <v>42</v>
      </c>
    </row>
    <row r="166" spans="1:6" x14ac:dyDescent="0.25">
      <c r="A166" t="s">
        <v>732</v>
      </c>
      <c r="B166" t="s">
        <v>733</v>
      </c>
      <c r="C166" t="s">
        <v>20</v>
      </c>
      <c r="D166" t="s">
        <v>50</v>
      </c>
      <c r="E166" t="s">
        <v>51</v>
      </c>
      <c r="F166" t="s">
        <v>9</v>
      </c>
    </row>
    <row r="167" spans="1:6" x14ac:dyDescent="0.25">
      <c r="A167" t="s">
        <v>737</v>
      </c>
      <c r="B167" t="s">
        <v>738</v>
      </c>
      <c r="C167" t="s">
        <v>20</v>
      </c>
      <c r="D167" t="s">
        <v>286</v>
      </c>
      <c r="E167" t="s">
        <v>21</v>
      </c>
      <c r="F167" t="s">
        <v>9</v>
      </c>
    </row>
    <row r="168" spans="1:6" x14ac:dyDescent="0.25">
      <c r="A168" t="s">
        <v>741</v>
      </c>
      <c r="B168" t="s">
        <v>817</v>
      </c>
      <c r="C168" t="s">
        <v>6</v>
      </c>
      <c r="D168" t="s">
        <v>50</v>
      </c>
      <c r="E168" t="s">
        <v>51</v>
      </c>
      <c r="F168" t="s">
        <v>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D4541-383D-4526-97D4-3AFB93825D57}">
  <sheetPr>
    <tabColor rgb="FFBDD7EE"/>
  </sheetPr>
  <dimension ref="B2:O15"/>
  <sheetViews>
    <sheetView showGridLines="0" zoomScaleNormal="100" workbookViewId="0">
      <selection activeCell="C6" sqref="C6"/>
    </sheetView>
  </sheetViews>
  <sheetFormatPr defaultRowHeight="15" x14ac:dyDescent="0.25"/>
  <cols>
    <col min="1" max="1" width="10.28515625" customWidth="1"/>
    <col min="2" max="2" width="10.28515625"/>
    <col min="3" max="3" width="10.85546875" bestFit="1" customWidth="1"/>
    <col min="4" max="4" width="11.5703125" bestFit="1" customWidth="1"/>
    <col min="6" max="6" width="15.7109375" bestFit="1" customWidth="1"/>
    <col min="10" max="11" width="12" bestFit="1" customWidth="1"/>
    <col min="14" max="15" width="13.7109375" bestFit="1" customWidth="1"/>
  </cols>
  <sheetData>
    <row r="2" spans="2:15" ht="24" x14ac:dyDescent="0.6">
      <c r="E2" s="44"/>
      <c r="F2" s="44"/>
      <c r="G2" s="44"/>
      <c r="H2" s="45" t="s">
        <v>768</v>
      </c>
      <c r="I2" s="45"/>
      <c r="J2" s="45"/>
      <c r="K2" s="44"/>
      <c r="L2" s="44"/>
      <c r="M2" s="44"/>
    </row>
    <row r="4" spans="2:15" ht="24" x14ac:dyDescent="0.6">
      <c r="C4" s="19" t="s">
        <v>769</v>
      </c>
      <c r="J4" s="19" t="s">
        <v>770</v>
      </c>
      <c r="N4" s="19" t="s">
        <v>777</v>
      </c>
    </row>
    <row r="6" spans="2:15" x14ac:dyDescent="0.25">
      <c r="C6" s="21" t="s">
        <v>75</v>
      </c>
      <c r="D6" s="21" t="s">
        <v>12</v>
      </c>
      <c r="J6" s="21" t="s">
        <v>75</v>
      </c>
      <c r="K6" s="21" t="s">
        <v>12</v>
      </c>
      <c r="N6" s="21" t="s">
        <v>75</v>
      </c>
      <c r="O6" s="21" t="s">
        <v>12</v>
      </c>
    </row>
    <row r="7" spans="2:15" ht="21" x14ac:dyDescent="0.55000000000000004">
      <c r="B7" s="21" t="s">
        <v>20</v>
      </c>
      <c r="C7" s="24">
        <f>COUNTIFS(Data[Gender],B7,Data[Influenced],$C$6)</f>
        <v>74</v>
      </c>
      <c r="D7" s="24">
        <f>COUNTIFS(Data[Gender],B7,Data[Influenced],$D$6)</f>
        <v>27</v>
      </c>
      <c r="E7" s="22">
        <f>C7+D7</f>
        <v>101</v>
      </c>
      <c r="F7" s="23" t="s">
        <v>773</v>
      </c>
      <c r="I7" s="21" t="s">
        <v>20</v>
      </c>
      <c r="J7" s="24">
        <f>(E7*C9)/E9</f>
        <v>73.784431137724553</v>
      </c>
      <c r="K7" s="24">
        <f>(E7*D9)/E9</f>
        <v>27.21556886227545</v>
      </c>
      <c r="M7" s="21" t="s">
        <v>20</v>
      </c>
      <c r="N7" s="24">
        <f>(C7-J7)^2/J7</f>
        <v>6.2980677178347687E-4</v>
      </c>
      <c r="O7" s="24">
        <f>(D7-K7)^2/K7</f>
        <v>1.7074761368352602E-3</v>
      </c>
    </row>
    <row r="8" spans="2:15" ht="21.75" thickBot="1" x14ac:dyDescent="0.6">
      <c r="B8" s="21" t="s">
        <v>6</v>
      </c>
      <c r="C8" s="24">
        <f>COUNTIFS(Data[Gender],B8,Data[Influenced],$C$6)</f>
        <v>48</v>
      </c>
      <c r="D8" s="24">
        <f>COUNTIFS(Data[Gender],B8,Data[Influenced],$D$6)</f>
        <v>18</v>
      </c>
      <c r="E8" s="22">
        <f>C8+D8</f>
        <v>66</v>
      </c>
      <c r="F8" s="23" t="s">
        <v>774</v>
      </c>
      <c r="I8" s="21" t="s">
        <v>6</v>
      </c>
      <c r="J8" s="24">
        <f>(E8*C9)/E9</f>
        <v>48.215568862275447</v>
      </c>
      <c r="K8" s="24">
        <f>(E8*D9)/E9</f>
        <v>17.78443113772455</v>
      </c>
      <c r="M8" s="21" t="s">
        <v>6</v>
      </c>
      <c r="N8" s="24">
        <f>(C8-J8)^2/J8</f>
        <v>9.6379521136562383E-4</v>
      </c>
      <c r="O8" s="24">
        <f>(D8-K8)^2/K8</f>
        <v>2.612955906369111E-3</v>
      </c>
    </row>
    <row r="9" spans="2:15" ht="15.75" thickBot="1" x14ac:dyDescent="0.3">
      <c r="C9" s="22">
        <f>C7+C8</f>
        <v>122</v>
      </c>
      <c r="D9" s="22">
        <f>D7+D8</f>
        <v>45</v>
      </c>
      <c r="E9" s="18">
        <f>C9+D9</f>
        <v>167</v>
      </c>
    </row>
    <row r="10" spans="2:15" x14ac:dyDescent="0.25">
      <c r="C10" s="26" t="s">
        <v>762</v>
      </c>
      <c r="D10" s="27" t="s">
        <v>775</v>
      </c>
      <c r="F10" s="23" t="s">
        <v>776</v>
      </c>
    </row>
    <row r="13" spans="2:15" ht="24" x14ac:dyDescent="0.25">
      <c r="I13" s="25" t="s">
        <v>778</v>
      </c>
      <c r="J13" s="20">
        <f>SUM(N7:O8)</f>
        <v>5.9140340263534718E-3</v>
      </c>
    </row>
    <row r="14" spans="2:15" ht="22.5" x14ac:dyDescent="0.25">
      <c r="I14" s="25" t="s">
        <v>771</v>
      </c>
      <c r="J14" s="20">
        <v>1</v>
      </c>
    </row>
    <row r="15" spans="2:15" ht="22.5" x14ac:dyDescent="0.25">
      <c r="D15" s="46" t="s">
        <v>779</v>
      </c>
      <c r="E15" s="46"/>
      <c r="F15" s="20">
        <f>_xlfn.CHISQ.TEST(C7:D8,J7:K8)</f>
        <v>0.93870090431646858</v>
      </c>
      <c r="I15" s="25" t="s">
        <v>772</v>
      </c>
      <c r="J15" s="20">
        <f>_xlfn.CHISQ.DIST.RT(J13,J14)</f>
        <v>0.93870090431646858</v>
      </c>
    </row>
  </sheetData>
  <mergeCells count="4">
    <mergeCell ref="E2:G2"/>
    <mergeCell ref="H2:J2"/>
    <mergeCell ref="K2:M2"/>
    <mergeCell ref="D15:E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0BEEB-70DC-4F68-B316-065D6F0EC623}">
  <sheetPr>
    <tabColor rgb="FFFFD966"/>
  </sheetPr>
  <dimension ref="A2:AQ37"/>
  <sheetViews>
    <sheetView showGridLines="0" topLeftCell="D1" zoomScale="90" zoomScaleNormal="90" workbookViewId="0">
      <selection activeCell="J2" sqref="J2:K2"/>
    </sheetView>
  </sheetViews>
  <sheetFormatPr defaultRowHeight="15" x14ac:dyDescent="0.25"/>
  <cols>
    <col min="2" max="2" width="11.5703125" bestFit="1" customWidth="1"/>
    <col min="5" max="5" width="13.5703125" customWidth="1"/>
    <col min="6" max="6" width="9.140625" customWidth="1"/>
    <col min="7" max="7" width="10.5703125" bestFit="1" customWidth="1"/>
    <col min="9" max="9" width="10.5703125" bestFit="1" customWidth="1"/>
    <col min="11" max="11" width="11.85546875" bestFit="1" customWidth="1"/>
    <col min="12" max="13" width="14.5703125" bestFit="1" customWidth="1"/>
    <col min="14" max="14" width="10.5703125" bestFit="1" customWidth="1"/>
    <col min="15" max="15" width="15.7109375" bestFit="1" customWidth="1"/>
    <col min="16" max="16" width="14.5703125" bestFit="1" customWidth="1"/>
  </cols>
  <sheetData>
    <row r="2" spans="2:20" ht="26.25" x14ac:dyDescent="0.6">
      <c r="B2" s="9" t="str" cm="1">
        <f t="array" ref="B2:B3">_xlfn.UNIQUE(Data[Gender])</f>
        <v>Female</v>
      </c>
      <c r="C2" s="8">
        <f>COUNTIF(Data[Gender],B2)</f>
        <v>66</v>
      </c>
      <c r="I2" s="10" t="s">
        <v>2</v>
      </c>
      <c r="J2" s="49" t="s">
        <v>6</v>
      </c>
      <c r="K2" s="49"/>
    </row>
    <row r="3" spans="2:20" ht="22.5" x14ac:dyDescent="0.6">
      <c r="B3" s="9" t="str">
        <v>Male</v>
      </c>
      <c r="C3" s="8">
        <f>COUNTIF(Data[Gender],B3)</f>
        <v>101</v>
      </c>
    </row>
    <row r="4" spans="2:20" ht="22.5" x14ac:dyDescent="0.25">
      <c r="G4" s="47" t="s">
        <v>763</v>
      </c>
      <c r="H4" s="47"/>
      <c r="I4" s="47"/>
      <c r="J4" s="47"/>
      <c r="L4" s="12">
        <f>COUNTIFS(Data[Interaction],"Yes",Data[Gender],$J$2)</f>
        <v>23</v>
      </c>
    </row>
    <row r="6" spans="2:20" ht="22.5" x14ac:dyDescent="0.25">
      <c r="G6" s="47" t="s">
        <v>761</v>
      </c>
      <c r="H6" s="47"/>
      <c r="I6" s="47"/>
      <c r="J6" s="47"/>
      <c r="L6" s="12">
        <f>COUNTIFS(Data[Influenced],"Yes",Data[Gender],$J$2)</f>
        <v>48</v>
      </c>
    </row>
    <row r="10" spans="2:20" ht="26.25" x14ac:dyDescent="0.25">
      <c r="E10" s="49" t="s">
        <v>759</v>
      </c>
      <c r="F10" s="49"/>
      <c r="G10" s="49"/>
      <c r="H10" s="49"/>
      <c r="J10" s="49" t="s">
        <v>760</v>
      </c>
      <c r="K10" s="49"/>
      <c r="L10" s="49"/>
      <c r="M10" s="49"/>
      <c r="N10" s="15" t="s">
        <v>766</v>
      </c>
      <c r="O10" s="15" t="s">
        <v>767</v>
      </c>
      <c r="Q10" s="49" t="s">
        <v>764</v>
      </c>
      <c r="R10" s="49"/>
      <c r="S10" s="49"/>
      <c r="T10" s="49"/>
    </row>
    <row r="11" spans="2:20" ht="22.5" x14ac:dyDescent="0.6">
      <c r="E11" s="11" t="str" cm="1">
        <f t="array" ref="E11:E15">_xlfn.UNIQUE(Data[Opinion])</f>
        <v>Neutral</v>
      </c>
      <c r="F11" s="11"/>
      <c r="G11" s="11"/>
      <c r="H11" s="11">
        <f>COUNTIFS(Data[Opinion],E11,Data[Gender],$J$2)</f>
        <v>20</v>
      </c>
      <c r="J11" s="11" t="str" cm="1">
        <f t="array" ref="J11:J16">_xlfn.UNIQUE(Data[Employment])</f>
        <v>Student</v>
      </c>
      <c r="K11" s="11"/>
      <c r="L11" s="11"/>
      <c r="M11" s="11">
        <f>COUNTIFS(Data[Employment],J11,Data[Gender],$J$2)</f>
        <v>42</v>
      </c>
      <c r="N11" s="11">
        <f>COUNTIFS(Data[Employment],J11,Data[Familiarity],"&gt;3",Data[Gender],$J$2)</f>
        <v>13</v>
      </c>
      <c r="O11" s="11">
        <f>COUNTIFS(Data[Employment],J11,Data[Familiarity],"&lt;3",Data[Gender],$J$2)</f>
        <v>16</v>
      </c>
      <c r="Q11" s="11" t="str" cm="1">
        <f t="array" ref="Q11:Q14">_xlfn.UNIQUE(Data[Awareness])</f>
        <v>Neutral</v>
      </c>
      <c r="R11" s="11"/>
      <c r="S11" s="11"/>
      <c r="T11" s="13">
        <f>COUNTIFS(Data[Gender],$J$2,Data[Awareness],Q11)/COUNTA(Data[Name])</f>
        <v>0.19161676646706588</v>
      </c>
    </row>
    <row r="12" spans="2:20" ht="22.5" x14ac:dyDescent="0.6">
      <c r="E12" s="11" t="str">
        <v>Agree</v>
      </c>
      <c r="F12" s="11"/>
      <c r="G12" s="11"/>
      <c r="H12" s="11">
        <f>COUNTIFS(Data[Opinion],E12,Data[Gender],$J$2)</f>
        <v>32</v>
      </c>
      <c r="J12" s="11" t="str">
        <v>Employed full-time</v>
      </c>
      <c r="K12" s="11"/>
      <c r="L12" s="11"/>
      <c r="M12" s="11">
        <f>COUNTIFS(Data[Employment],J12,Data[Gender],$J$2)</f>
        <v>8</v>
      </c>
      <c r="N12" s="11">
        <f>COUNTIFS(Data[Employment],J12,Data[Familiarity],"&gt;3",Data[Gender],$J$2)</f>
        <v>5</v>
      </c>
      <c r="O12" s="11">
        <f>COUNTIFS(Data[Employment],J12,Data[Familiarity],"&lt;3",Data[Gender],$J$2)</f>
        <v>0</v>
      </c>
      <c r="Q12" s="11" t="str">
        <v>Moderately aware</v>
      </c>
      <c r="R12" s="11"/>
      <c r="S12" s="11"/>
      <c r="T12" s="13">
        <f>COUNTIFS(Data[Gender],$J$2,Data[Awareness],Q12)/COUNTA(Data[Name])</f>
        <v>0.1317365269461078</v>
      </c>
    </row>
    <row r="13" spans="2:20" ht="22.5" x14ac:dyDescent="0.6">
      <c r="E13" s="11" t="str">
        <v>Strongly Agree</v>
      </c>
      <c r="F13" s="11"/>
      <c r="G13" s="11"/>
      <c r="H13" s="11">
        <f>COUNTIFS(Data[Opinion],E13,Data[Gender],$J$2)</f>
        <v>14</v>
      </c>
      <c r="J13" s="11" t="str">
        <v>Self-employed</v>
      </c>
      <c r="K13" s="11"/>
      <c r="L13" s="11"/>
      <c r="M13" s="11">
        <f>COUNTIFS(Data[Employment],J13,Data[Gender],$J$2)</f>
        <v>9</v>
      </c>
      <c r="N13" s="11">
        <f>COUNTIFS(Data[Employment],J13,Data[Familiarity],"&gt;3",Data[Gender],$J$2)</f>
        <v>3</v>
      </c>
      <c r="O13" s="11">
        <f>COUNTIFS(Data[Employment],J13,Data[Familiarity],"&lt;3",Data[Gender],$J$2)</f>
        <v>4</v>
      </c>
      <c r="Q13" s="11" t="str">
        <v>not at all aware</v>
      </c>
      <c r="R13" s="11"/>
      <c r="S13" s="11"/>
      <c r="T13" s="13">
        <f>COUNTIFS(Data[Gender],$J$2,Data[Awareness],Q13)/COUNTA(Data[Name])</f>
        <v>2.3952095808383235E-2</v>
      </c>
    </row>
    <row r="14" spans="2:20" ht="22.5" x14ac:dyDescent="0.6">
      <c r="E14" s="11" t="str">
        <v>Disagree</v>
      </c>
      <c r="F14" s="11"/>
      <c r="G14" s="11"/>
      <c r="H14" s="11">
        <f>COUNTIFS(Data[Opinion],E14,Data[Gender],$J$2)</f>
        <v>0</v>
      </c>
      <c r="J14" s="11" t="str">
        <v>Employed part-time</v>
      </c>
      <c r="K14" s="11"/>
      <c r="L14" s="11"/>
      <c r="M14" s="11">
        <f>COUNTIFS(Data[Employment],J14,Data[Gender],$J$2)</f>
        <v>2</v>
      </c>
      <c r="N14" s="11">
        <f>COUNTIFS(Data[Employment],J14,Data[Familiarity],"&gt;3",Data[Gender],$J$2)</f>
        <v>0</v>
      </c>
      <c r="O14" s="11">
        <f>COUNTIFS(Data[Employment],J14,Data[Familiarity],"&lt;3",Data[Gender],$J$2)</f>
        <v>2</v>
      </c>
      <c r="Q14" s="11" t="str">
        <v>Very aware</v>
      </c>
      <c r="R14" s="11"/>
      <c r="S14" s="11"/>
      <c r="T14" s="13">
        <f>COUNTIFS(Data[Gender],$J$2,Data[Awareness],Q14)/COUNTA(Data[Name])</f>
        <v>4.790419161676647E-2</v>
      </c>
    </row>
    <row r="15" spans="2:20" ht="22.5" x14ac:dyDescent="0.6">
      <c r="E15" s="11" t="str">
        <v>Strongly Disagree</v>
      </c>
      <c r="F15" s="11"/>
      <c r="G15" s="11"/>
      <c r="H15" s="11">
        <f>COUNTIFS(Data[Opinion],E15,Data[Gender],$J$2)</f>
        <v>0</v>
      </c>
      <c r="J15" s="11" t="str">
        <v>Unemployed</v>
      </c>
      <c r="K15" s="11"/>
      <c r="L15" s="11"/>
      <c r="M15" s="11">
        <f>COUNTIFS(Data[Employment],J15,Data[Gender],$J$2)</f>
        <v>2</v>
      </c>
      <c r="N15" s="11">
        <f>COUNTIFS(Data[Employment],J15,Data[Familiarity],"&gt;3",Data[Gender],$J$2)</f>
        <v>0</v>
      </c>
      <c r="O15" s="11">
        <f>COUNTIFS(Data[Employment],J15,Data[Familiarity],"&lt;3",Data[Gender],$J$2)</f>
        <v>2</v>
      </c>
    </row>
    <row r="16" spans="2:20" ht="22.5" x14ac:dyDescent="0.6">
      <c r="J16" s="11" t="str">
        <v>Other (please specify)</v>
      </c>
      <c r="K16" s="11"/>
      <c r="L16" s="11"/>
      <c r="M16" s="11">
        <f>COUNTIFS(Data[Employment],J16,Data[Gender],$J$2)</f>
        <v>3</v>
      </c>
      <c r="N16" s="11">
        <f>COUNTIFS(Data[Employment],J16,Data[Familiarity],"&gt;3",Data[Gender],$J$2)</f>
        <v>0</v>
      </c>
      <c r="O16" s="11">
        <f>COUNTIFS(Data[Employment],J16,Data[Familiarity],"&lt;3",Data[Gender],$J$2)</f>
        <v>1</v>
      </c>
    </row>
    <row r="18" spans="1:43"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row>
    <row r="19" spans="1:43" ht="22.5" x14ac:dyDescent="0.25">
      <c r="E19" s="47" t="s">
        <v>780</v>
      </c>
      <c r="F19" s="47"/>
      <c r="G19" s="47"/>
    </row>
    <row r="21" spans="1:43" ht="22.5" x14ac:dyDescent="0.25">
      <c r="E21" s="47" t="s">
        <v>769</v>
      </c>
      <c r="F21" s="47"/>
      <c r="K21" s="47" t="s">
        <v>770</v>
      </c>
      <c r="L21" s="47"/>
    </row>
    <row r="22" spans="1:43" ht="21" x14ac:dyDescent="0.55000000000000004">
      <c r="B22" s="32"/>
      <c r="C22" s="32"/>
      <c r="D22" s="32"/>
      <c r="E22" s="32"/>
      <c r="F22" s="32"/>
      <c r="G22" s="32"/>
      <c r="H22" s="32"/>
      <c r="I22" s="32"/>
      <c r="J22" s="32"/>
      <c r="K22" s="32"/>
      <c r="L22" s="32"/>
      <c r="M22" s="32"/>
      <c r="N22" s="32"/>
      <c r="O22" s="32"/>
      <c r="P22" s="32"/>
    </row>
    <row r="23" spans="1:43" ht="18" customHeight="1" x14ac:dyDescent="0.55000000000000004">
      <c r="B23" s="32"/>
      <c r="C23" s="32"/>
      <c r="D23" s="32"/>
      <c r="E23" s="32"/>
      <c r="F23" s="33" t="s">
        <v>75</v>
      </c>
      <c r="G23" s="33" t="s">
        <v>12</v>
      </c>
      <c r="H23" s="32"/>
      <c r="I23" s="32"/>
      <c r="J23" s="32"/>
      <c r="K23" s="32"/>
      <c r="L23" s="33" t="s">
        <v>75</v>
      </c>
      <c r="M23" s="33" t="s">
        <v>12</v>
      </c>
      <c r="N23" s="32"/>
      <c r="O23" s="30" t="s">
        <v>772</v>
      </c>
      <c r="P23" s="34">
        <f>_xlfn.CHISQ.TEST(F24:G25,L24:M25)</f>
        <v>0.97935412582318737</v>
      </c>
    </row>
    <row r="24" spans="1:43" ht="21" x14ac:dyDescent="0.55000000000000004">
      <c r="B24" s="32"/>
      <c r="C24" s="32"/>
      <c r="D24" s="32"/>
      <c r="E24" s="35" t="str" cm="1">
        <f t="array" ref="E24:E25">_xlfn.UNIQUE(Data[Gender])</f>
        <v>Female</v>
      </c>
      <c r="F24" s="32">
        <f>COUNTIFS(Data[Gender],E24,Data[Interaction],$F$23)</f>
        <v>23</v>
      </c>
      <c r="G24" s="32">
        <f>COUNTIFS(Data[Gender],$E$24,Data[Interaction],$G$23)</f>
        <v>43</v>
      </c>
      <c r="H24" s="36">
        <f>F24+G24</f>
        <v>66</v>
      </c>
      <c r="I24" s="32"/>
      <c r="J24" s="32"/>
      <c r="K24" s="35" t="str" cm="1">
        <f t="array" ref="K24:K25">_xlfn.UNIQUE(Data[Gender])</f>
        <v>Female</v>
      </c>
      <c r="L24" s="32">
        <f>(H24*F26)/H26</f>
        <v>22.922155688622755</v>
      </c>
      <c r="M24" s="32">
        <f>(H24*G26)/H26</f>
        <v>43.077844311377248</v>
      </c>
      <c r="N24" s="32"/>
      <c r="O24" s="32"/>
      <c r="P24" s="32"/>
    </row>
    <row r="25" spans="1:43" ht="21.75" thickBot="1" x14ac:dyDescent="0.6">
      <c r="B25" s="32"/>
      <c r="C25" s="32"/>
      <c r="D25" s="32"/>
      <c r="E25" s="35" t="str">
        <v>Male</v>
      </c>
      <c r="F25" s="32">
        <f>COUNTIFS(Data[Gender],E25,Data[Interaction],$F$23)</f>
        <v>35</v>
      </c>
      <c r="G25" s="32">
        <f>COUNTIFS(Data[Gender],E25,Data[Interaction],$G$23)</f>
        <v>66</v>
      </c>
      <c r="H25" s="36">
        <f>F25+G25</f>
        <v>101</v>
      </c>
      <c r="I25" s="32"/>
      <c r="J25" s="32"/>
      <c r="K25" s="35" t="str">
        <v>Male</v>
      </c>
      <c r="L25" s="32">
        <f>(H25*F26)/H26</f>
        <v>35.077844311377248</v>
      </c>
      <c r="M25" s="32">
        <f>(H25*G26)/H26</f>
        <v>65.922155688622752</v>
      </c>
      <c r="N25" s="32"/>
      <c r="O25" s="32"/>
      <c r="P25" s="32"/>
    </row>
    <row r="26" spans="1:43" ht="21.75" thickBot="1" x14ac:dyDescent="0.6">
      <c r="B26" s="32"/>
      <c r="C26" s="32"/>
      <c r="D26" s="32"/>
      <c r="E26" s="32"/>
      <c r="F26" s="36">
        <f>F24+F25</f>
        <v>58</v>
      </c>
      <c r="G26" s="36">
        <f>G24+G25</f>
        <v>109</v>
      </c>
      <c r="H26" s="37">
        <f>H24+H25</f>
        <v>167</v>
      </c>
      <c r="I26" s="32"/>
      <c r="J26" s="32"/>
      <c r="K26" s="32"/>
      <c r="L26" s="32"/>
      <c r="M26" s="32"/>
      <c r="N26" s="32"/>
      <c r="O26" s="32"/>
      <c r="P26" s="32"/>
    </row>
    <row r="28" spans="1:43"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row>
    <row r="29" spans="1:43" ht="22.5" x14ac:dyDescent="0.25">
      <c r="E29" s="47" t="s">
        <v>781</v>
      </c>
      <c r="F29" s="47"/>
      <c r="G29" s="47"/>
    </row>
    <row r="31" spans="1:43" ht="26.25" x14ac:dyDescent="0.25">
      <c r="E31" s="47" t="s">
        <v>769</v>
      </c>
      <c r="F31" s="47"/>
      <c r="K31" s="48" t="s">
        <v>784</v>
      </c>
      <c r="L31" s="48"/>
    </row>
    <row r="32" spans="1:43" ht="26.25" x14ac:dyDescent="0.55000000000000004">
      <c r="E32" s="32"/>
      <c r="F32" s="32"/>
      <c r="G32" s="32"/>
      <c r="H32" s="32"/>
      <c r="I32" s="32"/>
      <c r="J32" s="32"/>
      <c r="K32" s="32"/>
      <c r="L32" s="32"/>
      <c r="M32" s="32"/>
      <c r="N32" s="32"/>
      <c r="O32" s="32"/>
      <c r="P32" s="32"/>
      <c r="Q32" s="29"/>
    </row>
    <row r="33" spans="5:17" ht="21" customHeight="1" x14ac:dyDescent="0.55000000000000004">
      <c r="E33" s="32"/>
      <c r="F33" s="35" t="s">
        <v>766</v>
      </c>
      <c r="G33" s="35" t="s">
        <v>782</v>
      </c>
      <c r="H33" s="32"/>
      <c r="I33" s="32"/>
      <c r="J33" s="32"/>
      <c r="K33" s="32"/>
      <c r="L33" s="35" t="s">
        <v>766</v>
      </c>
      <c r="M33" s="35" t="s">
        <v>782</v>
      </c>
      <c r="N33" s="32"/>
      <c r="O33" s="30" t="s">
        <v>772</v>
      </c>
      <c r="P33" s="34">
        <f>_xlfn.CHISQ.TEST(F34:G35,L34:M35)</f>
        <v>0.40772447845301524</v>
      </c>
      <c r="Q33" s="32"/>
    </row>
    <row r="34" spans="5:17" ht="17.25" customHeight="1" x14ac:dyDescent="0.55000000000000004">
      <c r="E34" s="38" t="s">
        <v>762</v>
      </c>
      <c r="F34" s="41">
        <f>COUNTIFS(Data[Influenced],"Yes",Data[Familiarity],"&gt;2")</f>
        <v>79</v>
      </c>
      <c r="G34" s="41">
        <f>COUNTIFS(Data[Influenced],"Yes",Data[Familiarity],"&lt;3")</f>
        <v>43</v>
      </c>
      <c r="H34" s="36">
        <f>G34+F34</f>
        <v>122</v>
      </c>
      <c r="I34" s="32"/>
      <c r="J34" s="32"/>
      <c r="K34" s="38" t="s">
        <v>762</v>
      </c>
      <c r="L34" s="41">
        <f>(H34*F36)/H36</f>
        <v>76.706586826347305</v>
      </c>
      <c r="M34" s="41">
        <f>(H34*G36)/H36</f>
        <v>45.293413173652695</v>
      </c>
      <c r="N34" s="32"/>
      <c r="O34" s="32"/>
      <c r="P34" s="39"/>
      <c r="Q34" s="40"/>
    </row>
    <row r="35" spans="5:17" ht="18" customHeight="1" thickBot="1" x14ac:dyDescent="0.6">
      <c r="E35" s="38" t="s">
        <v>783</v>
      </c>
      <c r="F35" s="41">
        <f>COUNTIFS(Data[Influenced],"No",Data[Familiarity],"&gt;2")</f>
        <v>26</v>
      </c>
      <c r="G35" s="41">
        <f>COUNTIFS(Data[Influenced],"No",Data[Familiarity],"&lt;3")</f>
        <v>19</v>
      </c>
      <c r="H35" s="36">
        <f>G35+F35</f>
        <v>45</v>
      </c>
      <c r="I35" s="32"/>
      <c r="J35" s="32"/>
      <c r="K35" s="38" t="s">
        <v>785</v>
      </c>
      <c r="L35" s="41">
        <f>(H35*F36)/H36</f>
        <v>28.293413173652695</v>
      </c>
      <c r="M35" s="41">
        <f>(H35*G36)/H36</f>
        <v>16.706586826347305</v>
      </c>
      <c r="N35" s="32"/>
      <c r="O35" s="32"/>
      <c r="P35" s="32"/>
      <c r="Q35" s="32"/>
    </row>
    <row r="36" spans="5:17" ht="18" customHeight="1" thickBot="1" x14ac:dyDescent="0.6">
      <c r="E36" s="32"/>
      <c r="F36" s="36">
        <f>F34+F35</f>
        <v>105</v>
      </c>
      <c r="G36" s="36">
        <f>+G34+G35</f>
        <v>62</v>
      </c>
      <c r="H36" s="37">
        <f>G36+F36</f>
        <v>167</v>
      </c>
      <c r="I36" s="32"/>
      <c r="J36" s="32"/>
      <c r="K36" s="32"/>
      <c r="L36" s="32"/>
      <c r="M36" s="32"/>
      <c r="N36" s="32"/>
      <c r="O36" s="32"/>
      <c r="P36" s="32"/>
      <c r="Q36" s="32"/>
    </row>
    <row r="37" spans="5:17" ht="21" x14ac:dyDescent="0.55000000000000004">
      <c r="E37" s="32"/>
      <c r="F37" s="32"/>
      <c r="G37" s="32"/>
      <c r="H37" s="32"/>
      <c r="I37" s="32"/>
      <c r="J37" s="32"/>
      <c r="K37" s="32"/>
      <c r="L37" s="32"/>
      <c r="M37" s="32"/>
      <c r="N37" s="32"/>
      <c r="O37" s="32"/>
      <c r="P37" s="32"/>
      <c r="Q37" s="32"/>
    </row>
  </sheetData>
  <mergeCells count="12">
    <mergeCell ref="Q10:T10"/>
    <mergeCell ref="J2:K2"/>
    <mergeCell ref="E10:H10"/>
    <mergeCell ref="J10:M10"/>
    <mergeCell ref="G4:J4"/>
    <mergeCell ref="G6:J6"/>
    <mergeCell ref="E31:F31"/>
    <mergeCell ref="K31:L31"/>
    <mergeCell ref="E19:G19"/>
    <mergeCell ref="E21:F21"/>
    <mergeCell ref="K21:L21"/>
    <mergeCell ref="E29:G29"/>
  </mergeCells>
  <dataValidations count="1">
    <dataValidation type="list" allowBlank="1" showInputMessage="1" showErrorMessage="1" sqref="J2" xr:uid="{265B867B-34C5-4C09-8A00-9BBE27C7C8FB}">
      <formula1>$B$2:$B$4</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C0132B-014F-40DE-BF93-C746086ED1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Data</vt:lpstr>
      <vt:lpstr>Interest</vt:lpstr>
      <vt:lpstr>Customers</vt:lpstr>
      <vt:lpstr>Based on Influence</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Sarkar</dc:creator>
  <cp:lastModifiedBy>Anil SarKar</cp:lastModifiedBy>
  <dcterms:created xsi:type="dcterms:W3CDTF">2015-06-05T18:17:20Z</dcterms:created>
  <dcterms:modified xsi:type="dcterms:W3CDTF">2024-05-31T05:57:43Z</dcterms:modified>
</cp:coreProperties>
</file>