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2" i="1"/>
  <c r="L15"/>
  <c r="L14"/>
  <c r="L13"/>
  <c r="L11"/>
  <c r="L10"/>
  <c r="L9"/>
  <c r="L8"/>
  <c r="L7"/>
  <c r="L6"/>
  <c r="L5"/>
  <c r="L4"/>
  <c r="I15"/>
  <c r="I14"/>
  <c r="I13"/>
  <c r="I12"/>
  <c r="I11"/>
  <c r="I10"/>
  <c r="I9"/>
  <c r="I8"/>
  <c r="I7"/>
  <c r="I6"/>
  <c r="I5"/>
  <c r="I4"/>
  <c r="F15"/>
  <c r="F14"/>
  <c r="F13"/>
  <c r="F12"/>
  <c r="F11"/>
  <c r="F10"/>
  <c r="F9"/>
  <c r="F8"/>
  <c r="F7"/>
  <c r="F6"/>
  <c r="F5"/>
  <c r="F4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<sst xmlns="http://schemas.openxmlformats.org/spreadsheetml/2006/main" count="19" uniqueCount="19">
  <si>
    <t>bench 1rm:</t>
  </si>
  <si>
    <t>press 1rm:</t>
  </si>
  <si>
    <t>sq 1rm:</t>
  </si>
  <si>
    <t>dl 1rm: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</si>
  <si>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</si>
  <si>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</si>
  <si>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</si>
  <si>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</si>
  <si>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</si>
  <si>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</si>
  <si>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</si>
  <si>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</si>
  <si>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</si>
  <si>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</si>
  <si>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</si>
  <si>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</si>
  <si>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Test Week</t>
  </si>
  <si>
    <t>5-5-amrap (Make sure to stay 1-2 reps before failure on amrap)</t>
  </si>
  <si>
    <t>(Test once AMRAP set drops to 2-3 reps.  This does not always happen at 12 weeks)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</si>
</sst>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2" fillId="3" borderId="0" xfId="2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H20" sqref="H20"/>
    </sheetView>
  </sheetViews>
  <sheetFormatPr defaultRowHeight="15"/>
  <cols>
    <col min="8" max="8" width="10.140625" bestFit="1" customWidth="1"/>
    <col min="11" max="11" width="10.85546875" bestFit="1" customWidth="1"/>
  </cols>
  <sheetData>
    <row r="1" spans="1:12">
      <c r="A1" t="s">
        <v>17</v>
      </c>
    </row>
    <row r="3" spans="1:12">
      <c r="A3" s="1"/>
      <c r="B3" s="1" t="s">
        <v>3</v>
      </c>
      <c r="C3" s="4">
        <v>225</v>
      </c>
      <c r="D3" s="1"/>
      <c r="E3" s="1" t="s">
        <v>2</v>
      </c>
      <c r="F3" s="4">
        <v>225</v>
      </c>
      <c r="G3" s="1"/>
      <c r="H3" s="1" t="s">
        <v>1</v>
      </c>
      <c r="I3" s="4">
        <v>85</v>
      </c>
      <c r="J3" s="1"/>
      <c r="K3" s="1" t="s">
        <v>0</v>
      </c>
      <c r="L3" s="4">
        <v>105</v>
      </c>
    </row>
    <row r="4" spans="1:12">
      <c r="A4" s="2" t="s">
        <v>4</v>
      </c>
      <c r="B4" s="2"/>
      <c r="C4" s="2">
        <f>($C$3+5)*0.8</f>
        <v>184</v>
      </c>
      <c r="D4" s="2"/>
      <c r="E4" s="2"/>
      <c r="F4" s="2">
        <f>($F$3+5)*0.8</f>
        <v>184</v>
      </c>
      <c r="G4" s="2"/>
      <c r="H4" s="2"/>
      <c r="I4" s="2">
        <f>($I$3+2.5)*0.8</f>
        <v>70</v>
      </c>
      <c r="J4" s="2"/>
      <c r="K4" s="2"/>
      <c r="L4" s="2">
        <f>($L$3+2.5)*0.8</f>
        <v>86</v>
      </c>
    </row>
    <row r="5" spans="1:12">
      <c r="A5" t="s">
        <v>5</v>
      </c>
      <c r="C5">
        <f>($C$3+10)*0.8</f>
        <v>188</v>
      </c>
      <c r="F5">
        <f>($F$3+10)*0.8</f>
        <v>188</v>
      </c>
      <c r="I5">
        <f>($I$3+5)*0.8</f>
        <v>72</v>
      </c>
      <c r="L5">
        <f>($L$3+5)*0.8</f>
        <v>88</v>
      </c>
    </row>
    <row r="6" spans="1:12">
      <c r="A6" s="2" t="s">
        <v>6</v>
      </c>
      <c r="B6" s="2"/>
      <c r="C6" s="2">
        <f>($C$3+15)*0.8</f>
        <v>192</v>
      </c>
      <c r="D6" s="2"/>
      <c r="E6" s="2"/>
      <c r="F6" s="2">
        <f>($F$3+15)*0.8</f>
        <v>192</v>
      </c>
      <c r="G6" s="2"/>
      <c r="H6" s="2"/>
      <c r="I6" s="2">
        <f>($I$3+7.5)*0.8</f>
        <v>74</v>
      </c>
      <c r="J6" s="2"/>
      <c r="K6" s="2"/>
      <c r="L6" s="2">
        <f>($L$3+7.5)*0.8</f>
        <v>90</v>
      </c>
    </row>
    <row r="7" spans="1:12">
      <c r="A7" t="s">
        <v>7</v>
      </c>
      <c r="C7">
        <f>($C$3+20)*0.8</f>
        <v>196</v>
      </c>
      <c r="F7">
        <f>($F$3+20)*0.8</f>
        <v>196</v>
      </c>
      <c r="I7">
        <f>($I$3+10)*0.8</f>
        <v>76</v>
      </c>
      <c r="L7">
        <f>($L$3+10)*0.8</f>
        <v>92</v>
      </c>
    </row>
    <row r="8" spans="1:12">
      <c r="A8" s="2" t="s">
        <v>8</v>
      </c>
      <c r="B8" s="2"/>
      <c r="C8" s="2">
        <f>($C$3+25)*0.8</f>
        <v>200</v>
      </c>
      <c r="D8" s="2"/>
      <c r="E8" s="2"/>
      <c r="F8" s="2">
        <f>($F$3+25)*0.8</f>
        <v>200</v>
      </c>
      <c r="G8" s="2"/>
      <c r="H8" s="2"/>
      <c r="I8" s="2">
        <f>($I$3+12.5)*0.8</f>
        <v>78</v>
      </c>
      <c r="J8" s="2"/>
      <c r="K8" s="2"/>
      <c r="L8" s="2">
        <f>($L$3+12.5)*0.8</f>
        <v>94</v>
      </c>
    </row>
    <row r="9" spans="1:12">
      <c r="A9" t="s">
        <v>9</v>
      </c>
      <c r="C9">
        <f>($C$3+30)*0.8</f>
        <v>204</v>
      </c>
      <c r="F9">
        <f>($F$3+30)*0.8</f>
        <v>204</v>
      </c>
      <c r="I9">
        <f>($I$3+15)*0.8</f>
        <v>80</v>
      </c>
      <c r="L9">
        <f>($L$3+15)*0.8</f>
        <v>96</v>
      </c>
    </row>
    <row r="10" spans="1:12">
      <c r="A10" s="2" t="s">
        <v>10</v>
      </c>
      <c r="B10" s="2"/>
      <c r="C10" s="2">
        <f>($C$3+35)*0.8</f>
        <v>208</v>
      </c>
      <c r="D10" s="2"/>
      <c r="E10" s="2"/>
      <c r="F10" s="2">
        <f>($F$3+35)*0.8</f>
        <v>208</v>
      </c>
      <c r="G10" s="2"/>
      <c r="H10" s="2"/>
      <c r="I10" s="2">
        <f>($I$3+17.5)*0.8</f>
        <v>82</v>
      </c>
      <c r="J10" s="2"/>
      <c r="K10" s="2"/>
      <c r="L10" s="2">
        <f>($L$3+17.5)*0.8</f>
        <v>98</v>
      </c>
    </row>
    <row r="11" spans="1:12">
      <c r="A11" t="s">
        <v>11</v>
      </c>
      <c r="C11">
        <f>($C$3+40)*0.8</f>
        <v>212</v>
      </c>
      <c r="F11">
        <f>($F$3+40)*0.8</f>
        <v>212</v>
      </c>
      <c r="I11">
        <f>($I$3+20)*0.8</f>
        <v>84</v>
      </c>
      <c r="L11">
        <f>($L$3+20)*0.8</f>
        <v>100</v>
      </c>
    </row>
    <row r="12" spans="1:12">
      <c r="A12" s="2" t="s">
        <v>12</v>
      </c>
      <c r="B12" s="2"/>
      <c r="C12" s="2">
        <f>($C$3+45)*0.8</f>
        <v>216</v>
      </c>
      <c r="D12" s="2"/>
      <c r="E12" s="2"/>
      <c r="F12" s="2">
        <f>($F$3+45)*0.8</f>
        <v>216</v>
      </c>
      <c r="G12" s="2"/>
      <c r="H12" s="2"/>
      <c r="I12" s="2">
        <f>($I$3+22.5)*0.8</f>
        <v>86</v>
      </c>
      <c r="J12" s="2"/>
      <c r="K12" s="2"/>
      <c r="L12" s="2">
        <f>($L$3+22.5)*0.8</f>
        <v>102</v>
      </c>
    </row>
    <row r="13" spans="1:12">
      <c r="A13" t="s">
        <v>13</v>
      </c>
      <c r="C13">
        <f>($C$3+50)*0.8</f>
        <v>220</v>
      </c>
      <c r="F13">
        <f>($F$3+50)*0.8</f>
        <v>220</v>
      </c>
      <c r="I13">
        <f>($I$3+25)*0.8</f>
        <v>88</v>
      </c>
      <c r="L13">
        <f>($L$3+25)*0.8</f>
        <v>104</v>
      </c>
    </row>
    <row r="14" spans="1:12">
      <c r="A14" s="2" t="s">
        <v>14</v>
      </c>
      <c r="B14" s="2"/>
      <c r="C14" s="2">
        <f>($C$3+55)*0.8</f>
        <v>224</v>
      </c>
      <c r="D14" s="2"/>
      <c r="E14" s="2"/>
      <c r="F14" s="2">
        <f>($F$3+55)*0.8</f>
        <v>224</v>
      </c>
      <c r="G14" s="2"/>
      <c r="H14" s="2"/>
      <c r="I14" s="2">
        <f>($I$3+27.5)*0.8</f>
        <v>90</v>
      </c>
      <c r="J14" s="2"/>
      <c r="K14" s="2"/>
      <c r="L14" s="2">
        <f>($L$3+27.5)*0.8</f>
        <v>106</v>
      </c>
    </row>
    <row r="15" spans="1:12">
      <c r="A15" t="s">
        <v>15</v>
      </c>
      <c r="C15">
        <f>($C$3+60)*0.8</f>
        <v>228</v>
      </c>
      <c r="F15">
        <f>($F$3+60)*0.8</f>
        <v>228</v>
      </c>
      <c r="I15">
        <f>($I$3+30)*0.8</f>
        <v>92</v>
      </c>
      <c r="L15">
        <f>($L$3+30)*0.8</f>
        <v>108</v>
      </c>
    </row>
    <row r="16" spans="1:12">
      <c r="A16" s="3" t="s">
        <v>16</v>
      </c>
      <c r="B16" s="3"/>
      <c r="C16" s="3" t="s">
        <v>18</v>
      </c>
      <c r="D16" s="3"/>
      <c r="E16" s="3"/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CSchaub</dc:creator>
  <cp:lastModifiedBy>CSchaub</cp:lastModifiedBy>
  <dcterms:created xsi:type="dcterms:W3CDTF">2022-11-17T03:09:27Z</dcterms:created>
  <dcterms:modified xsi:type="dcterms:W3CDTF">2023-03-26T04:45:30Z</dcterms:modified>
</cp:coreProperties>
</file>