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ameema.alam\Desktop\Branch_salary\"/>
    </mc:Choice>
  </mc:AlternateContent>
  <bookViews>
    <workbookView xWindow="0" yWindow="0" windowWidth="20490" windowHeight="7755" tabRatio="896"/>
  </bookViews>
  <sheets>
    <sheet name="August" sheetId="39" r:id="rId1"/>
    <sheet name="HBL" sheetId="42" r:id="rId2"/>
    <sheet name="MCL" sheetId="43" r:id="rId3"/>
    <sheet name="Computer" sheetId="44" r:id="rId4"/>
  </sheets>
  <definedNames>
    <definedName name="_xlnm.Print_Area" localSheetId="0">August!$A$1:$AJ$44</definedName>
  </definedNames>
  <calcPr calcId="152511"/>
</workbook>
</file>

<file path=xl/calcChain.xml><?xml version="1.0" encoding="utf-8"?>
<calcChain xmlns="http://schemas.openxmlformats.org/spreadsheetml/2006/main">
  <c r="B28" i="44" l="1"/>
  <c r="D29" i="43"/>
  <c r="D28" i="44" s="1"/>
  <c r="B29" i="43"/>
  <c r="E5" i="44"/>
  <c r="C5" i="44"/>
  <c r="B5" i="44"/>
  <c r="C4" i="44"/>
  <c r="E4" i="44"/>
  <c r="B3" i="44"/>
  <c r="E3" i="44"/>
  <c r="E4" i="43"/>
  <c r="E5" i="43"/>
  <c r="E3" i="43"/>
  <c r="C5" i="43"/>
  <c r="C4" i="43"/>
  <c r="B4" i="44"/>
  <c r="B5" i="43"/>
  <c r="B4" i="43"/>
  <c r="C3" i="44"/>
  <c r="C3" i="43"/>
  <c r="B3" i="43"/>
  <c r="E3" i="42"/>
  <c r="E22" i="42" s="1"/>
  <c r="C3" i="42"/>
  <c r="B3" i="42"/>
  <c r="E22" i="44" l="1"/>
  <c r="E22" i="43"/>
  <c r="H13" i="39" l="1"/>
  <c r="S13" i="39" s="1"/>
  <c r="W13" i="39" s="1"/>
  <c r="H14" i="39"/>
  <c r="X14" i="39" s="1"/>
  <c r="S14" i="39" l="1"/>
  <c r="W14" i="39" s="1"/>
  <c r="R14" i="39"/>
  <c r="V14" i="39" s="1"/>
  <c r="P14" i="39"/>
  <c r="X13" i="39"/>
  <c r="R13" i="39"/>
  <c r="V13" i="39" s="1"/>
  <c r="P13" i="39"/>
  <c r="AH15" i="39"/>
  <c r="AG15" i="39"/>
  <c r="AF15" i="39"/>
  <c r="AE15" i="39"/>
  <c r="AD15" i="39"/>
  <c r="AF32" i="39" s="1"/>
  <c r="AC15" i="39"/>
  <c r="AB15" i="39"/>
  <c r="AA15" i="39"/>
  <c r="Z15" i="39"/>
  <c r="Y15" i="39"/>
  <c r="Q15" i="39"/>
  <c r="AF24" i="39" s="1"/>
  <c r="T14" i="39" l="1"/>
  <c r="T13" i="39"/>
  <c r="AI13" i="39"/>
  <c r="O15" i="39"/>
  <c r="N15" i="39"/>
  <c r="M15" i="39"/>
  <c r="K15" i="39"/>
  <c r="J15" i="39"/>
  <c r="R24" i="39" s="1"/>
  <c r="I15" i="39"/>
  <c r="G15" i="39"/>
  <c r="F15" i="39"/>
  <c r="U14" i="39"/>
  <c r="AI14" i="39" s="1"/>
  <c r="H15" i="39" l="1"/>
  <c r="AJ13" i="39"/>
  <c r="AJ14" i="39"/>
  <c r="H12" i="39"/>
  <c r="U11" i="39"/>
  <c r="H11" i="39"/>
  <c r="L11" i="39" s="1"/>
  <c r="C8" i="39"/>
  <c r="AF37" i="39"/>
  <c r="AF36" i="39"/>
  <c r="AF35" i="39"/>
  <c r="AF34" i="39"/>
  <c r="AF31" i="39"/>
  <c r="AF30" i="39"/>
  <c r="AF29" i="39"/>
  <c r="L15" i="39" l="1"/>
  <c r="X12" i="39"/>
  <c r="S12" i="39"/>
  <c r="W12" i="39" s="1"/>
  <c r="R12" i="39"/>
  <c r="V12" i="39" s="1"/>
  <c r="P12" i="39"/>
  <c r="S11" i="39"/>
  <c r="R11" i="39"/>
  <c r="P11" i="39"/>
  <c r="U15" i="39"/>
  <c r="AI12" i="39" l="1"/>
  <c r="T12" i="39"/>
  <c r="R23" i="39"/>
  <c r="T11" i="39"/>
  <c r="R15" i="39"/>
  <c r="P15" i="39" l="1"/>
  <c r="AJ12" i="39"/>
  <c r="R25" i="39"/>
  <c r="R26" i="39"/>
  <c r="S15" i="39"/>
  <c r="R27" i="39" s="1"/>
  <c r="AF25" i="39" s="1"/>
  <c r="AF27" i="39"/>
  <c r="T15" i="39"/>
  <c r="D8" i="39"/>
  <c r="E8" i="39" s="1"/>
  <c r="F8" i="39" s="1"/>
  <c r="G8" i="39" s="1"/>
  <c r="H8" i="39" s="1"/>
  <c r="I8" i="39" s="1"/>
  <c r="J8" i="39" s="1"/>
  <c r="K8" i="39" s="1"/>
  <c r="L8" i="39" s="1"/>
  <c r="M8" i="39" s="1"/>
  <c r="N8" i="39" s="1"/>
  <c r="O8" i="39" s="1"/>
  <c r="P8" i="39" s="1"/>
  <c r="Q8" i="39" s="1"/>
  <c r="R8" i="39" s="1"/>
  <c r="S8" i="39" s="1"/>
  <c r="T8" i="39" s="1"/>
  <c r="U8" i="39" s="1"/>
  <c r="V8" i="39" s="1"/>
  <c r="X8" i="39" s="1"/>
  <c r="Y8" i="39" s="1"/>
  <c r="Z8" i="39" s="1"/>
  <c r="AA8" i="39" s="1"/>
  <c r="AB8" i="39" s="1"/>
  <c r="AC8" i="39" s="1"/>
  <c r="AD8" i="39" s="1"/>
  <c r="AE8" i="39" s="1"/>
  <c r="AF8" i="39" s="1"/>
  <c r="AG8" i="39" s="1"/>
  <c r="AH8" i="39" s="1"/>
  <c r="AI8" i="39" s="1"/>
  <c r="AJ8" i="39" s="1"/>
  <c r="V11" i="39"/>
  <c r="V15" i="39" s="1"/>
  <c r="W11" i="39"/>
  <c r="W15" i="39" s="1"/>
  <c r="X11" i="39"/>
  <c r="X15" i="39" s="1"/>
  <c r="AI11" i="39" l="1"/>
  <c r="AJ11" i="39" s="1"/>
  <c r="AF26" i="39"/>
  <c r="R29" i="39"/>
  <c r="AI15" i="39" l="1"/>
  <c r="AJ15" i="39"/>
  <c r="AF23" i="39" s="1"/>
  <c r="AF38" i="39" s="1"/>
</calcChain>
</file>

<file path=xl/sharedStrings.xml><?xml version="1.0" encoding="utf-8"?>
<sst xmlns="http://schemas.openxmlformats.org/spreadsheetml/2006/main" count="130" uniqueCount="104">
  <si>
    <t>Net Pay</t>
  </si>
  <si>
    <t>Name of the Employees</t>
  </si>
  <si>
    <t>House Rent</t>
  </si>
  <si>
    <t>Total Deduction</t>
  </si>
  <si>
    <t>DEDUCTION</t>
  </si>
  <si>
    <t>Conv. All.</t>
  </si>
  <si>
    <t>Wash All.</t>
  </si>
  <si>
    <t>Medi. 
All.</t>
  </si>
  <si>
    <t>SALARY &amp;  ALLOWANCES</t>
  </si>
  <si>
    <t xml:space="preserve">PP/
Arrear  </t>
  </si>
  <si>
    <t>BANGLADESH DEVELOPMENT BANK LIMITED</t>
  </si>
  <si>
    <t>Designation</t>
  </si>
  <si>
    <t xml:space="preserve">Motor/  Bi-Cycle Loan Instl.
</t>
  </si>
  <si>
    <t>Sumpt/
Edn. 
All.</t>
  </si>
  <si>
    <t>Total 
Basic</t>
  </si>
  <si>
    <t>Gross 
Salary</t>
  </si>
  <si>
    <t xml:space="preserve">Bank Cont To PF
</t>
  </si>
  <si>
    <t xml:space="preserve">Total Paid by the Bank
</t>
  </si>
  <si>
    <t xml:space="preserve">Bank Cont To PF 
(Deduct)
</t>
  </si>
  <si>
    <t>Sl. No.</t>
  </si>
  <si>
    <t xml:space="preserve">A/c No.
</t>
  </si>
  <si>
    <t>‡m›Uªvj GKvD›Um wWcvU©‡g›U</t>
  </si>
  <si>
    <t>Date:</t>
  </si>
  <si>
    <t>Basic Pay</t>
  </si>
  <si>
    <t>Sumptuary / CC</t>
  </si>
  <si>
    <t>Mobile Bill</t>
  </si>
  <si>
    <t>BDBL Welfare fund</t>
  </si>
  <si>
    <t>HBA 
Instal</t>
  </si>
  <si>
    <t>PF Loan/ Salary Overdruft</t>
  </si>
  <si>
    <t>PO</t>
  </si>
  <si>
    <t xml:space="preserve">Bank Cont To PF (10%)
</t>
  </si>
  <si>
    <t>Bank Cont To PF (10%) (Deduct)</t>
  </si>
  <si>
    <t>@ 55% of basic pay.</t>
  </si>
  <si>
    <t xml:space="preserve">Bank Cont To Gratuity Fund
</t>
  </si>
  <si>
    <t xml:space="preserve">Bank Cont To Gratuity Fund (Deduct)
</t>
  </si>
  <si>
    <t>R Stamp</t>
  </si>
  <si>
    <t>‡WcywU †Rbv‡ij g¨v‡bRvi</t>
  </si>
  <si>
    <t>Md. Ashraf-Ul-Alam</t>
  </si>
  <si>
    <t>Grand Total</t>
  </si>
  <si>
    <t xml:space="preserve">Own Cont. 
to PF </t>
  </si>
  <si>
    <t>Gratuity &amp; PF of BDBL Emp.calculated to Tk.</t>
  </si>
  <si>
    <t>@ 10% of basic pay.</t>
  </si>
  <si>
    <t>weeiY</t>
  </si>
  <si>
    <t>cwigvY</t>
  </si>
  <si>
    <t>bs</t>
  </si>
  <si>
    <t>me©‡gvUt</t>
  </si>
  <si>
    <t>mvm‡cÝ GKvD›U -233</t>
  </si>
  <si>
    <t>mÂqx wnmve-110</t>
  </si>
  <si>
    <t>Officer Associ.</t>
  </si>
  <si>
    <t>MÖ¨vPzBwU dvÛ wewWweGj-227- 20750-47</t>
  </si>
  <si>
    <t>Awdmvm© G‡mvwm‡qkb- wcÖ.eªv.- 0650100003382</t>
  </si>
  <si>
    <t>Moulvibazar Branch, Moulvibazar</t>
  </si>
  <si>
    <t>Computer Loan Instlmnt.</t>
  </si>
  <si>
    <t>GIP</t>
  </si>
  <si>
    <t>News paper</t>
  </si>
  <si>
    <t>Income Tax</t>
  </si>
  <si>
    <t>Officer</t>
  </si>
  <si>
    <t>Super Annuation  calculated to Tk.</t>
  </si>
  <si>
    <t>mycvi Gby‡qkb dvÛ weGmAviGm-227-20750-49</t>
  </si>
  <si>
    <t>Le‡ii KvMR-718-54600-08</t>
  </si>
  <si>
    <t>AwMÖg AvqKi- 117E-20850-03</t>
  </si>
  <si>
    <t>MÖæc Bbm¨y‡iÝ cwjwm- 227-14100-001</t>
  </si>
  <si>
    <t>cÖwe‡W›U dv‡Û wbR¯^ Ae`vb weGmAviGm- 227-20750-44</t>
  </si>
  <si>
    <t>Md. Farhad Mia</t>
  </si>
  <si>
    <t xml:space="preserve"> Officer</t>
  </si>
  <si>
    <t>-</t>
  </si>
  <si>
    <t>cÖwf‡W›U dv‡Û e¨vsK I wbR¯^ Ae`vb wewWweGj- 20750-62</t>
  </si>
  <si>
    <t>ÎvY mnvqZv, wmGwW-227-14100-001</t>
  </si>
  <si>
    <t>Mohammad Fakrul Islam</t>
  </si>
  <si>
    <t>Principal Officer</t>
  </si>
  <si>
    <t>SPO</t>
  </si>
  <si>
    <t>Md.Amir Azam</t>
  </si>
  <si>
    <t>53100-31- ‡eZb I fvZvw`</t>
  </si>
  <si>
    <t>54700-01- ‡gvevBj fvZv</t>
  </si>
  <si>
    <t xml:space="preserve">53100-06-Kw›UªweDkb Uz cÖwf‡W›U dvÛ </t>
  </si>
  <si>
    <t xml:space="preserve">53100-25-Kw›UªweDkb Uz ‡cbkb dvÛ </t>
  </si>
  <si>
    <t xml:space="preserve">53100-36-Kw›UªweDkb Uz MÖ¨vPzBwU dvÛ </t>
  </si>
  <si>
    <t>Credit</t>
  </si>
  <si>
    <t>Debit</t>
  </si>
  <si>
    <t xml:space="preserve">SPO &amp; Manager </t>
  </si>
  <si>
    <t>bs - 22.3/</t>
  </si>
  <si>
    <t>20750-49</t>
  </si>
  <si>
    <t>20750-47</t>
  </si>
  <si>
    <t>20750-62</t>
  </si>
  <si>
    <t>20750-44</t>
  </si>
  <si>
    <t>14100-001</t>
  </si>
  <si>
    <t>20750-45</t>
  </si>
  <si>
    <t>54600-08</t>
  </si>
  <si>
    <t>20850-03</t>
  </si>
  <si>
    <t>÷vd M„n wbg©vY AwMÖg wKw¯Í</t>
  </si>
  <si>
    <t>÷vd ‡gvUi mvB‡Kj AwMÖg wKw¯Í</t>
  </si>
  <si>
    <t>Tk.</t>
  </si>
  <si>
    <t>A/C</t>
  </si>
  <si>
    <t>Designition</t>
  </si>
  <si>
    <t>Name</t>
  </si>
  <si>
    <t>No</t>
  </si>
  <si>
    <t>Total</t>
  </si>
  <si>
    <t>Kg©KZ©v-Kg©Pvix Kj¨vY Znwej</t>
  </si>
  <si>
    <t>15400-15</t>
  </si>
  <si>
    <t>÷vd Kw¤úDUvi AwMÖg wKw¯Í</t>
  </si>
  <si>
    <t>Salary for the month of August 2021</t>
  </si>
  <si>
    <t>Manager</t>
  </si>
  <si>
    <t>AwMÖg MÖnb I †eZb †_‡K Av`vq K‡i AÎ eªv‡Âi Kg©KZv©/Kg©Pvix‡`i‡K cÖ`vb Kiv nj|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</si>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</sst>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 * #,##0_ ;_ * \-#,##0_ ;_ * &quot;-&quot;_ ;_ @_ "/>
    <numFmt numFmtId="166" formatCode="_(* #,##0_);_(* \(#,##0\);_(* &quot;-&quot;??_);_(@_)"/>
    <numFmt numFmtId="167" formatCode="_(* #,##0.0000000_);_(* \(#,##0.0000000\);_(* &quot;-&quot;???????_);_(@_)"/>
    <numFmt numFmtId="168" formatCode="_(* #,##0.00_);_(* \(#,##0.00\);_(* &quot;-&quot;_);_(@_)"/>
    <numFmt numFmtId="169" formatCode="_-* #,##0.00_-;\-* #,##0.00_-;_-* &quot;-&quot;_-;_-@_-"/>
  </numFmts>
  <fonts count="4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u/>
      <sz val="12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12"/>
      <name val="SutonnyMJ"/>
    </font>
    <font>
      <sz val="10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b/>
      <u/>
      <sz val="12"/>
      <name val="Arial Narrow"/>
      <family val="2"/>
    </font>
    <font>
      <sz val="8"/>
      <name val="Arial Narrow"/>
      <family val="2"/>
    </font>
    <font>
      <b/>
      <sz val="10"/>
      <name val="Times New Roman"/>
      <family val="1"/>
    </font>
    <font>
      <b/>
      <sz val="11"/>
      <name val="Arial Narrow"/>
      <family val="2"/>
    </font>
    <font>
      <sz val="16"/>
      <name val="Arial Narrow"/>
      <family val="2"/>
    </font>
    <font>
      <sz val="16"/>
      <name val="Times New Roman"/>
      <family val="1"/>
    </font>
    <font>
      <u/>
      <sz val="12"/>
      <name val="Arial Narrow"/>
      <family val="2"/>
    </font>
    <font>
      <u/>
      <sz val="12"/>
      <name val="Times New Roman"/>
      <family val="1"/>
    </font>
    <font>
      <b/>
      <sz val="12"/>
      <name val="Arial Narrow"/>
      <family val="2"/>
    </font>
    <font>
      <b/>
      <sz val="12"/>
      <name val="Times New Roman"/>
      <family val="1"/>
    </font>
    <font>
      <b/>
      <u/>
      <sz val="10"/>
      <name val="Arial Narrow"/>
      <family val="2"/>
    </font>
    <font>
      <b/>
      <u/>
      <sz val="11"/>
      <name val="Arial Narrow"/>
      <family val="2"/>
    </font>
    <font>
      <b/>
      <u/>
      <sz val="10"/>
      <name val="Times New Roman"/>
      <family val="1"/>
    </font>
    <font>
      <b/>
      <sz val="9"/>
      <name val="Arial Narrow"/>
      <family val="2"/>
    </font>
    <font>
      <b/>
      <sz val="8"/>
      <name val="Arial Narrow"/>
      <family val="2"/>
    </font>
    <font>
      <b/>
      <sz val="8"/>
      <name val="Times New Roman"/>
      <family val="1"/>
    </font>
    <font>
      <sz val="8"/>
      <name val="Times New Roman"/>
      <family val="1"/>
    </font>
    <font>
      <b/>
      <u/>
      <sz val="8"/>
      <name val="Arial Narrow"/>
      <family val="2"/>
    </font>
    <font>
      <b/>
      <u/>
      <sz val="12"/>
      <name val="SutonnyMJ"/>
    </font>
    <font>
      <sz val="12"/>
      <name val="SushreeMJ"/>
    </font>
    <font>
      <sz val="8"/>
      <name val="SutonnyMJ"/>
    </font>
    <font>
      <sz val="9"/>
      <name val="Times New Roman"/>
      <family val="1"/>
    </font>
    <font>
      <sz val="11"/>
      <name val="Arial Narrow"/>
      <family val="2"/>
    </font>
    <font>
      <sz val="9"/>
      <color indexed="10"/>
      <name val="Arial Narrow"/>
      <family val="2"/>
    </font>
    <font>
      <sz val="12"/>
      <name val="Arial Narrow"/>
      <family val="2"/>
    </font>
    <font>
      <b/>
      <sz val="12"/>
      <color rgb="FFFF0000"/>
      <name val="Arial Narrow"/>
      <family val="2"/>
    </font>
    <font>
      <b/>
      <u/>
      <sz val="12"/>
      <name val="Times New Roman"/>
      <family val="1"/>
    </font>
    <font>
      <b/>
      <sz val="12"/>
      <name val="SutonnyMJ"/>
    </font>
    <font>
      <b/>
      <sz val="10"/>
      <name val="SutonnyMJ"/>
    </font>
    <font>
      <b/>
      <sz val="10"/>
      <name val="Arial"/>
      <family val="2"/>
    </font>
    <font>
      <b/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2">
    <xf numFmtId="0" fontId="0" fillId="0" borderId="0" xfId="0"/>
    <xf numFmtId="0" fontId="6" fillId="0" borderId="0" xfId="0" applyFont="1"/>
    <xf numFmtId="0" fontId="6" fillId="0" borderId="0" xfId="0" applyFont="1" applyAlignment="1"/>
    <xf numFmtId="0" fontId="6" fillId="0" borderId="0" xfId="0" applyFont="1" applyBorder="1" applyAlignment="1"/>
    <xf numFmtId="0" fontId="3" fillId="0" borderId="0" xfId="0" applyFont="1"/>
    <xf numFmtId="164" fontId="7" fillId="0" borderId="0" xfId="0" applyNumberFormat="1" applyFont="1" applyAlignment="1"/>
    <xf numFmtId="164" fontId="7" fillId="0" borderId="0" xfId="0" applyNumberFormat="1" applyFont="1" applyFill="1" applyAlignment="1"/>
    <xf numFmtId="41" fontId="12" fillId="0" borderId="2" xfId="1" applyNumberFormat="1" applyFont="1" applyFill="1" applyBorder="1" applyAlignment="1">
      <alignment vertical="justify"/>
    </xf>
    <xf numFmtId="41" fontId="12" fillId="0" borderId="0" xfId="1" applyNumberFormat="1" applyFont="1" applyFill="1" applyBorder="1" applyAlignment="1">
      <alignment vertical="justify"/>
    </xf>
    <xf numFmtId="164" fontId="13" fillId="0" borderId="0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5" fillId="0" borderId="0" xfId="0" applyFont="1"/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41" fontId="10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right"/>
    </xf>
    <xf numFmtId="0" fontId="20" fillId="0" borderId="0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25" fillId="0" borderId="0" xfId="0" applyFont="1" applyFill="1" applyBorder="1" applyAlignment="1">
      <alignment horizontal="center" vertical="center"/>
    </xf>
    <xf numFmtId="41" fontId="26" fillId="0" borderId="0" xfId="0" applyNumberFormat="1" applyFont="1" applyAlignment="1">
      <alignment horizontal="center"/>
    </xf>
    <xf numFmtId="0" fontId="26" fillId="0" borderId="0" xfId="0" applyFont="1"/>
    <xf numFmtId="0" fontId="5" fillId="0" borderId="0" xfId="0" applyFont="1" applyFill="1" applyBorder="1" applyAlignment="1">
      <alignment horizontal="center" vertical="justify"/>
    </xf>
    <xf numFmtId="41" fontId="5" fillId="0" borderId="0" xfId="0" applyNumberFormat="1" applyFont="1"/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27" fillId="0" borderId="4" xfId="0" applyFont="1" applyBorder="1"/>
    <xf numFmtId="0" fontId="11" fillId="0" borderId="4" xfId="0" applyFont="1" applyBorder="1"/>
    <xf numFmtId="0" fontId="11" fillId="0" borderId="4" xfId="0" applyFont="1" applyBorder="1" applyAlignment="1">
      <alignment vertical="justify"/>
    </xf>
    <xf numFmtId="0" fontId="11" fillId="0" borderId="5" xfId="0" applyFont="1" applyBorder="1" applyAlignment="1">
      <alignment vertical="justify"/>
    </xf>
    <xf numFmtId="0" fontId="26" fillId="0" borderId="0" xfId="0" applyFont="1" applyFill="1" applyBorder="1" applyAlignment="1">
      <alignment vertical="justify"/>
    </xf>
    <xf numFmtId="41" fontId="26" fillId="0" borderId="0" xfId="0" applyNumberFormat="1" applyFont="1"/>
    <xf numFmtId="41" fontId="19" fillId="0" borderId="0" xfId="0" applyNumberFormat="1" applyFont="1"/>
    <xf numFmtId="164" fontId="12" fillId="0" borderId="0" xfId="0" applyNumberFormat="1" applyFont="1" applyBorder="1" applyAlignment="1">
      <alignment vertical="justify"/>
    </xf>
    <xf numFmtId="0" fontId="12" fillId="0" borderId="2" xfId="0" applyFont="1" applyBorder="1" applyAlignment="1">
      <alignment horizontal="center"/>
    </xf>
    <xf numFmtId="0" fontId="12" fillId="0" borderId="2" xfId="0" applyFont="1" applyBorder="1" applyAlignment="1">
      <alignment horizontal="right"/>
    </xf>
    <xf numFmtId="0" fontId="12" fillId="0" borderId="2" xfId="0" applyFont="1" applyBorder="1" applyAlignment="1"/>
    <xf numFmtId="41" fontId="12" fillId="0" borderId="2" xfId="1" applyNumberFormat="1" applyFont="1" applyBorder="1" applyAlignment="1">
      <alignment vertical="justify"/>
    </xf>
    <xf numFmtId="41" fontId="12" fillId="0" borderId="0" xfId="1" applyNumberFormat="1" applyFont="1" applyBorder="1" applyAlignment="1">
      <alignment vertical="justify"/>
    </xf>
    <xf numFmtId="41" fontId="5" fillId="0" borderId="0" xfId="0" applyNumberFormat="1" applyFont="1" applyBorder="1"/>
    <xf numFmtId="0" fontId="12" fillId="0" borderId="0" xfId="0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0" fontId="12" fillId="0" borderId="0" xfId="0" applyFont="1" applyBorder="1" applyAlignment="1"/>
    <xf numFmtId="0" fontId="5" fillId="0" borderId="0" xfId="0" applyFont="1" applyBorder="1" applyAlignment="1">
      <alignment vertical="top" wrapText="1"/>
    </xf>
    <xf numFmtId="0" fontId="5" fillId="0" borderId="0" xfId="0" applyFont="1" applyBorder="1" applyAlignment="1">
      <alignment horizontal="left" vertical="top" wrapText="1"/>
    </xf>
    <xf numFmtId="166" fontId="8" fillId="0" borderId="1" xfId="1" applyNumberFormat="1" applyFont="1" applyBorder="1" applyAlignment="1">
      <alignment horizontal="left" vertical="top" wrapText="1"/>
    </xf>
    <xf numFmtId="49" fontId="5" fillId="0" borderId="0" xfId="0" applyNumberFormat="1" applyFont="1" applyBorder="1" applyAlignment="1">
      <alignment vertical="top" wrapText="1"/>
    </xf>
    <xf numFmtId="0" fontId="29" fillId="0" borderId="0" xfId="0" applyFont="1" applyBorder="1" applyAlignment="1">
      <alignment vertical="top" wrapText="1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vertical="top" wrapText="1"/>
    </xf>
    <xf numFmtId="0" fontId="29" fillId="0" borderId="0" xfId="0" applyFont="1" applyFill="1" applyBorder="1" applyAlignment="1">
      <alignment vertical="top" wrapText="1"/>
    </xf>
    <xf numFmtId="164" fontId="6" fillId="0" borderId="0" xfId="0" applyNumberFormat="1" applyFont="1" applyFill="1" applyBorder="1" applyAlignment="1">
      <alignment vertical="top" wrapText="1"/>
    </xf>
    <xf numFmtId="166" fontId="12" fillId="0" borderId="0" xfId="1" applyNumberFormat="1" applyFont="1" applyBorder="1" applyAlignment="1">
      <alignment horizontal="left" vertical="top" wrapText="1"/>
    </xf>
    <xf numFmtId="0" fontId="9" fillId="0" borderId="0" xfId="0" applyFont="1" applyBorder="1" applyAlignment="1"/>
    <xf numFmtId="41" fontId="30" fillId="0" borderId="0" xfId="0" applyNumberFormat="1" applyFont="1" applyFill="1" applyBorder="1" applyAlignment="1">
      <alignment vertical="top" wrapText="1"/>
    </xf>
    <xf numFmtId="0" fontId="31" fillId="0" borderId="0" xfId="0" applyFont="1" applyBorder="1" applyAlignment="1">
      <alignment horizontal="left" vertical="top" wrapText="1"/>
    </xf>
    <xf numFmtId="43" fontId="5" fillId="0" borderId="0" xfId="0" applyNumberFormat="1" applyFont="1" applyBorder="1" applyAlignment="1">
      <alignment vertical="top" wrapText="1"/>
    </xf>
    <xf numFmtId="164" fontId="5" fillId="0" borderId="0" xfId="0" applyNumberFormat="1" applyFont="1" applyFill="1" applyBorder="1" applyAlignment="1">
      <alignment vertical="top" wrapText="1"/>
    </xf>
    <xf numFmtId="0" fontId="5" fillId="0" borderId="0" xfId="0" applyFont="1" applyFill="1" applyBorder="1" applyAlignment="1">
      <alignment vertical="top" wrapText="1"/>
    </xf>
    <xf numFmtId="41" fontId="31" fillId="0" borderId="0" xfId="0" applyNumberFormat="1" applyFont="1" applyBorder="1" applyAlignment="1">
      <alignment horizontal="left" vertical="top" wrapText="1"/>
    </xf>
    <xf numFmtId="0" fontId="6" fillId="0" borderId="0" xfId="0" applyFont="1" applyAlignment="1">
      <alignment horizontal="left" vertical="center"/>
    </xf>
    <xf numFmtId="167" fontId="5" fillId="0" borderId="0" xfId="0" applyNumberFormat="1" applyFont="1" applyBorder="1" applyAlignment="1">
      <alignment vertical="top" wrapText="1"/>
    </xf>
    <xf numFmtId="0" fontId="5" fillId="0" borderId="0" xfId="0" applyFont="1" applyFill="1" applyBorder="1" applyAlignment="1">
      <alignment horizontal="center" vertical="top" wrapText="1"/>
    </xf>
    <xf numFmtId="164" fontId="31" fillId="0" borderId="0" xfId="0" applyNumberFormat="1" applyFont="1" applyBorder="1" applyAlignment="1">
      <alignment horizontal="left" vertical="top" wrapText="1"/>
    </xf>
    <xf numFmtId="43" fontId="31" fillId="0" borderId="0" xfId="0" applyNumberFormat="1" applyFont="1" applyBorder="1" applyAlignment="1">
      <alignment horizontal="left" vertical="top" wrapText="1"/>
    </xf>
    <xf numFmtId="0" fontId="7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 applyAlignment="1"/>
    <xf numFmtId="0" fontId="23" fillId="2" borderId="6" xfId="0" applyFont="1" applyFill="1" applyBorder="1" applyAlignment="1">
      <alignment horizontal="center" vertical="center" wrapText="1"/>
    </xf>
    <xf numFmtId="0" fontId="24" fillId="2" borderId="6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justify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right" vertical="top" wrapText="1"/>
    </xf>
    <xf numFmtId="0" fontId="7" fillId="2" borderId="5" xfId="0" applyFont="1" applyFill="1" applyBorder="1"/>
    <xf numFmtId="164" fontId="8" fillId="2" borderId="1" xfId="0" applyNumberFormat="1" applyFont="1" applyFill="1" applyBorder="1" applyAlignment="1">
      <alignment vertical="justify"/>
    </xf>
    <xf numFmtId="164" fontId="8" fillId="0" borderId="0" xfId="0" applyNumberFormat="1" applyFont="1" applyFill="1" applyBorder="1" applyAlignment="1">
      <alignment horizontal="center" vertical="center" wrapText="1"/>
    </xf>
    <xf numFmtId="41" fontId="33" fillId="0" borderId="0" xfId="1" applyNumberFormat="1" applyFont="1" applyFill="1" applyBorder="1" applyAlignment="1">
      <alignment vertical="justify"/>
    </xf>
    <xf numFmtId="0" fontId="28" fillId="0" borderId="0" xfId="0" applyFont="1" applyAlignment="1">
      <alignment horizontal="center" vertical="center"/>
    </xf>
    <xf numFmtId="166" fontId="5" fillId="0" borderId="0" xfId="1" applyNumberFormat="1" applyFont="1" applyBorder="1" applyAlignment="1">
      <alignment horizontal="left" vertical="top" wrapText="1"/>
    </xf>
    <xf numFmtId="0" fontId="7" fillId="0" borderId="1" xfId="0" applyFont="1" applyBorder="1" applyAlignment="1">
      <alignment horizontal="center" vertical="center"/>
    </xf>
    <xf numFmtId="0" fontId="28" fillId="0" borderId="0" xfId="0" applyFont="1" applyFill="1" applyAlignment="1">
      <alignment horizontal="right" vertical="center"/>
    </xf>
    <xf numFmtId="0" fontId="28" fillId="0" borderId="0" xfId="0" applyFont="1" applyFill="1" applyBorder="1" applyAlignment="1">
      <alignment horizontal="right" vertical="top" wrapText="1"/>
    </xf>
    <xf numFmtId="165" fontId="28" fillId="0" borderId="0" xfId="0" applyNumberFormat="1" applyFont="1" applyFill="1" applyBorder="1" applyAlignment="1">
      <alignment horizontal="center" vertical="top" wrapText="1"/>
    </xf>
    <xf numFmtId="41" fontId="28" fillId="0" borderId="0" xfId="0" applyNumberFormat="1" applyFont="1" applyFill="1" applyBorder="1" applyAlignment="1">
      <alignment horizontal="center" vertical="center" wrapText="1"/>
    </xf>
    <xf numFmtId="0" fontId="32" fillId="0" borderId="0" xfId="0" applyFont="1" applyAlignment="1">
      <alignment horizontal="center" vertical="top" wrapText="1"/>
    </xf>
    <xf numFmtId="0" fontId="34" fillId="0" borderId="0" xfId="0" applyFont="1" applyBorder="1" applyAlignment="1">
      <alignment horizontal="center" vertical="top" wrapText="1"/>
    </xf>
    <xf numFmtId="0" fontId="0" fillId="0" borderId="0" xfId="0" applyProtection="1"/>
    <xf numFmtId="0" fontId="0" fillId="0" borderId="0" xfId="0" applyProtection="1">
      <protection locked="0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6" fillId="0" borderId="1" xfId="0" applyFont="1" applyFill="1" applyBorder="1" applyAlignment="1">
      <alignment horizontal="center" vertical="top" wrapText="1"/>
    </xf>
    <xf numFmtId="164" fontId="7" fillId="0" borderId="1" xfId="0" applyNumberFormat="1" applyFont="1" applyFill="1" applyBorder="1" applyAlignment="1"/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164" fontId="7" fillId="0" borderId="1" xfId="1" applyNumberFormat="1" applyFont="1" applyBorder="1" applyAlignment="1">
      <alignment vertical="center"/>
    </xf>
    <xf numFmtId="41" fontId="7" fillId="0" borderId="1" xfId="1" applyNumberFormat="1" applyFont="1" applyBorder="1" applyAlignment="1">
      <alignment vertical="center"/>
    </xf>
    <xf numFmtId="41" fontId="8" fillId="0" borderId="1" xfId="1" applyNumberFormat="1" applyFont="1" applyFill="1" applyBorder="1" applyAlignment="1">
      <alignment vertical="center"/>
    </xf>
    <xf numFmtId="41" fontId="7" fillId="0" borderId="1" xfId="1" applyNumberFormat="1" applyFont="1" applyFill="1" applyBorder="1" applyAlignment="1">
      <alignment vertical="center"/>
    </xf>
    <xf numFmtId="41" fontId="7" fillId="0" borderId="1" xfId="1" applyNumberFormat="1" applyFont="1" applyBorder="1" applyAlignment="1">
      <alignment horizontal="right" vertical="center"/>
    </xf>
    <xf numFmtId="164" fontId="5" fillId="0" borderId="0" xfId="1" applyNumberFormat="1" applyFont="1" applyBorder="1" applyAlignment="1">
      <alignment vertical="center"/>
    </xf>
    <xf numFmtId="41" fontId="19" fillId="0" borderId="0" xfId="0" applyNumberFormat="1" applyFont="1" applyAlignment="1">
      <alignment vertical="center"/>
    </xf>
    <xf numFmtId="0" fontId="26" fillId="0" borderId="0" xfId="0" applyFont="1" applyAlignment="1">
      <alignment vertical="center"/>
    </xf>
    <xf numFmtId="0" fontId="23" fillId="2" borderId="1" xfId="0" applyFont="1" applyFill="1" applyBorder="1" applyAlignment="1">
      <alignment horizontal="center" vertical="center" wrapText="1"/>
    </xf>
    <xf numFmtId="41" fontId="7" fillId="0" borderId="1" xfId="1" applyNumberFormat="1" applyFont="1" applyBorder="1" applyAlignment="1">
      <alignment horizontal="center" vertical="center"/>
    </xf>
    <xf numFmtId="0" fontId="36" fillId="0" borderId="7" xfId="0" applyFont="1" applyFill="1" applyBorder="1" applyAlignment="1">
      <alignment horizontal="center" vertical="top" wrapText="1"/>
    </xf>
    <xf numFmtId="0" fontId="36" fillId="0" borderId="7" xfId="0" applyFont="1" applyBorder="1" applyAlignment="1">
      <alignment horizontal="center" vertical="center"/>
    </xf>
    <xf numFmtId="0" fontId="37" fillId="0" borderId="8" xfId="0" applyFont="1" applyFill="1" applyBorder="1" applyAlignment="1">
      <alignment horizontal="center" vertical="top" wrapText="1"/>
    </xf>
    <xf numFmtId="0" fontId="37" fillId="0" borderId="8" xfId="0" applyFont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 wrapText="1"/>
    </xf>
    <xf numFmtId="164" fontId="23" fillId="0" borderId="0" xfId="0" applyNumberFormat="1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38" fillId="0" borderId="1" xfId="0" applyFont="1" applyFill="1" applyBorder="1" applyAlignment="1">
      <alignment horizontal="center" vertical="top" wrapText="1"/>
    </xf>
    <xf numFmtId="164" fontId="8" fillId="2" borderId="1" xfId="0" applyNumberFormat="1" applyFont="1" applyFill="1" applyBorder="1" applyAlignment="1">
      <alignment horizontal="right" vertical="justify"/>
    </xf>
    <xf numFmtId="0" fontId="0" fillId="0" borderId="1" xfId="0" applyBorder="1" applyProtection="1">
      <protection locked="0"/>
    </xf>
    <xf numFmtId="41" fontId="0" fillId="0" borderId="1" xfId="0" applyNumberFormat="1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39" fillId="0" borderId="1" xfId="0" applyFont="1" applyBorder="1" applyAlignment="1" applyProtection="1">
      <alignment horizontal="center"/>
      <protection locked="0"/>
    </xf>
    <xf numFmtId="1" fontId="1" fillId="0" borderId="0" xfId="0" applyNumberFormat="1" applyFont="1" applyAlignment="1">
      <alignment horizontal="center"/>
    </xf>
    <xf numFmtId="1" fontId="0" fillId="0" borderId="1" xfId="0" applyNumberFormat="1" applyBorder="1" applyAlignment="1" applyProtection="1">
      <alignment horizontal="center"/>
      <protection locked="0"/>
    </xf>
    <xf numFmtId="1" fontId="1" fillId="0" borderId="1" xfId="0" applyNumberFormat="1" applyFont="1" applyBorder="1" applyAlignment="1">
      <alignment horizontal="center"/>
    </xf>
    <xf numFmtId="41" fontId="7" fillId="4" borderId="1" xfId="1" applyNumberFormat="1" applyFont="1" applyFill="1" applyBorder="1" applyAlignment="1">
      <alignment vertical="center"/>
    </xf>
    <xf numFmtId="0" fontId="39" fillId="0" borderId="0" xfId="0" applyFont="1" applyProtection="1">
      <protection locked="0"/>
    </xf>
    <xf numFmtId="0" fontId="40" fillId="0" borderId="0" xfId="0" applyFont="1" applyAlignment="1" applyProtection="1">
      <alignment horizontal="center"/>
      <protection locked="0"/>
    </xf>
    <xf numFmtId="0" fontId="6" fillId="0" borderId="0" xfId="0" applyFont="1" applyAlignment="1">
      <alignment horizontal="center"/>
    </xf>
    <xf numFmtId="0" fontId="13" fillId="0" borderId="0" xfId="0" applyFont="1" applyBorder="1" applyAlignment="1">
      <alignment horizontal="center" vertical="top" wrapText="1"/>
    </xf>
    <xf numFmtId="164" fontId="6" fillId="0" borderId="1" xfId="0" applyNumberFormat="1" applyFont="1" applyFill="1" applyBorder="1" applyAlignment="1">
      <alignment horizontal="center" vertical="top" wrapText="1"/>
    </xf>
    <xf numFmtId="41" fontId="5" fillId="0" borderId="0" xfId="0" applyNumberFormat="1" applyFont="1" applyFill="1" applyBorder="1" applyAlignment="1">
      <alignment horizontal="center" vertical="top" wrapText="1"/>
    </xf>
    <xf numFmtId="168" fontId="6" fillId="0" borderId="1" xfId="0" applyNumberFormat="1" applyFont="1" applyFill="1" applyBorder="1" applyAlignment="1">
      <alignment horizontal="left" vertical="top" wrapText="1"/>
    </xf>
    <xf numFmtId="41" fontId="28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top" wrapText="1"/>
    </xf>
    <xf numFmtId="0" fontId="13" fillId="0" borderId="0" xfId="0" applyFont="1" applyAlignment="1">
      <alignment horizontal="center" vertical="top" wrapText="1"/>
    </xf>
    <xf numFmtId="164" fontId="28" fillId="0" borderId="1" xfId="0" applyNumberFormat="1" applyFont="1" applyFill="1" applyBorder="1" applyAlignment="1">
      <alignment horizontal="center" vertical="top" wrapText="1"/>
    </xf>
    <xf numFmtId="0" fontId="37" fillId="0" borderId="3" xfId="0" applyFont="1" applyFill="1" applyBorder="1" applyAlignment="1">
      <alignment horizontal="center" vertical="top" wrapText="1"/>
    </xf>
    <xf numFmtId="0" fontId="37" fillId="0" borderId="4" xfId="0" applyFont="1" applyFill="1" applyBorder="1" applyAlignment="1">
      <alignment horizontal="center" vertical="top" wrapText="1"/>
    </xf>
    <xf numFmtId="0" fontId="37" fillId="0" borderId="5" xfId="0" applyFont="1" applyFill="1" applyBorder="1" applyAlignment="1">
      <alignment horizontal="center" vertical="top" wrapText="1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/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 vertical="justify"/>
    </xf>
    <xf numFmtId="0" fontId="8" fillId="3" borderId="4" xfId="0" applyFont="1" applyFill="1" applyBorder="1" applyAlignment="1">
      <alignment horizontal="center" vertical="justify"/>
    </xf>
    <xf numFmtId="0" fontId="8" fillId="3" borderId="5" xfId="0" applyFont="1" applyFill="1" applyBorder="1" applyAlignment="1">
      <alignment horizontal="center" vertical="justify"/>
    </xf>
    <xf numFmtId="0" fontId="28" fillId="0" borderId="0" xfId="0" applyFont="1" applyFill="1" applyBorder="1" applyAlignment="1">
      <alignment horizontal="left" vertical="center" wrapText="1"/>
    </xf>
    <xf numFmtId="14" fontId="35" fillId="0" borderId="0" xfId="0" applyNumberFormat="1" applyFont="1" applyAlignment="1">
      <alignment horizontal="left"/>
    </xf>
    <xf numFmtId="0" fontId="35" fillId="0" borderId="0" xfId="0" applyFont="1" applyAlignment="1">
      <alignment horizontal="left"/>
    </xf>
    <xf numFmtId="0" fontId="37" fillId="0" borderId="1" xfId="0" applyFont="1" applyFill="1" applyBorder="1" applyAlignment="1">
      <alignment horizontal="center" vertical="top" wrapText="1"/>
    </xf>
    <xf numFmtId="0" fontId="20" fillId="0" borderId="0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49" fontId="8" fillId="0" borderId="1" xfId="0" applyNumberFormat="1" applyFont="1" applyBorder="1" applyAlignment="1">
      <alignment horizontal="left" vertical="top" wrapText="1"/>
    </xf>
    <xf numFmtId="41" fontId="6" fillId="0" borderId="1" xfId="0" applyNumberFormat="1" applyFont="1" applyFill="1" applyBorder="1" applyAlignment="1">
      <alignment horizontal="center" vertical="center" wrapText="1"/>
    </xf>
    <xf numFmtId="41" fontId="37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26" fillId="0" borderId="9" xfId="0" applyFont="1" applyBorder="1" applyAlignment="1">
      <alignment horizontal="center"/>
    </xf>
    <xf numFmtId="0" fontId="26" fillId="0" borderId="4" xfId="0" applyFont="1" applyBorder="1" applyAlignment="1">
      <alignment horizontal="center"/>
    </xf>
    <xf numFmtId="0" fontId="26" fillId="0" borderId="5" xfId="0" applyFont="1" applyBorder="1" applyAlignment="1">
      <alignment horizontal="center"/>
    </xf>
    <xf numFmtId="41" fontId="6" fillId="0" borderId="1" xfId="0" applyNumberFormat="1" applyFont="1" applyFill="1" applyBorder="1" applyAlignment="1">
      <alignment horizontal="left" vertical="top" wrapText="1"/>
    </xf>
    <xf numFmtId="41" fontId="6" fillId="0" borderId="1" xfId="0" applyNumberFormat="1" applyFont="1" applyFill="1" applyBorder="1" applyAlignment="1">
      <alignment horizontal="center" vertical="top" wrapText="1"/>
    </xf>
    <xf numFmtId="169" fontId="6" fillId="0" borderId="1" xfId="0" applyNumberFormat="1" applyFont="1" applyFill="1" applyBorder="1" applyAlignment="1">
      <alignment horizontal="center" vertical="top" wrapText="1"/>
    </xf>
    <xf numFmtId="164" fontId="6" fillId="0" borderId="1" xfId="0" applyNumberFormat="1" applyFont="1" applyFill="1" applyBorder="1" applyAlignment="1">
      <alignment horizontal="right" vertical="top" wrapText="1"/>
    </xf>
    <xf numFmtId="164" fontId="6" fillId="0" borderId="1" xfId="0" applyNumberFormat="1" applyFont="1" applyBorder="1" applyAlignment="1">
      <alignment horizontal="right"/>
    </xf>
    <xf numFmtId="0" fontId="6" fillId="0" borderId="3" xfId="0" applyFont="1" applyBorder="1" applyAlignment="1">
      <alignment horizontal="center" vertical="top"/>
    </xf>
    <xf numFmtId="0" fontId="6" fillId="0" borderId="4" xfId="0" applyFont="1" applyBorder="1" applyAlignment="1">
      <alignment horizontal="center" vertical="top"/>
    </xf>
    <xf numFmtId="0" fontId="6" fillId="0" borderId="5" xfId="0" applyFont="1" applyBorder="1" applyAlignment="1">
      <alignment horizontal="center" vertical="top"/>
    </xf>
    <xf numFmtId="0" fontId="28" fillId="0" borderId="3" xfId="0" applyFont="1" applyFill="1" applyBorder="1" applyAlignment="1">
      <alignment horizontal="center" vertical="top" wrapText="1"/>
    </xf>
    <xf numFmtId="0" fontId="28" fillId="0" borderId="4" xfId="0" applyFont="1" applyFill="1" applyBorder="1" applyAlignment="1">
      <alignment horizontal="center" vertical="top" wrapText="1"/>
    </xf>
    <xf numFmtId="0" fontId="28" fillId="0" borderId="5" xfId="0" applyFont="1" applyFill="1" applyBorder="1" applyAlignment="1">
      <alignment horizontal="center"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right" vertical="center"/>
    </xf>
    <xf numFmtId="168" fontId="6" fillId="0" borderId="1" xfId="0" applyNumberFormat="1" applyFont="1" applyFill="1" applyBorder="1" applyAlignment="1">
      <alignment horizontal="center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L55"/>
  <sheetViews>
    <sheetView tabSelected="1" view="pageBreakPreview" zoomScale="91" zoomScaleSheetLayoutView="91" workbookViewId="0">
      <pane ySplit="7" topLeftCell="A8" activePane="bottomLeft" state="frozen"/>
      <selection activeCell="F1" sqref="F1"/>
      <selection pane="bottomLeft" activeCell="H26" sqref="H26"/>
    </sheetView>
  </sheetViews>
  <sheetFormatPr defaultRowHeight="12.75"/>
  <cols>
    <col min="1" max="1" width="3" style="11" customWidth="1"/>
    <col min="2" max="2" width="10.42578125" style="11" customWidth="1"/>
    <col min="3" max="3" width="4.7109375" style="11" customWidth="1"/>
    <col min="4" max="4" width="17.7109375" style="11" customWidth="1"/>
    <col min="5" max="5" width="5.7109375" style="11" customWidth="1"/>
    <col min="6" max="6" width="8.140625" style="11" customWidth="1"/>
    <col min="7" max="7" width="7.5703125" style="11" customWidth="1"/>
    <col min="8" max="8" width="7.85546875" style="11" customWidth="1"/>
    <col min="9" max="9" width="6.28515625" style="11" customWidth="1"/>
    <col min="10" max="10" width="6" style="11" customWidth="1"/>
    <col min="11" max="11" width="6.42578125" style="11" customWidth="1"/>
    <col min="12" max="12" width="9" style="11" customWidth="1"/>
    <col min="13" max="13" width="6.28515625" style="11" customWidth="1"/>
    <col min="14" max="14" width="4.85546875" style="11" customWidth="1"/>
    <col min="15" max="15" width="5.28515625" style="11" customWidth="1"/>
    <col min="16" max="16" width="7" style="11" customWidth="1"/>
    <col min="17" max="17" width="6.28515625" style="11" customWidth="1"/>
    <col min="18" max="18" width="6.5703125" style="11" customWidth="1"/>
    <col min="19" max="19" width="6.85546875" style="11" customWidth="1"/>
    <col min="20" max="20" width="7.7109375" style="11" customWidth="1"/>
    <col min="21" max="21" width="4.5703125" style="11" customWidth="1"/>
    <col min="22" max="22" width="7.28515625" style="11" customWidth="1"/>
    <col min="23" max="23" width="8.85546875" style="11" customWidth="1"/>
    <col min="24" max="24" width="7" style="11" bestFit="1" customWidth="1"/>
    <col min="25" max="25" width="5.5703125" style="11" customWidth="1"/>
    <col min="26" max="26" width="6.7109375" style="11" customWidth="1"/>
    <col min="27" max="27" width="8" style="11" customWidth="1"/>
    <col min="28" max="28" width="6.28515625" style="11" customWidth="1"/>
    <col min="29" max="29" width="5.7109375" style="11" customWidth="1"/>
    <col min="30" max="30" width="6.28515625" style="11" customWidth="1"/>
    <col min="31" max="31" width="6.42578125" style="11" customWidth="1"/>
    <col min="32" max="32" width="4.85546875" style="11" customWidth="1"/>
    <col min="33" max="33" width="5.28515625" style="11" customWidth="1"/>
    <col min="34" max="34" width="6.140625" style="11" customWidth="1"/>
    <col min="35" max="35" width="8.140625" style="11" customWidth="1"/>
    <col min="36" max="36" width="7.140625" style="11" customWidth="1"/>
    <col min="37" max="37" width="2" style="11" customWidth="1"/>
    <col min="38" max="38" width="12.7109375" style="11" customWidth="1"/>
    <col min="39" max="16384" width="9.140625" style="11"/>
  </cols>
  <sheetData>
    <row r="1" spans="1:38" ht="3.75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</row>
    <row r="2" spans="1:38" ht="19.5" customHeight="1">
      <c r="A2" s="143" t="s">
        <v>10</v>
      </c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3"/>
      <c r="AF2" s="143"/>
      <c r="AG2" s="143"/>
      <c r="AH2" s="143"/>
      <c r="AI2" s="143"/>
      <c r="AJ2" s="143"/>
      <c r="AK2" s="12"/>
    </row>
    <row r="3" spans="1:38" ht="16.5" customHeight="1">
      <c r="A3" s="144" t="s">
        <v>51</v>
      </c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4"/>
      <c r="AF3" s="144"/>
      <c r="AG3" s="144"/>
      <c r="AH3" s="144"/>
      <c r="AI3" s="144"/>
      <c r="AJ3" s="144"/>
      <c r="AK3" s="13"/>
    </row>
    <row r="4" spans="1:38" ht="15" customHeight="1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5"/>
      <c r="Y4" s="14"/>
      <c r="Z4" s="15"/>
      <c r="AA4" s="15"/>
      <c r="AB4" s="14"/>
      <c r="AC4" s="14"/>
      <c r="AD4" s="14"/>
      <c r="AE4" s="14"/>
      <c r="AF4" s="14"/>
      <c r="AG4" s="16" t="s">
        <v>22</v>
      </c>
      <c r="AH4" s="16"/>
      <c r="AI4" s="154">
        <v>44437</v>
      </c>
      <c r="AJ4" s="155"/>
      <c r="AK4" s="17"/>
    </row>
    <row r="5" spans="1:38" ht="15.75">
      <c r="A5" s="145" t="s">
        <v>100</v>
      </c>
      <c r="B5" s="145"/>
      <c r="C5" s="145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6"/>
      <c r="AF5" s="146"/>
      <c r="AG5" s="146"/>
      <c r="AH5" s="146"/>
      <c r="AI5" s="146"/>
      <c r="AJ5" s="146"/>
      <c r="AK5" s="4"/>
    </row>
    <row r="6" spans="1:38" ht="15" customHeight="1">
      <c r="A6" s="18"/>
      <c r="B6" s="18"/>
      <c r="C6" s="18"/>
      <c r="D6" s="18"/>
      <c r="E6" s="18"/>
      <c r="F6" s="19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20"/>
    </row>
    <row r="7" spans="1:38" s="118" customFormat="1" ht="67.5" customHeight="1">
      <c r="A7" s="73" t="s">
        <v>19</v>
      </c>
      <c r="B7" s="73" t="s">
        <v>103</v>
      </c>
      <c r="C7" s="73" t="s">
        <v>20</v>
      </c>
      <c r="D7" s="73" t="s">
        <v>1</v>
      </c>
      <c r="E7" s="73" t="s">
        <v>11</v>
      </c>
      <c r="F7" s="110" t="s">
        <v>23</v>
      </c>
      <c r="G7" s="110" t="s">
        <v>9</v>
      </c>
      <c r="H7" s="110" t="s">
        <v>14</v>
      </c>
      <c r="I7" s="110" t="s">
        <v>24</v>
      </c>
      <c r="J7" s="110" t="s">
        <v>25</v>
      </c>
      <c r="K7" s="110" t="s">
        <v>13</v>
      </c>
      <c r="L7" s="110" t="s">
        <v>2</v>
      </c>
      <c r="M7" s="110" t="s">
        <v>7</v>
      </c>
      <c r="N7" s="110" t="s">
        <v>5</v>
      </c>
      <c r="O7" s="110" t="s">
        <v>6</v>
      </c>
      <c r="P7" s="110" t="s">
        <v>15</v>
      </c>
      <c r="Q7" s="110" t="s">
        <v>16</v>
      </c>
      <c r="R7" s="110" t="s">
        <v>33</v>
      </c>
      <c r="S7" s="110" t="s">
        <v>30</v>
      </c>
      <c r="T7" s="110" t="s">
        <v>17</v>
      </c>
      <c r="U7" s="110" t="s">
        <v>18</v>
      </c>
      <c r="V7" s="110" t="s">
        <v>31</v>
      </c>
      <c r="W7" s="110" t="s">
        <v>34</v>
      </c>
      <c r="X7" s="110" t="s">
        <v>39</v>
      </c>
      <c r="Y7" s="110" t="s">
        <v>28</v>
      </c>
      <c r="Z7" s="110" t="s">
        <v>27</v>
      </c>
      <c r="AA7" s="110" t="s">
        <v>52</v>
      </c>
      <c r="AB7" s="110" t="s">
        <v>12</v>
      </c>
      <c r="AC7" s="110" t="s">
        <v>35</v>
      </c>
      <c r="AD7" s="110" t="s">
        <v>48</v>
      </c>
      <c r="AE7" s="110" t="s">
        <v>26</v>
      </c>
      <c r="AF7" s="110" t="s">
        <v>53</v>
      </c>
      <c r="AG7" s="110" t="s">
        <v>54</v>
      </c>
      <c r="AH7" s="110" t="s">
        <v>55</v>
      </c>
      <c r="AI7" s="110" t="s">
        <v>3</v>
      </c>
      <c r="AJ7" s="110" t="s">
        <v>0</v>
      </c>
      <c r="AK7" s="116"/>
      <c r="AL7" s="117"/>
    </row>
    <row r="8" spans="1:38" s="23" customFormat="1" ht="15" customHeight="1">
      <c r="A8" s="74">
        <v>1</v>
      </c>
      <c r="B8" s="74"/>
      <c r="C8" s="74">
        <f>A8+1</f>
        <v>2</v>
      </c>
      <c r="D8" s="74">
        <f t="shared" ref="D8:Z8" si="0">C8+1</f>
        <v>3</v>
      </c>
      <c r="E8" s="74">
        <f t="shared" si="0"/>
        <v>4</v>
      </c>
      <c r="F8" s="74">
        <f t="shared" si="0"/>
        <v>5</v>
      </c>
      <c r="G8" s="74">
        <f t="shared" si="0"/>
        <v>6</v>
      </c>
      <c r="H8" s="74">
        <f t="shared" si="0"/>
        <v>7</v>
      </c>
      <c r="I8" s="74">
        <f>H8+1</f>
        <v>8</v>
      </c>
      <c r="J8" s="74">
        <f t="shared" si="0"/>
        <v>9</v>
      </c>
      <c r="K8" s="74">
        <f t="shared" si="0"/>
        <v>10</v>
      </c>
      <c r="L8" s="74">
        <f t="shared" si="0"/>
        <v>11</v>
      </c>
      <c r="M8" s="74">
        <f t="shared" si="0"/>
        <v>12</v>
      </c>
      <c r="N8" s="74">
        <f t="shared" si="0"/>
        <v>13</v>
      </c>
      <c r="O8" s="74">
        <f t="shared" si="0"/>
        <v>14</v>
      </c>
      <c r="P8" s="74">
        <f t="shared" si="0"/>
        <v>15</v>
      </c>
      <c r="Q8" s="74">
        <f t="shared" si="0"/>
        <v>16</v>
      </c>
      <c r="R8" s="74">
        <f t="shared" si="0"/>
        <v>17</v>
      </c>
      <c r="S8" s="74">
        <f t="shared" si="0"/>
        <v>18</v>
      </c>
      <c r="T8" s="74">
        <f t="shared" si="0"/>
        <v>19</v>
      </c>
      <c r="U8" s="74">
        <f t="shared" si="0"/>
        <v>20</v>
      </c>
      <c r="V8" s="74">
        <f t="shared" si="0"/>
        <v>21</v>
      </c>
      <c r="W8" s="74"/>
      <c r="X8" s="74">
        <f>V8+1</f>
        <v>22</v>
      </c>
      <c r="Y8" s="74">
        <f t="shared" si="0"/>
        <v>23</v>
      </c>
      <c r="Z8" s="74">
        <f t="shared" si="0"/>
        <v>24</v>
      </c>
      <c r="AA8" s="74">
        <f t="shared" ref="AA8:AJ8" si="1">Z8+1</f>
        <v>25</v>
      </c>
      <c r="AB8" s="74">
        <f t="shared" si="1"/>
        <v>26</v>
      </c>
      <c r="AC8" s="74">
        <f t="shared" si="1"/>
        <v>27</v>
      </c>
      <c r="AD8" s="74">
        <f t="shared" si="1"/>
        <v>28</v>
      </c>
      <c r="AE8" s="74">
        <f t="shared" si="1"/>
        <v>29</v>
      </c>
      <c r="AF8" s="74">
        <f t="shared" si="1"/>
        <v>30</v>
      </c>
      <c r="AG8" s="74">
        <f t="shared" si="1"/>
        <v>31</v>
      </c>
      <c r="AH8" s="74">
        <f>AG8+1</f>
        <v>32</v>
      </c>
      <c r="AI8" s="74">
        <f>AH8+1</f>
        <v>33</v>
      </c>
      <c r="AJ8" s="74">
        <f t="shared" si="1"/>
        <v>34</v>
      </c>
      <c r="AK8" s="21"/>
      <c r="AL8" s="22"/>
    </row>
    <row r="9" spans="1:38" ht="15" customHeight="1">
      <c r="A9" s="147"/>
      <c r="B9" s="148"/>
      <c r="C9" s="148"/>
      <c r="D9" s="148"/>
      <c r="E9" s="149"/>
      <c r="F9" s="150" t="s">
        <v>8</v>
      </c>
      <c r="G9" s="151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2"/>
      <c r="U9" s="150" t="s">
        <v>4</v>
      </c>
      <c r="V9" s="151"/>
      <c r="W9" s="151"/>
      <c r="X9" s="151"/>
      <c r="Y9" s="151"/>
      <c r="Z9" s="151"/>
      <c r="AA9" s="151"/>
      <c r="AB9" s="151"/>
      <c r="AC9" s="151"/>
      <c r="AD9" s="151"/>
      <c r="AE9" s="151"/>
      <c r="AF9" s="151"/>
      <c r="AG9" s="151"/>
      <c r="AH9" s="151"/>
      <c r="AI9" s="152"/>
      <c r="AJ9" s="75"/>
      <c r="AK9" s="24"/>
      <c r="AL9" s="25"/>
    </row>
    <row r="10" spans="1:38" s="23" customFormat="1" ht="15" customHeight="1">
      <c r="A10" s="26"/>
      <c r="B10" s="27"/>
      <c r="C10" s="27"/>
      <c r="D10" s="28"/>
      <c r="E10" s="29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1"/>
      <c r="AK10" s="32"/>
      <c r="AL10" s="33"/>
    </row>
    <row r="11" spans="1:38" s="109" customFormat="1" ht="18.75" customHeight="1">
      <c r="A11" s="85">
        <v>1</v>
      </c>
      <c r="B11" s="85">
        <v>2405</v>
      </c>
      <c r="C11" s="85">
        <v>19</v>
      </c>
      <c r="D11" s="100" t="s">
        <v>37</v>
      </c>
      <c r="E11" s="85" t="s">
        <v>70</v>
      </c>
      <c r="F11" s="102">
        <v>43170</v>
      </c>
      <c r="G11" s="103">
        <v>0</v>
      </c>
      <c r="H11" s="103">
        <f>F11+G11</f>
        <v>43170</v>
      </c>
      <c r="I11" s="103">
        <v>200</v>
      </c>
      <c r="J11" s="103">
        <v>400</v>
      </c>
      <c r="K11" s="103">
        <v>500</v>
      </c>
      <c r="L11" s="103">
        <f>H11*35%</f>
        <v>15109.499999999998</v>
      </c>
      <c r="M11" s="103">
        <v>1500</v>
      </c>
      <c r="N11" s="103">
        <v>0</v>
      </c>
      <c r="O11" s="103">
        <v>0</v>
      </c>
      <c r="P11" s="105">
        <f>SUM(H11:O11)</f>
        <v>60879.5</v>
      </c>
      <c r="Q11" s="105">
        <v>0</v>
      </c>
      <c r="R11" s="105">
        <f>H11*10%</f>
        <v>4317</v>
      </c>
      <c r="S11" s="105">
        <f>H11*10%</f>
        <v>4317</v>
      </c>
      <c r="T11" s="104">
        <f>SUM(P11:S11)</f>
        <v>69513.5</v>
      </c>
      <c r="U11" s="103">
        <f t="shared" ref="U11:W14" si="2">Q11</f>
        <v>0</v>
      </c>
      <c r="V11" s="103">
        <f t="shared" si="2"/>
        <v>4317</v>
      </c>
      <c r="W11" s="103">
        <f t="shared" si="2"/>
        <v>4317</v>
      </c>
      <c r="X11" s="103">
        <f>H11*10%</f>
        <v>4317</v>
      </c>
      <c r="Y11" s="106">
        <v>0</v>
      </c>
      <c r="Z11" s="106">
        <v>15110</v>
      </c>
      <c r="AA11" s="106">
        <v>1565</v>
      </c>
      <c r="AB11" s="103">
        <v>3037</v>
      </c>
      <c r="AC11" s="103">
        <v>10</v>
      </c>
      <c r="AD11" s="103">
        <v>25</v>
      </c>
      <c r="AE11" s="103">
        <v>250</v>
      </c>
      <c r="AF11" s="103">
        <v>0</v>
      </c>
      <c r="AG11" s="103">
        <v>0</v>
      </c>
      <c r="AH11" s="103">
        <v>635</v>
      </c>
      <c r="AI11" s="105">
        <f>SUM(U11:AH11)</f>
        <v>33583</v>
      </c>
      <c r="AJ11" s="104">
        <f>T11-AI11</f>
        <v>35930.5</v>
      </c>
      <c r="AK11" s="107"/>
      <c r="AL11" s="108"/>
    </row>
    <row r="12" spans="1:38" s="109" customFormat="1" ht="18.75" customHeight="1">
      <c r="A12" s="85">
        <v>2</v>
      </c>
      <c r="B12" s="85">
        <v>2328</v>
      </c>
      <c r="C12" s="85">
        <v>771</v>
      </c>
      <c r="D12" s="101" t="s">
        <v>68</v>
      </c>
      <c r="E12" s="85" t="s">
        <v>29</v>
      </c>
      <c r="F12" s="102">
        <v>39150</v>
      </c>
      <c r="G12" s="103">
        <v>0</v>
      </c>
      <c r="H12" s="103">
        <f>F12+G12</f>
        <v>39150</v>
      </c>
      <c r="I12" s="103">
        <v>0</v>
      </c>
      <c r="J12" s="103">
        <v>0</v>
      </c>
      <c r="K12" s="103">
        <v>0</v>
      </c>
      <c r="L12" s="103">
        <v>13800</v>
      </c>
      <c r="M12" s="103">
        <v>1500</v>
      </c>
      <c r="N12" s="103">
        <v>0</v>
      </c>
      <c r="O12" s="103">
        <v>0</v>
      </c>
      <c r="P12" s="105">
        <f t="shared" ref="P12:P14" si="3">SUM(H12:O12)</f>
        <v>54450</v>
      </c>
      <c r="Q12" s="105">
        <v>0</v>
      </c>
      <c r="R12" s="105">
        <f t="shared" ref="R12:R14" si="4">H12*10%</f>
        <v>3915</v>
      </c>
      <c r="S12" s="105">
        <f t="shared" ref="S12:S14" si="5">H12*10%</f>
        <v>3915</v>
      </c>
      <c r="T12" s="104">
        <f t="shared" ref="T12:T14" si="6">SUM(P12:S12)</f>
        <v>62280</v>
      </c>
      <c r="U12" s="103">
        <v>0</v>
      </c>
      <c r="V12" s="103">
        <f t="shared" si="2"/>
        <v>3915</v>
      </c>
      <c r="W12" s="103">
        <f t="shared" si="2"/>
        <v>3915</v>
      </c>
      <c r="X12" s="103">
        <f t="shared" ref="X12:X14" si="7">H12*10%</f>
        <v>3915</v>
      </c>
      <c r="Y12" s="106">
        <v>0</v>
      </c>
      <c r="Z12" s="106">
        <v>0</v>
      </c>
      <c r="AA12" s="106">
        <v>1565</v>
      </c>
      <c r="AB12" s="103">
        <v>3025</v>
      </c>
      <c r="AC12" s="103">
        <v>10</v>
      </c>
      <c r="AD12" s="103">
        <v>25</v>
      </c>
      <c r="AE12" s="103">
        <v>250</v>
      </c>
      <c r="AF12" s="103">
        <v>0</v>
      </c>
      <c r="AG12" s="103">
        <v>0</v>
      </c>
      <c r="AH12" s="103">
        <v>250</v>
      </c>
      <c r="AI12" s="105">
        <f t="shared" ref="AI12:AI14" si="8">SUM(U12:AH12)</f>
        <v>16870</v>
      </c>
      <c r="AJ12" s="104">
        <f t="shared" ref="AJ12:AJ14" si="9">T12-AI12</f>
        <v>45410</v>
      </c>
      <c r="AK12" s="107"/>
      <c r="AL12" s="108"/>
    </row>
    <row r="13" spans="1:38" s="109" customFormat="1" ht="20.25" customHeight="1">
      <c r="A13" s="85">
        <v>3</v>
      </c>
      <c r="B13" s="85">
        <v>2332</v>
      </c>
      <c r="C13" s="85">
        <v>783</v>
      </c>
      <c r="D13" s="101" t="s">
        <v>71</v>
      </c>
      <c r="E13" s="85" t="s">
        <v>29</v>
      </c>
      <c r="F13" s="102">
        <v>37280</v>
      </c>
      <c r="G13" s="103">
        <v>0</v>
      </c>
      <c r="H13" s="103">
        <f t="shared" ref="H13:H15" si="10">F13+G13</f>
        <v>37280</v>
      </c>
      <c r="I13" s="103" t="s">
        <v>65</v>
      </c>
      <c r="J13" s="103" t="s">
        <v>65</v>
      </c>
      <c r="K13" s="103">
        <v>1000</v>
      </c>
      <c r="L13" s="103">
        <v>13800</v>
      </c>
      <c r="M13" s="103">
        <v>1500</v>
      </c>
      <c r="N13" s="103" t="s">
        <v>65</v>
      </c>
      <c r="O13" s="103" t="s">
        <v>65</v>
      </c>
      <c r="P13" s="105">
        <f t="shared" si="3"/>
        <v>53580</v>
      </c>
      <c r="Q13" s="105"/>
      <c r="R13" s="105">
        <f t="shared" si="4"/>
        <v>3728</v>
      </c>
      <c r="S13" s="105">
        <f t="shared" si="5"/>
        <v>3728</v>
      </c>
      <c r="T13" s="104">
        <f t="shared" si="6"/>
        <v>61036</v>
      </c>
      <c r="U13" s="103"/>
      <c r="V13" s="103">
        <f t="shared" si="2"/>
        <v>3728</v>
      </c>
      <c r="W13" s="103">
        <f t="shared" si="2"/>
        <v>3728</v>
      </c>
      <c r="X13" s="103">
        <f t="shared" si="7"/>
        <v>3728</v>
      </c>
      <c r="Y13" s="106" t="s">
        <v>65</v>
      </c>
      <c r="Z13" s="106" t="s">
        <v>65</v>
      </c>
      <c r="AA13" s="106">
        <v>1605</v>
      </c>
      <c r="AB13" s="103">
        <v>3182</v>
      </c>
      <c r="AC13" s="103">
        <v>10</v>
      </c>
      <c r="AD13" s="103">
        <v>25</v>
      </c>
      <c r="AE13" s="103">
        <v>250</v>
      </c>
      <c r="AF13" s="103">
        <v>0</v>
      </c>
      <c r="AG13" s="103">
        <v>0</v>
      </c>
      <c r="AH13" s="111">
        <v>0</v>
      </c>
      <c r="AI13" s="105">
        <f t="shared" si="8"/>
        <v>16256</v>
      </c>
      <c r="AJ13" s="104">
        <f t="shared" si="9"/>
        <v>44780</v>
      </c>
      <c r="AK13" s="107"/>
      <c r="AL13" s="108"/>
    </row>
    <row r="14" spans="1:38" s="109" customFormat="1" ht="17.850000000000001" customHeight="1">
      <c r="A14" s="85">
        <v>4</v>
      </c>
      <c r="B14" s="85">
        <v>2723</v>
      </c>
      <c r="C14" s="85">
        <v>701</v>
      </c>
      <c r="D14" s="100" t="s">
        <v>63</v>
      </c>
      <c r="E14" s="85" t="s">
        <v>56</v>
      </c>
      <c r="F14" s="102">
        <v>16800</v>
      </c>
      <c r="G14" s="103">
        <v>0</v>
      </c>
      <c r="H14" s="103">
        <f t="shared" si="10"/>
        <v>16800</v>
      </c>
      <c r="I14" s="103">
        <v>0</v>
      </c>
      <c r="J14" s="103">
        <v>0</v>
      </c>
      <c r="K14" s="103">
        <v>0</v>
      </c>
      <c r="L14" s="103">
        <v>7000</v>
      </c>
      <c r="M14" s="103">
        <v>1500</v>
      </c>
      <c r="N14" s="103">
        <v>0</v>
      </c>
      <c r="O14" s="103"/>
      <c r="P14" s="105">
        <f t="shared" si="3"/>
        <v>25300</v>
      </c>
      <c r="Q14" s="105">
        <v>0</v>
      </c>
      <c r="R14" s="105">
        <f t="shared" si="4"/>
        <v>1680</v>
      </c>
      <c r="S14" s="105">
        <f t="shared" si="5"/>
        <v>1680</v>
      </c>
      <c r="T14" s="104">
        <f t="shared" si="6"/>
        <v>28660</v>
      </c>
      <c r="U14" s="103">
        <f>Q14</f>
        <v>0</v>
      </c>
      <c r="V14" s="103">
        <f t="shared" si="2"/>
        <v>1680</v>
      </c>
      <c r="W14" s="103">
        <f t="shared" si="2"/>
        <v>1680</v>
      </c>
      <c r="X14" s="103">
        <f t="shared" si="7"/>
        <v>1680</v>
      </c>
      <c r="Y14" s="106">
        <v>0</v>
      </c>
      <c r="Z14" s="106">
        <v>0</v>
      </c>
      <c r="AA14" s="106">
        <v>0</v>
      </c>
      <c r="AB14" s="103" t="s">
        <v>65</v>
      </c>
      <c r="AC14" s="103">
        <v>10</v>
      </c>
      <c r="AD14" s="103">
        <v>25</v>
      </c>
      <c r="AE14" s="103">
        <v>200</v>
      </c>
      <c r="AF14" s="103">
        <v>0</v>
      </c>
      <c r="AG14" s="103">
        <v>0</v>
      </c>
      <c r="AH14" s="103">
        <v>0</v>
      </c>
      <c r="AI14" s="105">
        <f t="shared" si="8"/>
        <v>5275</v>
      </c>
      <c r="AJ14" s="104">
        <f t="shared" si="9"/>
        <v>23385</v>
      </c>
      <c r="AK14" s="107"/>
      <c r="AL14" s="108"/>
    </row>
    <row r="15" spans="1:38" ht="17.850000000000001" customHeight="1">
      <c r="A15" s="76"/>
      <c r="B15" s="77"/>
      <c r="C15" s="77"/>
      <c r="D15" s="78" t="s">
        <v>38</v>
      </c>
      <c r="E15" s="79"/>
      <c r="F15" s="80">
        <f>SUM(F11:F14)</f>
        <v>136400</v>
      </c>
      <c r="G15" s="80">
        <f>SUM(G11:G14)</f>
        <v>0</v>
      </c>
      <c r="H15" s="128">
        <f t="shared" si="10"/>
        <v>136400</v>
      </c>
      <c r="I15" s="80">
        <f t="shared" ref="I15:AJ15" si="11">SUM(I11:I14)</f>
        <v>200</v>
      </c>
      <c r="J15" s="80">
        <f t="shared" si="11"/>
        <v>400</v>
      </c>
      <c r="K15" s="80">
        <f t="shared" si="11"/>
        <v>1500</v>
      </c>
      <c r="L15" s="80">
        <f t="shared" si="11"/>
        <v>49709.5</v>
      </c>
      <c r="M15" s="80">
        <f t="shared" si="11"/>
        <v>6000</v>
      </c>
      <c r="N15" s="80">
        <f t="shared" si="11"/>
        <v>0</v>
      </c>
      <c r="O15" s="80">
        <f t="shared" si="11"/>
        <v>0</v>
      </c>
      <c r="P15" s="80">
        <f t="shared" si="11"/>
        <v>194209.5</v>
      </c>
      <c r="Q15" s="80">
        <f t="shared" si="11"/>
        <v>0</v>
      </c>
      <c r="R15" s="80">
        <f t="shared" si="11"/>
        <v>13640</v>
      </c>
      <c r="S15" s="80">
        <f t="shared" si="11"/>
        <v>13640</v>
      </c>
      <c r="T15" s="80">
        <f t="shared" si="11"/>
        <v>221489.5</v>
      </c>
      <c r="U15" s="80">
        <f t="shared" si="11"/>
        <v>0</v>
      </c>
      <c r="V15" s="80">
        <f t="shared" si="11"/>
        <v>13640</v>
      </c>
      <c r="W15" s="80">
        <f t="shared" si="11"/>
        <v>13640</v>
      </c>
      <c r="X15" s="80">
        <f t="shared" si="11"/>
        <v>13640</v>
      </c>
      <c r="Y15" s="120">
        <f t="shared" si="11"/>
        <v>0</v>
      </c>
      <c r="Z15" s="80">
        <f t="shared" si="11"/>
        <v>15110</v>
      </c>
      <c r="AA15" s="80">
        <f t="shared" si="11"/>
        <v>4735</v>
      </c>
      <c r="AB15" s="80">
        <f t="shared" si="11"/>
        <v>9244</v>
      </c>
      <c r="AC15" s="80">
        <f t="shared" si="11"/>
        <v>40</v>
      </c>
      <c r="AD15" s="80">
        <f t="shared" si="11"/>
        <v>100</v>
      </c>
      <c r="AE15" s="80">
        <f t="shared" si="11"/>
        <v>950</v>
      </c>
      <c r="AF15" s="80">
        <f t="shared" si="11"/>
        <v>0</v>
      </c>
      <c r="AG15" s="80">
        <f t="shared" si="11"/>
        <v>0</v>
      </c>
      <c r="AH15" s="80">
        <f t="shared" si="11"/>
        <v>885</v>
      </c>
      <c r="AI15" s="80">
        <f t="shared" si="11"/>
        <v>71984</v>
      </c>
      <c r="AJ15" s="80">
        <f t="shared" si="11"/>
        <v>149505.5</v>
      </c>
      <c r="AK15" s="35"/>
      <c r="AL15" s="34"/>
    </row>
    <row r="16" spans="1:38" ht="8.1" customHeight="1">
      <c r="A16" s="36"/>
      <c r="B16" s="36"/>
      <c r="C16" s="36"/>
      <c r="D16" s="37"/>
      <c r="E16" s="38"/>
      <c r="F16" s="39"/>
      <c r="G16" s="39"/>
      <c r="H16" s="39"/>
      <c r="I16" s="39"/>
      <c r="J16" s="39"/>
      <c r="K16" s="39"/>
      <c r="L16" s="39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40"/>
      <c r="AL16" s="41"/>
    </row>
    <row r="17" spans="1:38" ht="8.1" customHeight="1">
      <c r="A17" s="42"/>
      <c r="B17" s="42"/>
      <c r="C17" s="42"/>
      <c r="D17" s="43"/>
      <c r="E17" s="44"/>
      <c r="F17" s="40"/>
      <c r="G17" s="40"/>
      <c r="H17" s="40"/>
      <c r="I17" s="40"/>
      <c r="J17" s="40"/>
      <c r="K17" s="40"/>
      <c r="L17" s="40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40"/>
      <c r="AL17" s="41"/>
    </row>
    <row r="18" spans="1:38" ht="8.1" customHeight="1">
      <c r="A18" s="42"/>
      <c r="B18" s="42"/>
      <c r="C18" s="42"/>
      <c r="D18" s="43"/>
      <c r="E18" s="44"/>
      <c r="F18" s="40"/>
      <c r="G18" s="40"/>
      <c r="H18" s="40"/>
      <c r="I18" s="40"/>
      <c r="J18" s="40"/>
      <c r="K18" s="40"/>
      <c r="L18" s="40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40"/>
      <c r="AL18" s="41"/>
    </row>
    <row r="19" spans="1:38" ht="15" customHeight="1">
      <c r="A19" s="70"/>
      <c r="B19" s="70"/>
      <c r="C19" s="70"/>
      <c r="D19" s="71"/>
      <c r="E19" s="7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"/>
      <c r="AL19" s="41"/>
    </row>
    <row r="20" spans="1:38" s="23" customFormat="1" ht="12.95" customHeight="1" thickBot="1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83"/>
      <c r="M20" s="153"/>
      <c r="N20" s="153"/>
      <c r="O20" s="153"/>
      <c r="P20" s="153"/>
      <c r="Q20" s="9"/>
      <c r="R20" s="9"/>
      <c r="S20" s="9"/>
      <c r="T20" s="9"/>
      <c r="U20" s="9"/>
      <c r="V20" s="9"/>
      <c r="W20" s="9"/>
      <c r="X20" s="9"/>
      <c r="Y20" s="9"/>
      <c r="Z20" s="81"/>
      <c r="AA20" s="81"/>
      <c r="AB20" s="81"/>
      <c r="AC20" s="9"/>
      <c r="AD20" s="9"/>
      <c r="AE20" s="9"/>
      <c r="AF20" s="9"/>
      <c r="AG20" s="9"/>
      <c r="AH20" s="9"/>
      <c r="AI20" s="9"/>
      <c r="AJ20" s="9"/>
      <c r="AK20" s="9"/>
    </row>
    <row r="21" spans="1:38" s="23" customFormat="1" ht="17.25" customHeight="1" thickBot="1">
      <c r="A21" s="46"/>
      <c r="B21" s="46"/>
      <c r="C21" s="46"/>
      <c r="D21" s="158" t="s">
        <v>57</v>
      </c>
      <c r="E21" s="159"/>
      <c r="F21" s="47"/>
      <c r="G21" s="161" t="s">
        <v>32</v>
      </c>
      <c r="H21" s="161"/>
      <c r="I21" s="48"/>
      <c r="J21" s="48"/>
      <c r="K21" s="113" t="s">
        <v>78</v>
      </c>
      <c r="L21" s="165"/>
      <c r="M21" s="166"/>
      <c r="N21" s="166"/>
      <c r="O21" s="166"/>
      <c r="P21" s="166"/>
      <c r="Q21" s="167"/>
      <c r="R21" s="162"/>
      <c r="S21" s="162"/>
      <c r="T21" s="51"/>
      <c r="U21" s="52"/>
      <c r="V21" s="52"/>
      <c r="W21" s="112" t="s">
        <v>77</v>
      </c>
      <c r="X21" s="52"/>
      <c r="Z21" s="52"/>
      <c r="AA21" s="52"/>
      <c r="AB21" s="52"/>
      <c r="AC21" s="52"/>
      <c r="AD21" s="52"/>
      <c r="AE21" s="53"/>
      <c r="AF21" s="53"/>
      <c r="AG21" s="53"/>
      <c r="AH21" s="53"/>
      <c r="AI21" s="9"/>
      <c r="AJ21" s="53"/>
      <c r="AK21" s="49"/>
    </row>
    <row r="22" spans="1:38" s="23" customFormat="1" ht="14.25" customHeight="1">
      <c r="A22" s="46"/>
      <c r="B22" s="46"/>
      <c r="C22" s="46"/>
      <c r="D22" s="158" t="s">
        <v>40</v>
      </c>
      <c r="E22" s="160"/>
      <c r="F22" s="160"/>
      <c r="G22" s="161" t="s">
        <v>41</v>
      </c>
      <c r="H22" s="161"/>
      <c r="I22" s="48"/>
      <c r="J22" s="48"/>
      <c r="K22" s="115" t="s">
        <v>44</v>
      </c>
      <c r="L22" s="179" t="s">
        <v>42</v>
      </c>
      <c r="M22" s="179"/>
      <c r="N22" s="179"/>
      <c r="O22" s="179"/>
      <c r="P22" s="179"/>
      <c r="Q22" s="179"/>
      <c r="R22" s="163" t="s">
        <v>43</v>
      </c>
      <c r="S22" s="163"/>
      <c r="T22" s="51"/>
      <c r="U22" s="52"/>
      <c r="V22" s="52"/>
      <c r="W22" s="114" t="s">
        <v>44</v>
      </c>
      <c r="X22" s="156" t="s">
        <v>42</v>
      </c>
      <c r="Y22" s="156"/>
      <c r="Z22" s="156"/>
      <c r="AA22" s="156"/>
      <c r="AB22" s="156"/>
      <c r="AC22" s="156"/>
      <c r="AD22" s="156"/>
      <c r="AE22" s="156"/>
      <c r="AF22" s="140" t="s">
        <v>43</v>
      </c>
      <c r="AG22" s="141"/>
      <c r="AH22" s="142"/>
      <c r="AI22" s="9"/>
      <c r="AJ22" s="53"/>
      <c r="AK22" s="49"/>
    </row>
    <row r="23" spans="1:38" s="23" customFormat="1" ht="15.75" customHeight="1">
      <c r="A23" s="46"/>
      <c r="B23" s="46"/>
      <c r="C23" s="46"/>
      <c r="D23" s="68"/>
      <c r="E23" s="68"/>
      <c r="F23" s="68"/>
      <c r="G23" s="68"/>
      <c r="H23" s="68"/>
      <c r="I23" s="68"/>
      <c r="J23" s="48"/>
      <c r="K23" s="94">
        <v>1</v>
      </c>
      <c r="L23" s="137" t="s">
        <v>72</v>
      </c>
      <c r="M23" s="137"/>
      <c r="N23" s="137"/>
      <c r="O23" s="137"/>
      <c r="P23" s="137"/>
      <c r="Q23" s="137"/>
      <c r="R23" s="168">
        <f>H15+I15+K15+L15+M15</f>
        <v>193809.5</v>
      </c>
      <c r="S23" s="168"/>
      <c r="T23" s="51"/>
      <c r="U23" s="52"/>
      <c r="V23" s="52"/>
      <c r="W23" s="98"/>
      <c r="X23" s="137" t="s">
        <v>47</v>
      </c>
      <c r="Y23" s="137"/>
      <c r="Z23" s="137"/>
      <c r="AA23" s="137"/>
      <c r="AB23" s="137"/>
      <c r="AC23" s="137"/>
      <c r="AD23" s="137"/>
      <c r="AE23" s="137"/>
      <c r="AF23" s="133">
        <f>AJ15</f>
        <v>149505.5</v>
      </c>
      <c r="AG23" s="133"/>
      <c r="AH23" s="133"/>
      <c r="AI23" s="9"/>
      <c r="AJ23" s="53"/>
      <c r="AK23" s="49"/>
    </row>
    <row r="24" spans="1:38" s="23" customFormat="1" ht="19.5" customHeight="1">
      <c r="A24" s="46"/>
      <c r="B24" s="46"/>
      <c r="C24" s="46"/>
      <c r="D24" s="68"/>
      <c r="E24" s="68"/>
      <c r="F24" s="68"/>
      <c r="G24" s="68"/>
      <c r="H24" s="68"/>
      <c r="I24" s="68"/>
      <c r="J24" s="48"/>
      <c r="K24" s="95">
        <v>2</v>
      </c>
      <c r="L24" s="164" t="s">
        <v>73</v>
      </c>
      <c r="M24" s="164"/>
      <c r="N24" s="164"/>
      <c r="O24" s="164"/>
      <c r="P24" s="164"/>
      <c r="Q24" s="164"/>
      <c r="R24" s="162">
        <f>J15</f>
        <v>400</v>
      </c>
      <c r="S24" s="162"/>
      <c r="T24" s="51"/>
      <c r="U24" s="52"/>
      <c r="V24" s="52"/>
      <c r="W24" s="119" t="s">
        <v>81</v>
      </c>
      <c r="X24" s="137" t="s">
        <v>58</v>
      </c>
      <c r="Y24" s="137"/>
      <c r="Z24" s="137"/>
      <c r="AA24" s="137"/>
      <c r="AB24" s="137"/>
      <c r="AC24" s="137"/>
      <c r="AD24" s="137"/>
      <c r="AE24" s="137"/>
      <c r="AF24" s="170">
        <f>Q15</f>
        <v>0</v>
      </c>
      <c r="AG24" s="170"/>
      <c r="AH24" s="170"/>
      <c r="AI24" s="9"/>
      <c r="AJ24" s="53"/>
      <c r="AK24" s="49"/>
    </row>
    <row r="25" spans="1:38" s="23" customFormat="1" ht="20.25" customHeight="1">
      <c r="A25" s="46"/>
      <c r="B25" s="46"/>
      <c r="C25" s="46"/>
      <c r="D25" s="45"/>
      <c r="E25" s="45"/>
      <c r="F25" s="84"/>
      <c r="G25" s="48"/>
      <c r="H25" s="48"/>
      <c r="I25" s="48"/>
      <c r="J25" s="48"/>
      <c r="K25" s="94">
        <v>3</v>
      </c>
      <c r="L25" s="137" t="s">
        <v>74</v>
      </c>
      <c r="M25" s="137"/>
      <c r="N25" s="137"/>
      <c r="O25" s="137"/>
      <c r="P25" s="137"/>
      <c r="Q25" s="137"/>
      <c r="R25" s="169">
        <f>R15</f>
        <v>13640</v>
      </c>
      <c r="S25" s="169"/>
      <c r="T25" s="51"/>
      <c r="U25" s="54"/>
      <c r="V25" s="54"/>
      <c r="W25" s="119" t="s">
        <v>82</v>
      </c>
      <c r="X25" s="137" t="s">
        <v>49</v>
      </c>
      <c r="Y25" s="137"/>
      <c r="Z25" s="137"/>
      <c r="AA25" s="137"/>
      <c r="AB25" s="137"/>
      <c r="AC25" s="137"/>
      <c r="AD25" s="137"/>
      <c r="AE25" s="137"/>
      <c r="AF25" s="133">
        <f>R27</f>
        <v>13640</v>
      </c>
      <c r="AG25" s="133"/>
      <c r="AH25" s="133"/>
      <c r="AI25" s="9"/>
      <c r="AJ25" s="53"/>
      <c r="AK25" s="49"/>
    </row>
    <row r="26" spans="1:38" s="23" customFormat="1" ht="18" customHeight="1">
      <c r="A26" s="46"/>
      <c r="B26" s="46"/>
      <c r="C26" s="46"/>
      <c r="D26" s="157"/>
      <c r="E26" s="157"/>
      <c r="F26" s="55"/>
      <c r="G26" s="48"/>
      <c r="H26" s="56"/>
      <c r="I26" s="56"/>
      <c r="J26" s="56"/>
      <c r="K26" s="94">
        <v>4</v>
      </c>
      <c r="L26" s="137" t="s">
        <v>75</v>
      </c>
      <c r="M26" s="137"/>
      <c r="N26" s="137"/>
      <c r="O26" s="137"/>
      <c r="P26" s="137"/>
      <c r="Q26" s="137"/>
      <c r="R26" s="181">
        <f>Q15</f>
        <v>0</v>
      </c>
      <c r="S26" s="181"/>
      <c r="T26" s="51"/>
      <c r="U26" s="52"/>
      <c r="V26" s="52"/>
      <c r="W26" s="119" t="s">
        <v>83</v>
      </c>
      <c r="X26" s="137" t="s">
        <v>66</v>
      </c>
      <c r="Y26" s="137"/>
      <c r="Z26" s="137"/>
      <c r="AA26" s="137"/>
      <c r="AB26" s="137"/>
      <c r="AC26" s="137"/>
      <c r="AD26" s="137"/>
      <c r="AE26" s="137"/>
      <c r="AF26" s="133">
        <f>V15+X15</f>
        <v>27280</v>
      </c>
      <c r="AG26" s="133"/>
      <c r="AH26" s="133"/>
      <c r="AI26" s="53"/>
      <c r="AJ26" s="53"/>
      <c r="AK26" s="49"/>
    </row>
    <row r="27" spans="1:38" s="23" customFormat="1" ht="16.5" customHeight="1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94">
        <v>5</v>
      </c>
      <c r="L27" s="137" t="s">
        <v>76</v>
      </c>
      <c r="M27" s="137"/>
      <c r="N27" s="137"/>
      <c r="O27" s="137"/>
      <c r="P27" s="137"/>
      <c r="Q27" s="137"/>
      <c r="R27" s="168">
        <f>S15</f>
        <v>13640</v>
      </c>
      <c r="S27" s="168"/>
      <c r="T27" s="51"/>
      <c r="U27" s="57"/>
      <c r="V27" s="57"/>
      <c r="W27" s="119"/>
      <c r="X27" s="137" t="s">
        <v>89</v>
      </c>
      <c r="Y27" s="137"/>
      <c r="Z27" s="137"/>
      <c r="AA27" s="137"/>
      <c r="AB27" s="137"/>
      <c r="AC27" s="137"/>
      <c r="AD27" s="137"/>
      <c r="AE27" s="137"/>
      <c r="AF27" s="133">
        <f>Z15</f>
        <v>15110</v>
      </c>
      <c r="AG27" s="133"/>
      <c r="AH27" s="133"/>
      <c r="AI27" s="53"/>
      <c r="AJ27" s="53"/>
      <c r="AK27" s="49"/>
      <c r="AL27" s="58"/>
    </row>
    <row r="28" spans="1:38" s="23" customFormat="1" ht="16.5" customHeight="1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96"/>
      <c r="L28" s="173"/>
      <c r="M28" s="174"/>
      <c r="N28" s="174"/>
      <c r="O28" s="174"/>
      <c r="P28" s="174"/>
      <c r="Q28" s="175"/>
      <c r="R28" s="135"/>
      <c r="S28" s="135"/>
      <c r="T28" s="51"/>
      <c r="U28" s="57"/>
      <c r="V28" s="57"/>
      <c r="W28" s="119" t="s">
        <v>84</v>
      </c>
      <c r="X28" s="137" t="s">
        <v>62</v>
      </c>
      <c r="Y28" s="137"/>
      <c r="Z28" s="137"/>
      <c r="AA28" s="137"/>
      <c r="AB28" s="137"/>
      <c r="AC28" s="137"/>
      <c r="AD28" s="137"/>
      <c r="AE28" s="137"/>
      <c r="AF28" s="133">
        <v>0</v>
      </c>
      <c r="AG28" s="133"/>
      <c r="AH28" s="133"/>
      <c r="AI28" s="53"/>
      <c r="AJ28" s="53"/>
      <c r="AK28" s="49"/>
      <c r="AL28" s="58"/>
    </row>
    <row r="29" spans="1:38" s="23" customFormat="1" ht="17.25">
      <c r="A29" s="45"/>
      <c r="B29" s="45"/>
      <c r="C29" s="45"/>
      <c r="D29" s="45"/>
      <c r="E29" s="45"/>
      <c r="F29" s="45"/>
      <c r="G29" s="45"/>
      <c r="H29" s="59"/>
      <c r="I29" s="45"/>
      <c r="J29" s="45"/>
      <c r="K29" s="97"/>
      <c r="L29" s="95"/>
      <c r="M29" s="180" t="s">
        <v>45</v>
      </c>
      <c r="N29" s="180"/>
      <c r="O29" s="180"/>
      <c r="P29" s="180"/>
      <c r="Q29" s="180"/>
      <c r="R29" s="136">
        <f>R23+R24+R25+R26+R27+R28</f>
        <v>221489.5</v>
      </c>
      <c r="S29" s="136"/>
      <c r="T29" s="51"/>
      <c r="U29" s="52"/>
      <c r="V29" s="52"/>
      <c r="W29" s="119"/>
      <c r="X29" s="137" t="s">
        <v>90</v>
      </c>
      <c r="Y29" s="137"/>
      <c r="Z29" s="137"/>
      <c r="AA29" s="137"/>
      <c r="AB29" s="137"/>
      <c r="AC29" s="137"/>
      <c r="AD29" s="137"/>
      <c r="AE29" s="137"/>
      <c r="AF29" s="133">
        <f>AB15</f>
        <v>9244</v>
      </c>
      <c r="AG29" s="133"/>
      <c r="AH29" s="133"/>
      <c r="AI29" s="60"/>
      <c r="AJ29" s="61"/>
      <c r="AK29" s="45"/>
      <c r="AL29" s="62"/>
    </row>
    <row r="30" spans="1:38" s="23" customFormat="1" ht="17.25">
      <c r="A30" s="45"/>
      <c r="B30" s="45"/>
      <c r="C30" s="45"/>
      <c r="D30" s="45"/>
      <c r="E30" s="45"/>
      <c r="F30" s="45"/>
      <c r="G30" s="45"/>
      <c r="H30" s="59"/>
      <c r="I30" s="45"/>
      <c r="J30" s="45"/>
      <c r="K30" s="45"/>
      <c r="L30" s="50"/>
      <c r="M30" s="86"/>
      <c r="N30" s="86"/>
      <c r="O30" s="86"/>
      <c r="P30" s="86"/>
      <c r="Q30" s="86"/>
      <c r="R30" s="89"/>
      <c r="S30" s="89"/>
      <c r="T30" s="51"/>
      <c r="U30" s="52"/>
      <c r="V30" s="52"/>
      <c r="W30" s="119"/>
      <c r="X30" s="137" t="s">
        <v>99</v>
      </c>
      <c r="Y30" s="137"/>
      <c r="Z30" s="137"/>
      <c r="AA30" s="137"/>
      <c r="AB30" s="137"/>
      <c r="AC30" s="137"/>
      <c r="AD30" s="137"/>
      <c r="AE30" s="137"/>
      <c r="AF30" s="133">
        <f>AA15</f>
        <v>4735</v>
      </c>
      <c r="AG30" s="133"/>
      <c r="AH30" s="133"/>
      <c r="AI30" s="60"/>
      <c r="AJ30" s="61"/>
      <c r="AK30" s="45"/>
      <c r="AL30" s="62"/>
    </row>
    <row r="31" spans="1:38" s="23" customFormat="1" ht="17.25" customHeight="1">
      <c r="A31" s="45"/>
      <c r="B31" s="45"/>
      <c r="C31" s="45"/>
      <c r="E31" s="45"/>
      <c r="F31" s="45"/>
      <c r="G31" s="45"/>
      <c r="H31" s="45"/>
      <c r="I31" s="45"/>
      <c r="J31" s="45"/>
      <c r="K31" s="45"/>
      <c r="L31" s="1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119" t="s">
        <v>98</v>
      </c>
      <c r="X31" s="137" t="s">
        <v>46</v>
      </c>
      <c r="Y31" s="137"/>
      <c r="Z31" s="137"/>
      <c r="AA31" s="137"/>
      <c r="AB31" s="137"/>
      <c r="AC31" s="137"/>
      <c r="AD31" s="137"/>
      <c r="AE31" s="137"/>
      <c r="AF31" s="133">
        <f>AC15</f>
        <v>40</v>
      </c>
      <c r="AG31" s="133"/>
      <c r="AH31" s="133"/>
      <c r="AI31" s="60"/>
      <c r="AJ31" s="61"/>
      <c r="AK31" s="45"/>
      <c r="AL31" s="58"/>
    </row>
    <row r="32" spans="1:38" s="23" customFormat="1" ht="18" customHeight="1">
      <c r="A32" s="45"/>
      <c r="B32" s="45"/>
      <c r="C32" s="45"/>
      <c r="E32" s="45"/>
      <c r="F32" s="45"/>
      <c r="G32" s="45"/>
      <c r="H32" s="45"/>
      <c r="I32" s="45"/>
      <c r="J32" s="45"/>
      <c r="K32" s="45"/>
      <c r="L32" s="63" t="s">
        <v>102</v>
      </c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119"/>
      <c r="X32" s="137" t="s">
        <v>50</v>
      </c>
      <c r="Y32" s="137"/>
      <c r="Z32" s="137"/>
      <c r="AA32" s="137"/>
      <c r="AB32" s="137"/>
      <c r="AC32" s="137"/>
      <c r="AD32" s="137"/>
      <c r="AE32" s="137"/>
      <c r="AF32" s="172">
        <f>AD15</f>
        <v>100</v>
      </c>
      <c r="AG32" s="172"/>
      <c r="AH32" s="172"/>
      <c r="AI32" s="60"/>
      <c r="AJ32" s="61"/>
      <c r="AK32" s="45"/>
      <c r="AL32" s="58"/>
    </row>
    <row r="33" spans="1:38" s="23" customFormat="1" ht="18" customHeight="1">
      <c r="A33" s="45"/>
      <c r="B33" s="45"/>
      <c r="C33" s="45"/>
      <c r="D33" s="131"/>
      <c r="E33" s="131"/>
      <c r="F33" s="131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51"/>
      <c r="V33" s="51"/>
      <c r="W33" s="119" t="s">
        <v>85</v>
      </c>
      <c r="X33" s="137" t="s">
        <v>67</v>
      </c>
      <c r="Y33" s="137"/>
      <c r="Z33" s="137"/>
      <c r="AA33" s="137"/>
      <c r="AB33" s="137"/>
      <c r="AC33" s="137"/>
      <c r="AD33" s="137"/>
      <c r="AE33" s="137"/>
      <c r="AF33" s="171" t="s">
        <v>65</v>
      </c>
      <c r="AG33" s="171"/>
      <c r="AH33" s="171"/>
      <c r="AJ33" s="61"/>
      <c r="AK33" s="45"/>
      <c r="AL33" s="58"/>
    </row>
    <row r="34" spans="1:38" s="23" customFormat="1" ht="15" customHeight="1">
      <c r="A34" s="45"/>
      <c r="B34" s="45"/>
      <c r="C34" s="45"/>
      <c r="E34" s="2"/>
      <c r="F34" s="5"/>
      <c r="G34" s="5"/>
      <c r="H34" s="5"/>
      <c r="I34" s="5"/>
      <c r="J34" s="5"/>
      <c r="K34" s="5"/>
      <c r="L34" s="5"/>
      <c r="M34" s="6"/>
      <c r="N34" s="6"/>
      <c r="O34" s="6"/>
      <c r="P34" s="6"/>
      <c r="Q34" s="6"/>
      <c r="R34" s="6"/>
      <c r="S34" s="6"/>
      <c r="T34" s="6"/>
      <c r="U34" s="6"/>
      <c r="V34" s="6"/>
      <c r="W34" s="119" t="s">
        <v>86</v>
      </c>
      <c r="X34" s="137" t="s">
        <v>97</v>
      </c>
      <c r="Y34" s="137"/>
      <c r="Z34" s="137"/>
      <c r="AA34" s="137"/>
      <c r="AB34" s="137"/>
      <c r="AC34" s="137"/>
      <c r="AD34" s="137"/>
      <c r="AE34" s="137"/>
      <c r="AF34" s="133">
        <f>AE15</f>
        <v>950</v>
      </c>
      <c r="AG34" s="133"/>
      <c r="AH34" s="133"/>
      <c r="AI34" s="6"/>
      <c r="AJ34" s="6"/>
      <c r="AK34" s="45"/>
      <c r="AL34" s="58"/>
    </row>
    <row r="35" spans="1:38" s="23" customFormat="1" ht="15" customHeight="1">
      <c r="A35" s="45"/>
      <c r="B35" s="45"/>
      <c r="C35" s="45"/>
      <c r="D35" s="1" t="s">
        <v>80</v>
      </c>
      <c r="E35" s="2"/>
      <c r="F35" s="5"/>
      <c r="G35" s="5"/>
      <c r="H35" s="5"/>
      <c r="I35" s="5"/>
      <c r="J35" s="5"/>
      <c r="K35" s="5"/>
      <c r="L35" s="5"/>
      <c r="M35" s="6"/>
      <c r="N35" s="6"/>
      <c r="O35" s="6"/>
      <c r="P35" s="6"/>
      <c r="Q35" s="6"/>
      <c r="R35" s="6"/>
      <c r="S35" s="6"/>
      <c r="T35" s="6"/>
      <c r="U35" s="6"/>
      <c r="V35" s="6"/>
      <c r="W35" s="119" t="s">
        <v>87</v>
      </c>
      <c r="X35" s="137" t="s">
        <v>59</v>
      </c>
      <c r="Y35" s="137"/>
      <c r="Z35" s="137"/>
      <c r="AA35" s="137"/>
      <c r="AB35" s="137"/>
      <c r="AC35" s="137"/>
      <c r="AD35" s="137"/>
      <c r="AE35" s="137"/>
      <c r="AF35" s="133">
        <f>AG15</f>
        <v>0</v>
      </c>
      <c r="AG35" s="133"/>
      <c r="AH35" s="133"/>
      <c r="AI35" s="6"/>
      <c r="AJ35" s="6"/>
      <c r="AK35" s="45"/>
      <c r="AL35" s="58"/>
    </row>
    <row r="36" spans="1:38" s="23" customFormat="1" ht="15" customHeight="1">
      <c r="A36" s="45"/>
      <c r="B36" s="45"/>
      <c r="C36" s="45"/>
      <c r="D36" s="1"/>
      <c r="E36" s="2"/>
      <c r="F36" s="5"/>
      <c r="G36" s="5"/>
      <c r="H36" s="5"/>
      <c r="I36" s="5"/>
      <c r="J36" s="5"/>
      <c r="K36" s="5"/>
      <c r="L36" s="5"/>
      <c r="M36" s="6"/>
      <c r="N36" s="6"/>
      <c r="O36" s="6"/>
      <c r="P36" s="6"/>
      <c r="Q36" s="6"/>
      <c r="R36" s="6"/>
      <c r="S36" s="6"/>
      <c r="T36" s="6"/>
      <c r="U36" s="6"/>
      <c r="V36" s="6"/>
      <c r="W36" s="119" t="s">
        <v>88</v>
      </c>
      <c r="X36" s="137" t="s">
        <v>60</v>
      </c>
      <c r="Y36" s="137"/>
      <c r="Z36" s="137"/>
      <c r="AA36" s="137"/>
      <c r="AB36" s="137"/>
      <c r="AC36" s="137"/>
      <c r="AD36" s="137"/>
      <c r="AE36" s="137"/>
      <c r="AF36" s="133">
        <f>AH15</f>
        <v>885</v>
      </c>
      <c r="AG36" s="133"/>
      <c r="AH36" s="133"/>
      <c r="AI36" s="6"/>
      <c r="AJ36" s="6"/>
      <c r="AK36" s="45"/>
      <c r="AL36" s="67"/>
    </row>
    <row r="37" spans="1:38" s="23" customFormat="1" ht="15" customHeight="1">
      <c r="A37" s="45"/>
      <c r="B37" s="45"/>
      <c r="C37" s="45"/>
      <c r="D37" s="1"/>
      <c r="E37" s="2"/>
      <c r="F37" s="5"/>
      <c r="G37" s="5"/>
      <c r="H37" s="5"/>
      <c r="I37" s="5"/>
      <c r="J37" s="5"/>
      <c r="K37" s="5"/>
      <c r="L37" s="5"/>
      <c r="M37" s="6"/>
      <c r="N37" s="6"/>
      <c r="O37" s="6"/>
      <c r="P37" s="6"/>
      <c r="Q37" s="6"/>
      <c r="R37" s="6"/>
      <c r="S37" s="6"/>
      <c r="T37" s="6"/>
      <c r="U37" s="6"/>
      <c r="V37" s="6"/>
      <c r="W37" s="119" t="s">
        <v>85</v>
      </c>
      <c r="X37" s="137" t="s">
        <v>61</v>
      </c>
      <c r="Y37" s="137"/>
      <c r="Z37" s="137"/>
      <c r="AA37" s="137"/>
      <c r="AB37" s="137"/>
      <c r="AC37" s="137"/>
      <c r="AD37" s="137"/>
      <c r="AE37" s="137"/>
      <c r="AF37" s="133">
        <f>AF15</f>
        <v>0</v>
      </c>
      <c r="AG37" s="133"/>
      <c r="AH37" s="133"/>
      <c r="AI37" s="6"/>
      <c r="AJ37" s="6"/>
      <c r="AK37" s="45"/>
      <c r="AL37" s="58"/>
    </row>
    <row r="38" spans="1:38" s="23" customFormat="1" ht="15" customHeight="1">
      <c r="A38" s="45"/>
      <c r="B38" s="45"/>
      <c r="C38" s="45"/>
      <c r="D38" s="2" t="s">
        <v>36</v>
      </c>
      <c r="E38" s="2"/>
      <c r="F38" s="5"/>
      <c r="G38" s="5"/>
      <c r="H38" s="5"/>
      <c r="I38" s="5"/>
      <c r="J38" s="5"/>
      <c r="K38" s="5"/>
      <c r="L38" s="5"/>
      <c r="M38" s="6"/>
      <c r="N38" s="6"/>
      <c r="O38" s="6"/>
      <c r="P38" s="6"/>
      <c r="Q38" s="6"/>
      <c r="R38" s="6"/>
      <c r="S38" s="6"/>
      <c r="T38" s="6"/>
      <c r="U38" s="6"/>
      <c r="V38" s="6"/>
      <c r="W38" s="99"/>
      <c r="X38" s="176" t="s">
        <v>45</v>
      </c>
      <c r="Y38" s="177"/>
      <c r="Z38" s="177"/>
      <c r="AA38" s="177"/>
      <c r="AB38" s="177"/>
      <c r="AC38" s="177"/>
      <c r="AD38" s="177"/>
      <c r="AE38" s="178"/>
      <c r="AF38" s="139">
        <f>SUM(AF23:AH37)</f>
        <v>221489.5</v>
      </c>
      <c r="AG38" s="139"/>
      <c r="AH38" s="139"/>
      <c r="AI38" s="6"/>
      <c r="AJ38" s="6"/>
      <c r="AK38" s="45"/>
      <c r="AL38" s="58"/>
    </row>
    <row r="39" spans="1:38" s="23" customFormat="1" ht="15" customHeight="1">
      <c r="A39" s="45"/>
      <c r="B39" s="45"/>
      <c r="C39" s="45"/>
      <c r="D39" s="2" t="s">
        <v>21</v>
      </c>
      <c r="E39" s="2"/>
      <c r="F39" s="2"/>
      <c r="G39" s="64"/>
      <c r="H39" s="64"/>
      <c r="I39" s="45"/>
      <c r="J39" s="45"/>
      <c r="K39" s="45"/>
      <c r="L39" s="45"/>
      <c r="M39" s="61"/>
      <c r="N39" s="61"/>
      <c r="O39" s="61"/>
      <c r="P39" s="65"/>
      <c r="Q39" s="65"/>
      <c r="R39" s="65"/>
      <c r="S39" s="61"/>
      <c r="T39" s="61"/>
      <c r="U39" s="61"/>
      <c r="V39" s="61"/>
      <c r="W39" s="61"/>
      <c r="X39" s="61"/>
      <c r="AI39" s="60"/>
      <c r="AJ39" s="61"/>
      <c r="AK39" s="45"/>
      <c r="AL39" s="66"/>
    </row>
    <row r="40" spans="1:38" s="23" customFormat="1" ht="15" customHeight="1">
      <c r="A40" s="45"/>
      <c r="B40" s="45"/>
      <c r="C40" s="45"/>
      <c r="D40" s="2"/>
      <c r="E40" s="2"/>
      <c r="F40" s="2"/>
      <c r="G40" s="45"/>
      <c r="H40" s="45"/>
      <c r="I40" s="45"/>
      <c r="J40" s="45"/>
      <c r="K40" s="45"/>
      <c r="L40" s="45"/>
      <c r="M40" s="61"/>
      <c r="N40" s="61"/>
      <c r="O40" s="61"/>
      <c r="P40" s="65"/>
      <c r="Q40" s="65"/>
      <c r="R40" s="65"/>
      <c r="S40" s="61"/>
      <c r="T40" s="61"/>
      <c r="U40" s="61"/>
      <c r="V40" s="61"/>
      <c r="W40" s="61"/>
      <c r="X40" s="61"/>
      <c r="Y40" s="61"/>
      <c r="Z40" s="87"/>
      <c r="AA40" s="87"/>
      <c r="AB40" s="87"/>
      <c r="AC40" s="87"/>
      <c r="AD40" s="87"/>
      <c r="AE40" s="87"/>
      <c r="AF40" s="87"/>
      <c r="AG40" s="88"/>
      <c r="AH40" s="88"/>
      <c r="AI40" s="61"/>
      <c r="AJ40" s="61"/>
      <c r="AK40" s="45"/>
      <c r="AL40" s="67"/>
    </row>
    <row r="41" spans="1:38" s="23" customFormat="1" ht="15" customHeight="1">
      <c r="A41" s="45"/>
      <c r="B41" s="45"/>
      <c r="C41" s="45"/>
      <c r="D41" s="2"/>
      <c r="E41" s="2"/>
      <c r="F41" s="2"/>
      <c r="G41" s="45"/>
      <c r="H41" s="45"/>
      <c r="I41" s="45"/>
      <c r="J41" s="45"/>
      <c r="K41" s="45"/>
      <c r="L41" s="45"/>
      <c r="M41" s="61"/>
      <c r="N41" s="61"/>
      <c r="O41" s="61"/>
      <c r="P41" s="134"/>
      <c r="Q41" s="134"/>
      <c r="R41" s="134"/>
      <c r="S41" s="61"/>
      <c r="T41" s="61"/>
      <c r="U41" s="61"/>
      <c r="V41" s="61"/>
      <c r="W41" s="61"/>
      <c r="X41" s="61"/>
      <c r="Y41" s="61"/>
      <c r="Z41" s="87"/>
      <c r="AA41" s="87"/>
      <c r="AB41" s="87"/>
      <c r="AC41" s="87"/>
      <c r="AD41" s="87"/>
      <c r="AE41" s="87"/>
      <c r="AF41" s="87"/>
      <c r="AG41" s="88"/>
      <c r="AH41" s="88"/>
      <c r="AI41" s="61"/>
      <c r="AJ41" s="61"/>
      <c r="AK41" s="45"/>
      <c r="AL41" s="67"/>
    </row>
    <row r="42" spans="1:38" s="23" customFormat="1" ht="15" customHeight="1">
      <c r="A42" s="45"/>
      <c r="B42" s="45"/>
      <c r="C42" s="45"/>
      <c r="D42" s="2"/>
      <c r="E42" s="2"/>
      <c r="F42" s="2"/>
      <c r="G42" s="45"/>
      <c r="H42" s="45"/>
      <c r="I42" s="45"/>
      <c r="J42" s="45"/>
      <c r="K42" s="45"/>
      <c r="L42" s="45"/>
      <c r="M42" s="61"/>
      <c r="N42" s="61"/>
      <c r="O42" s="61"/>
      <c r="P42" s="65"/>
      <c r="Q42" s="65"/>
      <c r="R42" s="65"/>
      <c r="S42" s="61"/>
      <c r="T42" s="61"/>
      <c r="U42" s="61"/>
      <c r="V42" s="61"/>
      <c r="W42" s="61"/>
      <c r="X42" s="61"/>
      <c r="Y42" s="61"/>
      <c r="Z42" s="87"/>
      <c r="AA42" s="87"/>
      <c r="AB42" s="87"/>
      <c r="AC42" s="87"/>
      <c r="AD42" s="87"/>
      <c r="AE42" s="87"/>
      <c r="AF42" s="87"/>
      <c r="AG42" s="88"/>
      <c r="AH42" s="88"/>
      <c r="AI42" s="61"/>
      <c r="AJ42" s="61"/>
      <c r="AK42" s="45"/>
      <c r="AL42" s="67"/>
    </row>
    <row r="43" spans="1:38" s="23" customFormat="1" ht="15" customHeight="1">
      <c r="A43" s="45"/>
      <c r="B43" s="45"/>
      <c r="C43" s="45"/>
      <c r="D43" s="2"/>
      <c r="E43" s="2"/>
      <c r="F43" s="2"/>
      <c r="G43" s="45"/>
      <c r="H43" s="45"/>
      <c r="I43" s="45"/>
      <c r="J43" s="45"/>
      <c r="K43" s="45"/>
      <c r="L43" s="45"/>
      <c r="M43" s="61"/>
      <c r="N43" s="61"/>
      <c r="O43" s="61"/>
      <c r="P43" s="65"/>
      <c r="Q43" s="65"/>
      <c r="R43" s="65"/>
      <c r="S43" s="61"/>
      <c r="T43" s="61"/>
      <c r="U43" s="61"/>
      <c r="V43" s="61"/>
      <c r="W43" s="61"/>
      <c r="X43" s="61"/>
      <c r="Y43" s="61"/>
      <c r="Z43" s="87"/>
      <c r="AA43" s="87"/>
      <c r="AB43" s="87"/>
      <c r="AC43" s="87"/>
      <c r="AD43" s="87"/>
      <c r="AE43" s="87"/>
      <c r="AF43" s="87"/>
      <c r="AG43" s="88"/>
      <c r="AH43" s="88"/>
      <c r="AI43" s="61"/>
      <c r="AJ43" s="61"/>
      <c r="AK43" s="45"/>
      <c r="AL43" s="67"/>
    </row>
    <row r="44" spans="1:38" s="23" customFormat="1" ht="15" customHeight="1">
      <c r="A44" s="45"/>
      <c r="B44" s="45"/>
      <c r="C44" s="45"/>
      <c r="E44" s="3"/>
      <c r="F44" s="3"/>
      <c r="G44" s="132" t="s">
        <v>64</v>
      </c>
      <c r="H44" s="132"/>
      <c r="I44" s="132"/>
      <c r="J44" s="132"/>
      <c r="K44" s="132"/>
      <c r="L44" s="132"/>
      <c r="O44" s="68"/>
      <c r="P44" s="132" t="s">
        <v>69</v>
      </c>
      <c r="Q44" s="132"/>
      <c r="R44" s="132"/>
      <c r="S44" s="132"/>
      <c r="T44" s="132"/>
      <c r="U44" s="132"/>
      <c r="V44" s="91"/>
      <c r="W44" s="91"/>
      <c r="X44" s="138" t="s">
        <v>79</v>
      </c>
      <c r="Y44" s="138"/>
      <c r="Z44" s="138"/>
      <c r="AA44" s="138"/>
      <c r="AB44" s="138"/>
      <c r="AC44" s="138"/>
      <c r="AD44" s="138"/>
      <c r="AE44" s="138"/>
      <c r="AF44" s="138"/>
      <c r="AG44" s="138"/>
      <c r="AH44" s="90"/>
      <c r="AI44" s="68"/>
      <c r="AJ44" s="68"/>
      <c r="AK44" s="69"/>
      <c r="AL44" s="67"/>
    </row>
    <row r="47" spans="1:38"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</row>
    <row r="55" spans="13:13">
      <c r="M55" s="25"/>
    </row>
  </sheetData>
  <mergeCells count="70">
    <mergeCell ref="L28:Q28"/>
    <mergeCell ref="X38:AE38"/>
    <mergeCell ref="L22:Q22"/>
    <mergeCell ref="M29:Q29"/>
    <mergeCell ref="X37:AE37"/>
    <mergeCell ref="X33:AE33"/>
    <mergeCell ref="R26:S26"/>
    <mergeCell ref="X32:AE32"/>
    <mergeCell ref="X26:AE26"/>
    <mergeCell ref="L27:Q27"/>
    <mergeCell ref="X34:AE34"/>
    <mergeCell ref="X36:AE36"/>
    <mergeCell ref="L26:Q26"/>
    <mergeCell ref="R24:S24"/>
    <mergeCell ref="R23:S23"/>
    <mergeCell ref="L25:Q25"/>
    <mergeCell ref="AF33:AH33"/>
    <mergeCell ref="AF32:AH32"/>
    <mergeCell ref="AF31:AH31"/>
    <mergeCell ref="X30:AE30"/>
    <mergeCell ref="X31:AE31"/>
    <mergeCell ref="AF27:AH27"/>
    <mergeCell ref="X27:AE27"/>
    <mergeCell ref="AF28:AH28"/>
    <mergeCell ref="R27:S27"/>
    <mergeCell ref="X24:AE24"/>
    <mergeCell ref="R25:S25"/>
    <mergeCell ref="X25:AE25"/>
    <mergeCell ref="AF26:AH26"/>
    <mergeCell ref="AF24:AH24"/>
    <mergeCell ref="AF25:AH25"/>
    <mergeCell ref="G21:H21"/>
    <mergeCell ref="R21:S21"/>
    <mergeCell ref="X23:AE23"/>
    <mergeCell ref="R22:S22"/>
    <mergeCell ref="L24:Q24"/>
    <mergeCell ref="G22:H22"/>
    <mergeCell ref="L21:Q21"/>
    <mergeCell ref="AF23:AH23"/>
    <mergeCell ref="L23:Q23"/>
    <mergeCell ref="AF22:AH22"/>
    <mergeCell ref="AF34:AH34"/>
    <mergeCell ref="A2:AJ2"/>
    <mergeCell ref="A3:AJ3"/>
    <mergeCell ref="A5:AJ5"/>
    <mergeCell ref="A9:E9"/>
    <mergeCell ref="F9:T9"/>
    <mergeCell ref="U9:AI9"/>
    <mergeCell ref="M20:P20"/>
    <mergeCell ref="AI4:AJ4"/>
    <mergeCell ref="X22:AE22"/>
    <mergeCell ref="D26:E26"/>
    <mergeCell ref="D21:E21"/>
    <mergeCell ref="D22:F22"/>
    <mergeCell ref="D33:T33"/>
    <mergeCell ref="G44:L44"/>
    <mergeCell ref="AF36:AH36"/>
    <mergeCell ref="P41:R41"/>
    <mergeCell ref="R28:S28"/>
    <mergeCell ref="R29:S29"/>
    <mergeCell ref="AF30:AH30"/>
    <mergeCell ref="AF29:AH29"/>
    <mergeCell ref="X29:AE29"/>
    <mergeCell ref="X28:AE28"/>
    <mergeCell ref="X35:AE35"/>
    <mergeCell ref="X44:AG44"/>
    <mergeCell ref="AF38:AH38"/>
    <mergeCell ref="P44:U44"/>
    <mergeCell ref="AF37:AH37"/>
    <mergeCell ref="AF35:AH35"/>
  </mergeCells>
  <phoneticPr fontId="2" type="noConversion"/>
  <printOptions horizontalCentered="1"/>
  <pageMargins left="0.25" right="0" top="0" bottom="0.25" header="0" footer="0"/>
  <pageSetup paperSize="5" scale="7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7"/>
  <sheetViews>
    <sheetView workbookViewId="0">
      <selection activeCell="H27" sqref="H27"/>
    </sheetView>
  </sheetViews>
  <sheetFormatPr defaultRowHeight="12.75"/>
  <cols>
    <col min="1" max="1" width="7" style="93" customWidth="1"/>
    <col min="2" max="2" width="27.5703125" style="93" customWidth="1"/>
    <col min="3" max="3" width="12.42578125" style="93" customWidth="1"/>
    <col min="4" max="4" width="21.85546875" style="93" customWidth="1"/>
    <col min="5" max="5" width="10.5703125" style="93" customWidth="1"/>
    <col min="6" max="10" width="9.140625" style="93"/>
    <col min="11" max="12" width="9.140625" style="92"/>
    <col min="13" max="16384" width="9.140625" style="93"/>
  </cols>
  <sheetData>
    <row r="2" spans="1:5">
      <c r="A2" s="124" t="s">
        <v>95</v>
      </c>
      <c r="B2" s="124" t="s">
        <v>94</v>
      </c>
      <c r="C2" s="124" t="s">
        <v>93</v>
      </c>
      <c r="D2" s="124" t="s">
        <v>92</v>
      </c>
      <c r="E2" s="124" t="s">
        <v>91</v>
      </c>
    </row>
    <row r="3" spans="1:5">
      <c r="A3" s="123">
        <v>1</v>
      </c>
      <c r="B3" s="121" t="str">
        <f>August!D11</f>
        <v>Md. Ashraf-Ul-Alam</v>
      </c>
      <c r="C3" s="123" t="str">
        <f>August!E11</f>
        <v>SPO</v>
      </c>
      <c r="D3" s="125">
        <v>830630000006</v>
      </c>
      <c r="E3" s="122">
        <f>August!Z11</f>
        <v>15110</v>
      </c>
    </row>
    <row r="4" spans="1:5">
      <c r="A4" s="123"/>
      <c r="B4" s="121"/>
      <c r="C4" s="123"/>
      <c r="D4" s="121"/>
      <c r="E4" s="121"/>
    </row>
    <row r="5" spans="1:5">
      <c r="A5" s="123"/>
      <c r="B5" s="121"/>
      <c r="C5" s="123"/>
      <c r="D5" s="121"/>
      <c r="E5" s="121"/>
    </row>
    <row r="6" spans="1:5">
      <c r="A6" s="123"/>
      <c r="B6" s="121"/>
      <c r="C6" s="123"/>
      <c r="D6" s="121"/>
      <c r="E6" s="121"/>
    </row>
    <row r="7" spans="1:5">
      <c r="A7" s="123"/>
      <c r="B7" s="121"/>
      <c r="C7" s="123"/>
      <c r="D7" s="121"/>
      <c r="E7" s="121"/>
    </row>
    <row r="8" spans="1:5">
      <c r="A8" s="123"/>
      <c r="B8" s="121"/>
      <c r="C8" s="123"/>
      <c r="D8" s="121"/>
      <c r="E8" s="121"/>
    </row>
    <row r="9" spans="1:5">
      <c r="A9" s="123"/>
      <c r="B9" s="121"/>
      <c r="C9" s="123"/>
      <c r="D9" s="121"/>
      <c r="E9" s="121"/>
    </row>
    <row r="10" spans="1:5">
      <c r="A10" s="123"/>
      <c r="B10" s="121"/>
      <c r="C10" s="123"/>
      <c r="D10" s="121"/>
      <c r="E10" s="121"/>
    </row>
    <row r="11" spans="1:5">
      <c r="A11" s="123"/>
      <c r="B11" s="121"/>
      <c r="C11" s="123"/>
      <c r="D11" s="121"/>
      <c r="E11" s="121"/>
    </row>
    <row r="12" spans="1:5">
      <c r="A12" s="123"/>
      <c r="B12" s="121"/>
      <c r="C12" s="123"/>
      <c r="D12" s="121"/>
      <c r="E12" s="121"/>
    </row>
    <row r="13" spans="1:5">
      <c r="A13" s="123"/>
      <c r="B13" s="121"/>
      <c r="C13" s="123"/>
      <c r="D13" s="121"/>
      <c r="E13" s="121"/>
    </row>
    <row r="14" spans="1:5">
      <c r="A14" s="123"/>
      <c r="B14" s="121"/>
      <c r="C14" s="123"/>
      <c r="D14" s="121"/>
      <c r="E14" s="121"/>
    </row>
    <row r="15" spans="1:5">
      <c r="A15" s="123"/>
      <c r="B15" s="121"/>
      <c r="C15" s="123"/>
      <c r="D15" s="121"/>
      <c r="E15" s="121"/>
    </row>
    <row r="16" spans="1:5">
      <c r="A16" s="123"/>
      <c r="B16" s="121"/>
      <c r="C16" s="123"/>
      <c r="D16" s="121"/>
      <c r="E16" s="121"/>
    </row>
    <row r="17" spans="1:5">
      <c r="A17" s="123"/>
      <c r="B17" s="121"/>
      <c r="C17" s="123"/>
      <c r="D17" s="121"/>
      <c r="E17" s="121"/>
    </row>
    <row r="18" spans="1:5">
      <c r="A18" s="123"/>
      <c r="B18" s="121"/>
      <c r="C18" s="123"/>
      <c r="D18" s="121"/>
      <c r="E18" s="121"/>
    </row>
    <row r="19" spans="1:5">
      <c r="A19" s="123"/>
      <c r="B19" s="121"/>
      <c r="C19" s="123"/>
      <c r="D19" s="121"/>
      <c r="E19" s="121"/>
    </row>
    <row r="20" spans="1:5">
      <c r="A20" s="123"/>
      <c r="B20" s="121"/>
      <c r="C20" s="121"/>
      <c r="D20" s="121"/>
      <c r="E20" s="121"/>
    </row>
    <row r="21" spans="1:5">
      <c r="A21" s="121"/>
      <c r="B21" s="121"/>
      <c r="C21" s="121"/>
      <c r="D21" s="121"/>
      <c r="E21" s="121"/>
    </row>
    <row r="22" spans="1:5">
      <c r="A22" s="121"/>
      <c r="B22" s="124" t="s">
        <v>96</v>
      </c>
      <c r="C22" s="121"/>
      <c r="D22" s="121"/>
      <c r="E22" s="122">
        <f>SUM(E3:E21)</f>
        <v>15110</v>
      </c>
    </row>
    <row r="27" spans="1:5">
      <c r="B27" s="130" t="s">
        <v>56</v>
      </c>
      <c r="C27" s="129"/>
      <c r="D27" s="130" t="s">
        <v>101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9"/>
  <sheetViews>
    <sheetView workbookViewId="0">
      <selection activeCell="D29" sqref="D29"/>
    </sheetView>
  </sheetViews>
  <sheetFormatPr defaultRowHeight="12.75"/>
  <cols>
    <col min="1" max="1" width="7" style="93" customWidth="1"/>
    <col min="2" max="2" width="27.5703125" style="93" customWidth="1"/>
    <col min="3" max="3" width="12.42578125" style="93" customWidth="1"/>
    <col min="4" max="4" width="16.85546875" style="93" customWidth="1"/>
    <col min="5" max="5" width="10.5703125" style="93" customWidth="1"/>
    <col min="6" max="10" width="9.140625" style="93"/>
    <col min="11" max="12" width="9.140625" style="92"/>
    <col min="13" max="16384" width="9.140625" style="93"/>
  </cols>
  <sheetData>
    <row r="2" spans="1:5">
      <c r="A2" s="124" t="s">
        <v>95</v>
      </c>
      <c r="B2" s="124" t="s">
        <v>94</v>
      </c>
      <c r="C2" s="124" t="s">
        <v>93</v>
      </c>
      <c r="D2" s="124" t="s">
        <v>92</v>
      </c>
      <c r="E2" s="124" t="s">
        <v>91</v>
      </c>
    </row>
    <row r="3" spans="1:5">
      <c r="A3" s="123">
        <v>1</v>
      </c>
      <c r="B3" s="121" t="str">
        <f>August!D11</f>
        <v>Md. Ashraf-Ul-Alam</v>
      </c>
      <c r="C3" s="123" t="str">
        <f>August!E11</f>
        <v>SPO</v>
      </c>
      <c r="D3" s="127">
        <v>830640000015</v>
      </c>
      <c r="E3" s="122">
        <f>August!AB11</f>
        <v>3037</v>
      </c>
    </row>
    <row r="4" spans="1:5">
      <c r="A4" s="123">
        <v>2</v>
      </c>
      <c r="B4" s="121" t="str">
        <f>August!D12</f>
        <v>Mohammad Fakrul Islam</v>
      </c>
      <c r="C4" s="123" t="str">
        <f>August!E12</f>
        <v>PO</v>
      </c>
      <c r="D4" s="127">
        <v>830640000013</v>
      </c>
      <c r="E4" s="122">
        <f>August!AB12</f>
        <v>3025</v>
      </c>
    </row>
    <row r="5" spans="1:5">
      <c r="A5" s="123">
        <v>3</v>
      </c>
      <c r="B5" s="121" t="str">
        <f>August!D13</f>
        <v>Md.Amir Azam</v>
      </c>
      <c r="C5" s="123" t="str">
        <f>August!E13</f>
        <v>PO</v>
      </c>
      <c r="D5" s="127">
        <v>830640000014</v>
      </c>
      <c r="E5" s="122">
        <f>August!AB13</f>
        <v>3182</v>
      </c>
    </row>
    <row r="6" spans="1:5">
      <c r="A6" s="123"/>
      <c r="B6" s="121"/>
      <c r="C6" s="123"/>
      <c r="D6" s="121"/>
      <c r="E6" s="121"/>
    </row>
    <row r="7" spans="1:5">
      <c r="A7" s="123"/>
      <c r="B7" s="121"/>
      <c r="C7" s="123"/>
      <c r="D7" s="121"/>
      <c r="E7" s="121"/>
    </row>
    <row r="8" spans="1:5">
      <c r="A8" s="123"/>
      <c r="B8" s="121"/>
      <c r="C8" s="123"/>
      <c r="D8" s="121"/>
      <c r="E8" s="121"/>
    </row>
    <row r="9" spans="1:5">
      <c r="A9" s="123"/>
      <c r="B9" s="121"/>
      <c r="C9" s="123"/>
      <c r="D9" s="121"/>
      <c r="E9" s="121"/>
    </row>
    <row r="10" spans="1:5">
      <c r="A10" s="123"/>
      <c r="B10" s="121"/>
      <c r="C10" s="123"/>
      <c r="D10" s="121"/>
      <c r="E10" s="121"/>
    </row>
    <row r="11" spans="1:5">
      <c r="A11" s="123"/>
      <c r="B11" s="121"/>
      <c r="C11" s="123"/>
      <c r="D11" s="121"/>
      <c r="E11" s="121"/>
    </row>
    <row r="12" spans="1:5">
      <c r="A12" s="123"/>
      <c r="B12" s="121"/>
      <c r="C12" s="123"/>
      <c r="D12" s="121"/>
      <c r="E12" s="121"/>
    </row>
    <row r="13" spans="1:5">
      <c r="A13" s="123"/>
      <c r="B13" s="121"/>
      <c r="C13" s="123"/>
      <c r="D13" s="121"/>
      <c r="E13" s="121"/>
    </row>
    <row r="14" spans="1:5">
      <c r="A14" s="123"/>
      <c r="B14" s="121"/>
      <c r="C14" s="123"/>
      <c r="D14" s="121"/>
      <c r="E14" s="121"/>
    </row>
    <row r="15" spans="1:5">
      <c r="A15" s="123"/>
      <c r="B15" s="121"/>
      <c r="C15" s="123"/>
      <c r="D15" s="121"/>
      <c r="E15" s="121"/>
    </row>
    <row r="16" spans="1:5">
      <c r="A16" s="123"/>
      <c r="B16" s="121"/>
      <c r="C16" s="123"/>
      <c r="D16" s="121"/>
      <c r="E16" s="121"/>
    </row>
    <row r="17" spans="1:5">
      <c r="A17" s="123"/>
      <c r="B17" s="121"/>
      <c r="C17" s="123"/>
      <c r="D17" s="121"/>
      <c r="E17" s="121"/>
    </row>
    <row r="18" spans="1:5">
      <c r="A18" s="123"/>
      <c r="B18" s="121"/>
      <c r="C18" s="123"/>
      <c r="D18" s="121"/>
      <c r="E18" s="121"/>
    </row>
    <row r="19" spans="1:5">
      <c r="A19" s="123"/>
      <c r="B19" s="121"/>
      <c r="C19" s="123"/>
      <c r="D19" s="121"/>
      <c r="E19" s="121"/>
    </row>
    <row r="20" spans="1:5">
      <c r="A20" s="123"/>
      <c r="B20" s="121"/>
      <c r="C20" s="121"/>
      <c r="D20" s="121"/>
      <c r="E20" s="121"/>
    </row>
    <row r="21" spans="1:5">
      <c r="A21" s="121"/>
      <c r="B21" s="121"/>
      <c r="C21" s="121"/>
      <c r="D21" s="121"/>
      <c r="E21" s="121"/>
    </row>
    <row r="22" spans="1:5">
      <c r="A22" s="121"/>
      <c r="B22" s="124" t="s">
        <v>96</v>
      </c>
      <c r="C22" s="121"/>
      <c r="D22" s="121"/>
      <c r="E22" s="122">
        <f>SUM(E3:E21)</f>
        <v>9244</v>
      </c>
    </row>
    <row r="29" spans="1:5">
      <c r="B29" s="130" t="str">
        <f>HBL!B27</f>
        <v>Officer</v>
      </c>
      <c r="C29" s="129"/>
      <c r="D29" s="130" t="str">
        <f>HBL!D27</f>
        <v>Manager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8"/>
  <sheetViews>
    <sheetView workbookViewId="0">
      <selection activeCell="I17" sqref="I17"/>
    </sheetView>
  </sheetViews>
  <sheetFormatPr defaultRowHeight="12.75"/>
  <cols>
    <col min="1" max="1" width="7" style="93" customWidth="1"/>
    <col min="2" max="2" width="27.5703125" style="93" customWidth="1"/>
    <col min="3" max="3" width="12.42578125" style="93" customWidth="1"/>
    <col min="4" max="4" width="16.85546875" style="93" customWidth="1"/>
    <col min="5" max="5" width="10.5703125" style="93" customWidth="1"/>
    <col min="6" max="10" width="9.140625" style="93"/>
    <col min="11" max="12" width="9.140625" style="92"/>
    <col min="13" max="16384" width="9.140625" style="93"/>
  </cols>
  <sheetData>
    <row r="2" spans="1:5">
      <c r="A2" s="124" t="s">
        <v>95</v>
      </c>
      <c r="B2" s="124" t="s">
        <v>94</v>
      </c>
      <c r="C2" s="124" t="s">
        <v>93</v>
      </c>
      <c r="D2" s="124" t="s">
        <v>92</v>
      </c>
      <c r="E2" s="124" t="s">
        <v>91</v>
      </c>
    </row>
    <row r="3" spans="1:5">
      <c r="A3" s="123">
        <v>1</v>
      </c>
      <c r="B3" s="121" t="str">
        <f>August!D11</f>
        <v>Md. Ashraf-Ul-Alam</v>
      </c>
      <c r="C3" s="123" t="str">
        <f>August!E11</f>
        <v>SPO</v>
      </c>
      <c r="D3" s="126">
        <v>830720000009</v>
      </c>
      <c r="E3" s="122">
        <f>August!AA11</f>
        <v>1565</v>
      </c>
    </row>
    <row r="4" spans="1:5">
      <c r="A4" s="123">
        <v>2</v>
      </c>
      <c r="B4" s="121" t="str">
        <f>August!D13</f>
        <v>Md.Amir Azam</v>
      </c>
      <c r="C4" s="123" t="str">
        <f>August!E12</f>
        <v>PO</v>
      </c>
      <c r="D4" s="126">
        <v>830720000008</v>
      </c>
      <c r="E4" s="122">
        <f>August!AA13</f>
        <v>1605</v>
      </c>
    </row>
    <row r="5" spans="1:5">
      <c r="A5" s="123">
        <v>3</v>
      </c>
      <c r="B5" s="121" t="str">
        <f>August!D12</f>
        <v>Mohammad Fakrul Islam</v>
      </c>
      <c r="C5" s="123" t="str">
        <f>August!E13</f>
        <v>PO</v>
      </c>
      <c r="D5" s="126">
        <v>830720000010</v>
      </c>
      <c r="E5" s="122">
        <f>August!AA12</f>
        <v>1565</v>
      </c>
    </row>
    <row r="6" spans="1:5">
      <c r="A6" s="123"/>
      <c r="B6" s="121"/>
      <c r="C6" s="123"/>
      <c r="D6" s="121"/>
      <c r="E6" s="121"/>
    </row>
    <row r="7" spans="1:5">
      <c r="A7" s="123"/>
      <c r="B7" s="121"/>
      <c r="C7" s="123"/>
      <c r="D7" s="121"/>
      <c r="E7" s="121"/>
    </row>
    <row r="8" spans="1:5">
      <c r="A8" s="123"/>
      <c r="B8" s="121"/>
      <c r="C8" s="123"/>
      <c r="D8" s="121"/>
      <c r="E8" s="121"/>
    </row>
    <row r="9" spans="1:5">
      <c r="A9" s="123"/>
      <c r="B9" s="121"/>
      <c r="C9" s="123"/>
      <c r="D9" s="121"/>
      <c r="E9" s="121"/>
    </row>
    <row r="10" spans="1:5">
      <c r="A10" s="123"/>
      <c r="B10" s="121"/>
      <c r="C10" s="123"/>
      <c r="D10" s="121"/>
      <c r="E10" s="121"/>
    </row>
    <row r="11" spans="1:5">
      <c r="A11" s="123"/>
      <c r="B11" s="121"/>
      <c r="C11" s="123"/>
      <c r="D11" s="121"/>
      <c r="E11" s="121"/>
    </row>
    <row r="12" spans="1:5">
      <c r="A12" s="123"/>
      <c r="B12" s="121"/>
      <c r="C12" s="123"/>
      <c r="D12" s="121"/>
      <c r="E12" s="121"/>
    </row>
    <row r="13" spans="1:5">
      <c r="A13" s="123"/>
      <c r="B13" s="121"/>
      <c r="C13" s="123"/>
      <c r="D13" s="121"/>
      <c r="E13" s="121"/>
    </row>
    <row r="14" spans="1:5">
      <c r="A14" s="123"/>
      <c r="B14" s="121"/>
      <c r="C14" s="123"/>
      <c r="D14" s="121"/>
      <c r="E14" s="121"/>
    </row>
    <row r="15" spans="1:5">
      <c r="A15" s="123"/>
      <c r="B15" s="121"/>
      <c r="C15" s="123"/>
      <c r="D15" s="121"/>
      <c r="E15" s="121"/>
    </row>
    <row r="16" spans="1:5">
      <c r="A16" s="123"/>
      <c r="B16" s="121"/>
      <c r="C16" s="123"/>
      <c r="D16" s="121"/>
      <c r="E16" s="121"/>
    </row>
    <row r="17" spans="1:5">
      <c r="A17" s="123"/>
      <c r="B17" s="121"/>
      <c r="C17" s="123"/>
      <c r="D17" s="121"/>
      <c r="E17" s="121"/>
    </row>
    <row r="18" spans="1:5">
      <c r="A18" s="123"/>
      <c r="B18" s="121"/>
      <c r="C18" s="123"/>
      <c r="D18" s="121"/>
      <c r="E18" s="121"/>
    </row>
    <row r="19" spans="1:5">
      <c r="A19" s="123"/>
      <c r="B19" s="121"/>
      <c r="C19" s="123"/>
      <c r="D19" s="121"/>
      <c r="E19" s="121"/>
    </row>
    <row r="20" spans="1:5">
      <c r="A20" s="123"/>
      <c r="B20" s="121"/>
      <c r="C20" s="121"/>
      <c r="D20" s="121"/>
      <c r="E20" s="121"/>
    </row>
    <row r="21" spans="1:5">
      <c r="A21" s="121"/>
      <c r="B21" s="121"/>
      <c r="C21" s="121"/>
      <c r="D21" s="121"/>
      <c r="E21" s="121"/>
    </row>
    <row r="22" spans="1:5">
      <c r="A22" s="121"/>
      <c r="B22" s="124" t="s">
        <v>96</v>
      </c>
      <c r="C22" s="121"/>
      <c r="D22" s="121"/>
      <c r="E22" s="122">
        <f>SUM(E3:E21)</f>
        <v>4735</v>
      </c>
    </row>
    <row r="28" spans="1:5">
      <c r="B28" s="130" t="str">
        <f>MCL!B29</f>
        <v>Officer</v>
      </c>
      <c r="C28" s="129"/>
      <c r="D28" s="130" t="str">
        <f>MCL!D29</f>
        <v>Manager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August</vt:lpstr>
      <vt:lpstr>HBL</vt:lpstr>
      <vt:lpstr>MCL</vt:lpstr>
      <vt:lpstr>Computer</vt:lpstr>
      <vt:lpstr>August!Print_Area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BSB Khulna</dc:creator>
  <cp:lastModifiedBy>Shameema alam</cp:lastModifiedBy>
  <cp:lastPrinted>2021-07-28T06:49:17Z</cp:lastPrinted>
  <dcterms:created xsi:type="dcterms:W3CDTF">2002-08-29T03:58:55Z</dcterms:created>
  <dcterms:modified xsi:type="dcterms:W3CDTF">2021-09-27T05:44:11Z</dcterms:modified>
</cp:coreProperties>
</file>