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li\OneDrive\Desktop\BDBL\Info_opus_3\"/>
    </mc:Choice>
  </mc:AlternateContent>
  <bookViews>
    <workbookView xWindow="0" yWindow="0" windowWidth="20490" windowHeight="7755" activeTab="2"/>
  </bookViews>
  <sheets>
    <sheet name="HBL After 13" sheetId="3" r:id="rId1"/>
    <sheet name="HBL Before13" sheetId="2" r:id="rId2"/>
    <sheet name="Computer" sheetId="4" r:id="rId3"/>
    <sheet name="Motor" sheetId="6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H5" i="6" s="1"/>
  <c r="D5" i="6"/>
  <c r="F4" i="6"/>
  <c r="H4" i="6" s="1"/>
  <c r="D4" i="6"/>
  <c r="F3" i="6"/>
  <c r="H3" i="6" s="1"/>
  <c r="D3" i="6"/>
  <c r="F2" i="6"/>
  <c r="H2" i="6" s="1"/>
  <c r="D2" i="6"/>
  <c r="F3" i="3"/>
  <c r="H3" i="3" s="1"/>
  <c r="D3" i="3"/>
  <c r="F2" i="3"/>
  <c r="H2" i="3" s="1"/>
  <c r="D2" i="3"/>
  <c r="F2" i="4"/>
  <c r="H2" i="4" s="1"/>
  <c r="D2" i="4"/>
</calcChain>
</file>

<file path=xl/sharedStrings.xml><?xml version="1.0" encoding="utf-8"?>
<sst xmlns="http://schemas.openxmlformats.org/spreadsheetml/2006/main" count="57" uniqueCount="22">
  <si>
    <t>Employee ID</t>
  </si>
  <si>
    <t>Employee Name</t>
  </si>
  <si>
    <t>CBS Loan A/C Number</t>
  </si>
  <si>
    <t>Total Disbursement Amt</t>
  </si>
  <si>
    <t>Total Balance</t>
  </si>
  <si>
    <t>Principal Bal.</t>
  </si>
  <si>
    <t>Interest Bal.</t>
  </si>
  <si>
    <t>Charge Bal.</t>
  </si>
  <si>
    <t>Md. Younus Ali</t>
  </si>
  <si>
    <t>Branch</t>
  </si>
  <si>
    <t>Amdadul Haque</t>
  </si>
  <si>
    <t>0720630000035</t>
  </si>
  <si>
    <t>0720630000019</t>
  </si>
  <si>
    <t>MD. Jahirul Islam</t>
  </si>
  <si>
    <t>Md. Rajob Ali</t>
  </si>
  <si>
    <t>Md. Monir Hossain</t>
  </si>
  <si>
    <t>Md. Zahiruil Islam</t>
  </si>
  <si>
    <t>0720630000038</t>
  </si>
  <si>
    <t>0720630000036</t>
  </si>
  <si>
    <t>0720630000040</t>
  </si>
  <si>
    <t>0720630000034</t>
  </si>
  <si>
    <t>0720630000018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</si>
</sst>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99"/>
      <name val="Calibri"/>
      <family val="2"/>
      <scheme val="minor"/>
    </font>
    <font>
      <sz val="12"/>
      <color rgb="FF9900FF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1" fontId="4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43" fontId="4" fillId="0" borderId="1" xfId="1" applyFont="1" applyBorder="1" applyAlignment="1">
      <alignment horizontal="right" vertical="center"/>
    </xf>
    <xf numFmtId="43" fontId="7" fillId="0" borderId="1" xfId="1" applyFont="1" applyBorder="1" applyAlignment="1">
      <alignment horizontal="right" vertical="center"/>
    </xf>
    <xf numFmtId="43" fontId="8" fillId="0" borderId="1" xfId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left" vertical="center"/>
    </xf>
    <xf numFmtId="43" fontId="7" fillId="0" borderId="4" xfId="1" applyFont="1" applyBorder="1" applyAlignment="1">
      <alignment horizontal="right" vertical="center"/>
    </xf>
    <xf numFmtId="43" fontId="7" fillId="0" borderId="7" xfId="1" applyFont="1" applyBorder="1" applyAlignment="1">
      <alignment horizontal="right" vertical="center"/>
    </xf>
    <xf numFmtId="43" fontId="7" fillId="0" borderId="8" xfId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1" fontId="7" fillId="0" borderId="5" xfId="0" applyNumberFormat="1" applyFont="1" applyBorder="1" applyAlignment="1">
      <alignment horizontal="left" vertical="center"/>
    </xf>
    <xf numFmtId="43" fontId="7" fillId="0" borderId="5" xfId="1" applyFont="1" applyBorder="1" applyAlignment="1">
      <alignment horizontal="right" vertical="center"/>
    </xf>
    <xf numFmtId="43" fontId="7" fillId="0" borderId="10" xfId="1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1" fontId="6" fillId="0" borderId="12" xfId="0" applyNumberFormat="1" applyFont="1" applyBorder="1" applyAlignment="1">
      <alignment horizontal="left" vertical="center"/>
    </xf>
    <xf numFmtId="43" fontId="6" fillId="0" borderId="12" xfId="1" applyFont="1" applyBorder="1" applyAlignment="1">
      <alignment horizontal="right" vertical="center"/>
    </xf>
    <xf numFmtId="43" fontId="6" fillId="0" borderId="13" xfId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" fontId="4" fillId="0" borderId="4" xfId="0" applyNumberFormat="1" applyFont="1" applyBorder="1" applyAlignment="1">
      <alignment horizontal="left" vertical="center"/>
    </xf>
    <xf numFmtId="43" fontId="4" fillId="0" borderId="4" xfId="1" applyFont="1" applyBorder="1" applyAlignment="1">
      <alignment horizontal="right" vertical="center"/>
    </xf>
    <xf numFmtId="43" fontId="5" fillId="0" borderId="7" xfId="1" applyFont="1" applyBorder="1" applyAlignment="1">
      <alignment horizontal="right" vertical="center"/>
    </xf>
    <xf numFmtId="43" fontId="5" fillId="0" borderId="8" xfId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1" fontId="4" fillId="0" borderId="5" xfId="0" applyNumberFormat="1" applyFont="1" applyBorder="1" applyAlignment="1">
      <alignment horizontal="left" vertical="center"/>
    </xf>
    <xf numFmtId="43" fontId="4" fillId="0" borderId="5" xfId="1" applyFont="1" applyBorder="1" applyAlignment="1">
      <alignment horizontal="right" vertical="center"/>
    </xf>
    <xf numFmtId="43" fontId="5" fillId="0" borderId="10" xfId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" fontId="8" fillId="0" borderId="4" xfId="0" applyNumberFormat="1" applyFont="1" applyBorder="1" applyAlignment="1">
      <alignment horizontal="left" vertical="center"/>
    </xf>
    <xf numFmtId="43" fontId="8" fillId="0" borderId="4" xfId="1" applyFont="1" applyBorder="1" applyAlignment="1">
      <alignment horizontal="right" vertical="center"/>
    </xf>
    <xf numFmtId="43" fontId="8" fillId="0" borderId="7" xfId="1" applyFont="1" applyBorder="1" applyAlignment="1">
      <alignment horizontal="right" vertical="center"/>
    </xf>
    <xf numFmtId="43" fontId="8" fillId="0" borderId="8" xfId="1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1" fontId="8" fillId="0" borderId="5" xfId="0" applyNumberFormat="1" applyFont="1" applyBorder="1" applyAlignment="1">
      <alignment horizontal="left" vertical="center"/>
    </xf>
    <xf numFmtId="43" fontId="8" fillId="0" borderId="5" xfId="1" applyFont="1" applyBorder="1" applyAlignment="1">
      <alignment horizontal="right" vertical="center"/>
    </xf>
    <xf numFmtId="43" fontId="8" fillId="0" borderId="10" xfId="1" applyFont="1" applyBorder="1" applyAlignment="1">
      <alignment horizontal="right"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0000"/>
      <color rgb="FF99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%202021/Salary/2021/October-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F(BDBL)"/>
      <sheetName val="Gratuity(BDBL)"/>
      <sheetName val="Pension (BSRS)"/>
      <sheetName val="Pension(BSB)"/>
      <sheetName val="SWF"/>
      <sheetName val="insurance"/>
      <sheetName val="October_2021"/>
      <sheetName val="Ac_Break_Up"/>
      <sheetName val="PF_Member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C7" t="str">
            <v>0720720000015</v>
          </cell>
        </row>
        <row r="11">
          <cell r="C11" t="str">
            <v>0720640000042</v>
          </cell>
        </row>
        <row r="12">
          <cell r="C12" t="str">
            <v>0720640000043</v>
          </cell>
        </row>
        <row r="13">
          <cell r="C13" t="str">
            <v>0720640000038</v>
          </cell>
        </row>
        <row r="14">
          <cell r="C14" t="str">
            <v>0720640000022</v>
          </cell>
        </row>
        <row r="20">
          <cell r="C20" t="str">
            <v>0720630000039</v>
          </cell>
        </row>
        <row r="23">
          <cell r="C23" t="str">
            <v>0720630000041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8" sqref="G18"/>
    </sheetView>
  </sheetViews>
  <sheetFormatPr defaultRowHeight="15" x14ac:dyDescent="0.25"/>
  <cols>
    <col min="2" max="2" width="16.140625" bestFit="1" customWidth="1"/>
    <col min="4" max="4" width="16" bestFit="1" customWidth="1"/>
    <col min="5" max="6" width="14.5703125" bestFit="1" customWidth="1"/>
    <col min="8" max="8" width="14.5703125" bestFit="1" customWidth="1"/>
  </cols>
  <sheetData>
    <row r="1" spans="1:9" s="49" customFormat="1" ht="57" x14ac:dyDescent="0.25">
      <c r="A1" s="43" t="s">
        <v>0</v>
      </c>
      <c r="B1" s="44" t="s">
        <v>1</v>
      </c>
      <c r="C1" s="45" t="s">
        <v>3</v>
      </c>
      <c r="D1" s="44" t="s">
        <v>2</v>
      </c>
      <c r="E1" s="44" t="s">
        <v>5</v>
      </c>
      <c r="F1" s="44" t="s">
        <v>6</v>
      </c>
      <c r="G1" s="46" t="s">
        <v>7</v>
      </c>
      <c r="H1" s="47" t="s">
        <v>4</v>
      </c>
      <c r="I1" s="48" t="s">
        <v>9</v>
      </c>
    </row>
    <row r="2" spans="1:9" ht="15.75" x14ac:dyDescent="0.25">
      <c r="A2">
        <v>2225</v>
      </c>
      <c r="B2" t="s">
        <v>8</v>
      </c>
      <c r="C2" s="9">
        <v>3900000</v>
      </c>
      <c r="D2" s="1" t="str">
        <f>[1]Ac_Break_Up!$C$20</f>
        <v>0720630000039</v>
      </c>
      <c r="E2" s="6">
        <v>3189600</v>
      </c>
      <c r="F2" s="6">
        <f>727500+49475.88</f>
        <v>776975.88</v>
      </c>
      <c r="G2" s="6">
        <v>0</v>
      </c>
      <c r="H2" s="29">
        <f t="shared" ref="H2:H3" si="0">E2+F2+G2</f>
        <v>3966575.88</v>
      </c>
    </row>
    <row r="3" spans="1:9" ht="15.75" x14ac:dyDescent="0.25">
      <c r="A3">
        <v>1974</v>
      </c>
      <c r="B3" t="s">
        <v>10</v>
      </c>
      <c r="C3" s="4">
        <v>5600000</v>
      </c>
      <c r="D3" s="2" t="str">
        <f>[1]Ac_Break_Up!$C$23</f>
        <v>0720630000041</v>
      </c>
      <c r="E3" s="7">
        <v>4688461</v>
      </c>
      <c r="F3" s="7">
        <f>1415932.12+17264.35</f>
        <v>1433196.4700000002</v>
      </c>
      <c r="G3" s="7">
        <v>0</v>
      </c>
      <c r="H3" s="14">
        <f t="shared" si="0"/>
        <v>6121657.4700000007</v>
      </c>
    </row>
    <row r="4" spans="1:9" ht="15.75" x14ac:dyDescent="0.25">
      <c r="A4">
        <v>2056</v>
      </c>
      <c r="B4" t="s">
        <v>13</v>
      </c>
      <c r="C4" s="5">
        <v>4500000</v>
      </c>
      <c r="D4" s="3" t="s">
        <v>11</v>
      </c>
      <c r="E4" s="8">
        <v>4048996</v>
      </c>
      <c r="F4" s="8">
        <v>1109440.57</v>
      </c>
      <c r="G4" s="8">
        <v>0</v>
      </c>
      <c r="H4" s="38">
        <v>5158436.57</v>
      </c>
    </row>
    <row r="5" spans="1:9" ht="15.75" x14ac:dyDescent="0.25">
      <c r="A5">
        <v>2186</v>
      </c>
      <c r="B5" t="s">
        <v>14</v>
      </c>
      <c r="C5" s="9"/>
      <c r="D5" s="1" t="s">
        <v>12</v>
      </c>
      <c r="E5" s="6">
        <v>665356</v>
      </c>
      <c r="F5" s="6">
        <v>244225.15</v>
      </c>
      <c r="G5" s="6">
        <v>500</v>
      </c>
      <c r="H5" s="29">
        <v>910081.15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6" sqref="A6:B6"/>
    </sheetView>
  </sheetViews>
  <sheetFormatPr defaultRowHeight="15" x14ac:dyDescent="0.25"/>
  <cols>
    <col min="2" max="2" width="18.85546875" bestFit="1" customWidth="1"/>
    <col min="4" max="4" width="16" bestFit="1" customWidth="1"/>
    <col min="5" max="6" width="14.5703125" bestFit="1" customWidth="1"/>
    <col min="7" max="7" width="10.42578125" bestFit="1" customWidth="1"/>
    <col min="8" max="8" width="14.5703125" bestFit="1" customWidth="1"/>
  </cols>
  <sheetData>
    <row r="1" spans="1:9" s="49" customFormat="1" ht="57.75" thickBot="1" x14ac:dyDescent="0.3">
      <c r="A1" s="43" t="s">
        <v>0</v>
      </c>
      <c r="B1" s="44" t="s">
        <v>1</v>
      </c>
      <c r="C1" s="45" t="s">
        <v>3</v>
      </c>
      <c r="D1" s="44" t="s">
        <v>2</v>
      </c>
      <c r="E1" s="44" t="s">
        <v>5</v>
      </c>
      <c r="F1" s="44" t="s">
        <v>6</v>
      </c>
      <c r="G1" s="46" t="s">
        <v>7</v>
      </c>
      <c r="H1" s="47" t="s">
        <v>4</v>
      </c>
      <c r="I1" s="48" t="s">
        <v>9</v>
      </c>
    </row>
    <row r="2" spans="1:9" ht="16.5" thickBot="1" x14ac:dyDescent="0.3">
      <c r="A2" s="50">
        <v>2225</v>
      </c>
      <c r="B2" s="51" t="s">
        <v>8</v>
      </c>
      <c r="C2" s="25">
        <v>4600000</v>
      </c>
      <c r="D2" s="26" t="s">
        <v>17</v>
      </c>
      <c r="E2" s="27">
        <v>1987335</v>
      </c>
      <c r="F2" s="27">
        <v>2063339.69</v>
      </c>
      <c r="G2" s="27">
        <v>0</v>
      </c>
      <c r="H2" s="28">
        <v>4050674.69</v>
      </c>
    </row>
    <row r="3" spans="1:9" ht="16.5" thickBot="1" x14ac:dyDescent="0.3">
      <c r="A3" s="19">
        <v>1551</v>
      </c>
      <c r="B3" s="20" t="s">
        <v>15</v>
      </c>
      <c r="C3" s="21">
        <v>1800000</v>
      </c>
      <c r="D3" s="22" t="s">
        <v>18</v>
      </c>
      <c r="E3" s="23">
        <v>372877</v>
      </c>
      <c r="F3" s="23">
        <v>1296405.8400000001</v>
      </c>
      <c r="G3" s="23">
        <v>0</v>
      </c>
      <c r="H3" s="24">
        <v>1669282.84</v>
      </c>
    </row>
    <row r="4" spans="1:9" ht="16.5" thickBot="1" x14ac:dyDescent="0.3">
      <c r="A4" s="52">
        <v>1974</v>
      </c>
      <c r="B4" s="53" t="s">
        <v>10</v>
      </c>
      <c r="C4" s="10">
        <v>2400000</v>
      </c>
      <c r="D4" s="11" t="s">
        <v>19</v>
      </c>
      <c r="E4" s="12">
        <v>1421942</v>
      </c>
      <c r="F4" s="12">
        <v>1634904.1800000002</v>
      </c>
      <c r="G4" s="12">
        <v>0</v>
      </c>
      <c r="H4" s="13">
        <v>3056846.18</v>
      </c>
    </row>
    <row r="5" spans="1:9" ht="16.5" thickBot="1" x14ac:dyDescent="0.3">
      <c r="A5" s="54">
        <v>2056</v>
      </c>
      <c r="B5" s="55" t="s">
        <v>16</v>
      </c>
      <c r="C5" s="34">
        <v>3500000</v>
      </c>
      <c r="D5" s="35" t="s">
        <v>20</v>
      </c>
      <c r="E5" s="36">
        <v>2979534</v>
      </c>
      <c r="F5" s="36">
        <v>1601410.74</v>
      </c>
      <c r="G5" s="36">
        <v>0</v>
      </c>
      <c r="H5" s="37">
        <v>4580944.74</v>
      </c>
    </row>
    <row r="6" spans="1:9" ht="15.75" x14ac:dyDescent="0.25">
      <c r="A6" s="50">
        <v>2186</v>
      </c>
      <c r="B6" s="51" t="s">
        <v>14</v>
      </c>
      <c r="C6" s="25"/>
      <c r="D6" s="26" t="s">
        <v>21</v>
      </c>
      <c r="E6" s="27">
        <v>462748</v>
      </c>
      <c r="F6" s="27">
        <v>690514.79</v>
      </c>
      <c r="G6" s="27">
        <v>1500</v>
      </c>
      <c r="H6" s="28">
        <v>1154762.79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4" sqref="E4"/>
    </sheetView>
  </sheetViews>
  <sheetFormatPr defaultRowHeight="15" x14ac:dyDescent="0.25"/>
  <cols>
    <col min="2" max="2" width="14.28515625" bestFit="1" customWidth="1"/>
    <col min="5" max="5" width="11.5703125" bestFit="1" customWidth="1"/>
    <col min="6" max="6" width="10.42578125" bestFit="1" customWidth="1"/>
    <col min="8" max="8" width="11.5703125" bestFit="1" customWidth="1"/>
  </cols>
  <sheetData>
    <row r="1" spans="1:9" s="49" customFormat="1" ht="57" x14ac:dyDescent="0.25">
      <c r="A1" s="43" t="s">
        <v>0</v>
      </c>
      <c r="B1" s="44" t="s">
        <v>1</v>
      </c>
      <c r="C1" s="45" t="s">
        <v>3</v>
      </c>
      <c r="D1" s="44" t="s">
        <v>2</v>
      </c>
      <c r="E1" s="44" t="s">
        <v>5</v>
      </c>
      <c r="F1" s="44" t="s">
        <v>6</v>
      </c>
      <c r="G1" s="46" t="s">
        <v>7</v>
      </c>
      <c r="H1" s="47" t="s">
        <v>4</v>
      </c>
      <c r="I1" s="48" t="s">
        <v>9</v>
      </c>
    </row>
    <row r="2" spans="1:9" ht="16.5" thickBot="1" x14ac:dyDescent="0.3">
      <c r="A2">
        <v>2225</v>
      </c>
      <c r="B2" t="s">
        <v>8</v>
      </c>
      <c r="C2" s="30">
        <v>85000</v>
      </c>
      <c r="D2" s="31" t="str">
        <f>[1]Ac_Break_Up!$C$7</f>
        <v>0720720000015</v>
      </c>
      <c r="E2" s="32">
        <v>64200</v>
      </c>
      <c r="F2" s="32">
        <f>3449+1034.83</f>
        <v>4483.83</v>
      </c>
      <c r="G2" s="32">
        <v>0</v>
      </c>
      <c r="H2" s="33">
        <f t="shared" ref="H2" si="0">E2+F2+G2</f>
        <v>68683.83</v>
      </c>
      <c r="I2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B5"/>
    </sheetView>
  </sheetViews>
  <sheetFormatPr defaultRowHeight="15" x14ac:dyDescent="0.25"/>
  <cols>
    <col min="2" max="2" width="18" bestFit="1" customWidth="1"/>
    <col min="4" max="4" width="16" bestFit="1" customWidth="1"/>
    <col min="5" max="5" width="12.7109375" bestFit="1" customWidth="1"/>
    <col min="6" max="6" width="11.5703125" bestFit="1" customWidth="1"/>
    <col min="7" max="7" width="8.7109375" bestFit="1" customWidth="1"/>
    <col min="8" max="8" width="12.7109375" bestFit="1" customWidth="1"/>
  </cols>
  <sheetData>
    <row r="1" spans="1:9" s="49" customFormat="1" ht="57.75" thickBot="1" x14ac:dyDescent="0.3">
      <c r="A1" s="43" t="s">
        <v>0</v>
      </c>
      <c r="B1" s="44" t="s">
        <v>1</v>
      </c>
      <c r="C1" s="45" t="s">
        <v>3</v>
      </c>
      <c r="D1" s="44" t="s">
        <v>2</v>
      </c>
      <c r="E1" s="44" t="s">
        <v>5</v>
      </c>
      <c r="F1" s="44" t="s">
        <v>6</v>
      </c>
      <c r="G1" s="46" t="s">
        <v>7</v>
      </c>
      <c r="H1" s="47" t="s">
        <v>4</v>
      </c>
      <c r="I1" s="48" t="s">
        <v>9</v>
      </c>
    </row>
    <row r="2" spans="1:9" ht="16.5" thickBot="1" x14ac:dyDescent="0.3">
      <c r="A2" s="50">
        <v>2225</v>
      </c>
      <c r="B2" s="51" t="s">
        <v>8</v>
      </c>
      <c r="C2" s="9">
        <v>300000</v>
      </c>
      <c r="D2" s="1" t="str">
        <f>[1]Ac_Break_Up!$C$11</f>
        <v>0720640000042</v>
      </c>
      <c r="E2" s="6">
        <v>260675</v>
      </c>
      <c r="F2" s="6">
        <f>12818+4084.64</f>
        <v>16902.64</v>
      </c>
      <c r="G2" s="6">
        <v>0</v>
      </c>
      <c r="H2" s="29">
        <f t="shared" ref="H2:H4" si="0">E2+F2+G2</f>
        <v>277577.64</v>
      </c>
    </row>
    <row r="3" spans="1:9" ht="16.5" thickBot="1" x14ac:dyDescent="0.3">
      <c r="A3" s="52">
        <v>1974</v>
      </c>
      <c r="B3" s="53" t="s">
        <v>10</v>
      </c>
      <c r="C3" s="15">
        <v>300000</v>
      </c>
      <c r="D3" s="16" t="str">
        <f>[1]Ac_Break_Up!$C$12</f>
        <v>0720640000043</v>
      </c>
      <c r="E3" s="17">
        <v>111000</v>
      </c>
      <c r="F3" s="17">
        <f>54958.67+417</f>
        <v>55375.67</v>
      </c>
      <c r="G3" s="17">
        <v>0</v>
      </c>
      <c r="H3" s="18">
        <f t="shared" si="0"/>
        <v>166375.66999999998</v>
      </c>
    </row>
    <row r="4" spans="1:9" ht="16.5" thickBot="1" x14ac:dyDescent="0.3">
      <c r="A4" s="54">
        <v>2056</v>
      </c>
      <c r="B4" s="55" t="s">
        <v>16</v>
      </c>
      <c r="C4" s="39">
        <v>300000</v>
      </c>
      <c r="D4" s="40" t="str">
        <f>[1]Ac_Break_Up!$C$13</f>
        <v>0720640000038</v>
      </c>
      <c r="E4" s="41">
        <v>100350</v>
      </c>
      <c r="F4" s="41">
        <f>53037.99+3846.05</f>
        <v>56884.04</v>
      </c>
      <c r="G4" s="41">
        <v>0</v>
      </c>
      <c r="H4" s="42">
        <f t="shared" si="0"/>
        <v>157234.04</v>
      </c>
    </row>
    <row r="5" spans="1:9" ht="16.5" thickBot="1" x14ac:dyDescent="0.3">
      <c r="A5" s="50">
        <v>2186</v>
      </c>
      <c r="B5" s="51" t="s">
        <v>14</v>
      </c>
      <c r="C5" s="30">
        <v>300000</v>
      </c>
      <c r="D5" s="31" t="str">
        <f>[1]Ac_Break_Up!$C$14</f>
        <v>0720640000022</v>
      </c>
      <c r="E5" s="32">
        <v>93484</v>
      </c>
      <c r="F5" s="32">
        <f>50400.73+3654.69</f>
        <v>54055.420000000006</v>
      </c>
      <c r="G5" s="32">
        <v>500</v>
      </c>
      <c r="H5" s="33">
        <f>E5+F5+G5</f>
        <v>148039.42000000001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HBL After 13</vt:lpstr>
      <vt:lpstr>HBL Before13</vt:lpstr>
      <vt:lpstr>Computer</vt:lpstr>
      <vt:lpstr>Motor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Shalim Reza</cp:lastModifiedBy>
  <cp:lastPrinted>2021-12-05T11:12:22Z</cp:lastPrinted>
  <dcterms:created xsi:type="dcterms:W3CDTF">2021-11-11T10:29:39Z</dcterms:created>
  <dcterms:modified xsi:type="dcterms:W3CDTF">2021-12-12T05:07:26Z</dcterms:modified>
</cp:coreProperties>
</file>