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65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H17"/>
  <c r="H16"/>
  <c r="J16" s="1"/>
  <c r="H15"/>
  <c r="J15" s="1"/>
  <c r="H14"/>
  <c r="H13"/>
  <c r="H12"/>
  <c r="H11"/>
  <c r="H10"/>
  <c r="H9"/>
  <c r="H8"/>
  <c r="H7"/>
  <c r="H6"/>
  <c r="J7" l="1"/>
  <c r="J8"/>
  <c r="J9"/>
  <c r="J10"/>
  <c r="J11"/>
  <c r="J12"/>
  <c r="J13"/>
  <c r="J14"/>
  <c r="J17"/>
</calcChain>
</file>

<file path=xl/sharedStrings.xml><?xml version="1.0" encoding="utf-8"?>
<sst xmlns="http://schemas.openxmlformats.org/spreadsheetml/2006/main" count="61" uniqueCount="36">
  <si>
    <t>Bangladesh Development Bank Limited</t>
  </si>
  <si>
    <t>Employee ID</t>
  </si>
  <si>
    <t>Employee Name</t>
  </si>
  <si>
    <t>Designation</t>
  </si>
  <si>
    <t>Loan Type</t>
  </si>
  <si>
    <t>CBS Loan A/C Number</t>
  </si>
  <si>
    <t>Staff Loan Information As on Date : 31/10/2021</t>
  </si>
  <si>
    <t>Total Disbursement Amt</t>
  </si>
  <si>
    <t>Total Balance</t>
  </si>
  <si>
    <t>Principal Bal.</t>
  </si>
  <si>
    <t>Interest Bal.</t>
  </si>
  <si>
    <t>Charge Bal.</t>
  </si>
  <si>
    <t>Branch Name : Habiganj Branch</t>
  </si>
  <si>
    <t>MD. AL-AMIN</t>
  </si>
  <si>
    <t>SPO</t>
  </si>
  <si>
    <t>Computer Loan (CL)</t>
  </si>
  <si>
    <t>0880720000008</t>
  </si>
  <si>
    <t>SAYEED UDDIN AHMED</t>
  </si>
  <si>
    <t>PO</t>
  </si>
  <si>
    <t>Motor Cycle Advance (MCA)</t>
  </si>
  <si>
    <t>MD. SAIDUR RAHMAN</t>
  </si>
  <si>
    <t>Md. Abdul Kadir</t>
  </si>
  <si>
    <t>SSG-1</t>
  </si>
  <si>
    <t>House Building Advance (HBA) after 2013</t>
  </si>
  <si>
    <t>House Building Advance (HBA) before 2013</t>
  </si>
  <si>
    <t>0880720000005</t>
  </si>
  <si>
    <t>0880640000004</t>
  </si>
  <si>
    <t>0880640000003</t>
  </si>
  <si>
    <t>0880640000006</t>
  </si>
  <si>
    <t>0880630000014</t>
  </si>
  <si>
    <t>0880630000010</t>
  </si>
  <si>
    <t>0880630000006</t>
  </si>
  <si>
    <t>0880630000007</t>
  </si>
  <si>
    <t>0880630000004</t>
  </si>
  <si>
    <t>0880630000005</t>
  </si>
  <si>
    <t>0880640000012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</si>
</sst>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9" tint="-0.499984740745262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Calibri"/>
      <family val="2"/>
      <scheme val="minor"/>
    </font>
    <font>
      <b/>
      <sz val="14"/>
      <color theme="9" tint="-0.499984740745262"/>
      <name val="Times New Roman"/>
      <family val="1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/>
    </xf>
    <xf numFmtId="164" fontId="0" fillId="0" borderId="1" xfId="1" applyFont="1" applyBorder="1" applyAlignment="1">
      <alignment vertical="center"/>
    </xf>
    <xf numFmtId="164" fontId="7" fillId="0" borderId="1" xfId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topLeftCell="E4" workbookViewId="0">
      <selection activeCell="J7" sqref="J7"/>
    </sheetView>
  </sheetViews>
  <sheetFormatPr defaultRowHeight="15"/>
  <cols>
    <col min="1" max="1" width="10.5703125" customWidth="1"/>
    <col min="2" max="2" width="21.42578125" customWidth="1"/>
    <col min="3" max="3" width="14" style="5" customWidth="1"/>
    <col min="4" max="4" width="39.7109375" bestFit="1" customWidth="1"/>
    <col min="5" max="5" width="17.42578125" customWidth="1"/>
    <col min="6" max="6" width="16.7109375" customWidth="1"/>
    <col min="7" max="7" width="16" customWidth="1"/>
    <col min="8" max="8" width="16.85546875" customWidth="1"/>
    <col min="9" max="9" width="18.140625" customWidth="1"/>
    <col min="10" max="10" width="17.140625" customWidth="1"/>
  </cols>
  <sheetData>
    <row r="1" spans="1:10" ht="18.7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24.75" customHeight="1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29.25" customHeight="1" thickBot="1">
      <c r="A3" s="20" t="s">
        <v>6</v>
      </c>
      <c r="B3" s="20"/>
      <c r="C3" s="20"/>
      <c r="D3" s="20"/>
      <c r="E3" s="20"/>
      <c r="F3" s="20"/>
      <c r="G3" s="20"/>
      <c r="H3" s="20"/>
      <c r="I3" s="2"/>
    </row>
    <row r="4" spans="1:10" s="1" customFormat="1" ht="41.25" customHeight="1">
      <c r="A4" s="3" t="s">
        <v>1</v>
      </c>
      <c r="B4" s="4" t="s">
        <v>2</v>
      </c>
      <c r="C4" s="4" t="s">
        <v>3</v>
      </c>
      <c r="D4" s="4" t="s">
        <v>4</v>
      </c>
      <c r="E4" s="4" t="s">
        <v>7</v>
      </c>
      <c r="F4" s="4" t="s">
        <v>5</v>
      </c>
      <c r="G4" s="4" t="s">
        <v>9</v>
      </c>
      <c r="H4" s="4" t="s">
        <v>10</v>
      </c>
      <c r="I4" s="6" t="s">
        <v>11</v>
      </c>
      <c r="J4" s="7" t="s">
        <v>8</v>
      </c>
    </row>
    <row r="5" spans="1:10">
      <c r="A5" s="8">
        <v>1</v>
      </c>
      <c r="B5" s="9">
        <v>2</v>
      </c>
      <c r="C5" s="10">
        <v>3</v>
      </c>
      <c r="D5" s="9">
        <v>4</v>
      </c>
      <c r="E5" s="9">
        <v>5</v>
      </c>
      <c r="F5" s="9">
        <v>6</v>
      </c>
      <c r="G5" s="9">
        <v>7</v>
      </c>
      <c r="H5" s="9">
        <v>8</v>
      </c>
      <c r="I5" s="11">
        <v>9</v>
      </c>
      <c r="J5" s="12">
        <v>10</v>
      </c>
    </row>
    <row r="6" spans="1:10" s="16" customFormat="1" ht="18.75" customHeight="1">
      <c r="A6" s="14">
        <v>2375</v>
      </c>
      <c r="B6" s="14" t="s">
        <v>13</v>
      </c>
      <c r="C6" s="13" t="s">
        <v>14</v>
      </c>
      <c r="D6" s="13" t="s">
        <v>15</v>
      </c>
      <c r="E6" s="14">
        <v>85000</v>
      </c>
      <c r="F6" s="15" t="s">
        <v>16</v>
      </c>
      <c r="G6" s="18">
        <v>44320</v>
      </c>
      <c r="H6" s="18">
        <f>9311.61+1667.42</f>
        <v>10979.03</v>
      </c>
      <c r="I6" s="18">
        <v>0</v>
      </c>
      <c r="J6" s="19">
        <f>G6+H6+I6</f>
        <v>55299.03</v>
      </c>
    </row>
    <row r="7" spans="1:10" s="16" customFormat="1" ht="18.75" customHeight="1">
      <c r="A7" s="17">
        <v>2325</v>
      </c>
      <c r="B7" s="14" t="s">
        <v>17</v>
      </c>
      <c r="C7" s="13" t="s">
        <v>18</v>
      </c>
      <c r="D7" s="13" t="s">
        <v>15</v>
      </c>
      <c r="E7" s="14">
        <v>85000</v>
      </c>
      <c r="F7" s="15" t="s">
        <v>25</v>
      </c>
      <c r="G7" s="18">
        <v>64148</v>
      </c>
      <c r="H7" s="18">
        <f>1921.39+2408.41</f>
        <v>4329.8</v>
      </c>
      <c r="I7" s="18">
        <v>0</v>
      </c>
      <c r="J7" s="19">
        <f t="shared" ref="J7:J17" si="0">G7+H7+I7</f>
        <v>68477.8</v>
      </c>
    </row>
    <row r="8" spans="1:10" s="16" customFormat="1" ht="18.75" customHeight="1">
      <c r="A8" s="14">
        <v>2375</v>
      </c>
      <c r="B8" s="14" t="s">
        <v>13</v>
      </c>
      <c r="C8" s="13" t="s">
        <v>14</v>
      </c>
      <c r="D8" s="13" t="s">
        <v>19</v>
      </c>
      <c r="E8" s="14">
        <v>300000</v>
      </c>
      <c r="F8" s="15" t="s">
        <v>35</v>
      </c>
      <c r="G8" s="18">
        <v>109425</v>
      </c>
      <c r="H8" s="18">
        <f>52244.5+4152.27</f>
        <v>56396.770000000004</v>
      </c>
      <c r="I8" s="18">
        <v>0</v>
      </c>
      <c r="J8" s="19">
        <f t="shared" si="0"/>
        <v>165821.77000000002</v>
      </c>
    </row>
    <row r="9" spans="1:10" s="16" customFormat="1" ht="18.75" customHeight="1">
      <c r="A9" s="14">
        <v>2325</v>
      </c>
      <c r="B9" s="14" t="s">
        <v>17</v>
      </c>
      <c r="C9" s="13" t="s">
        <v>18</v>
      </c>
      <c r="D9" s="13" t="s">
        <v>19</v>
      </c>
      <c r="E9" s="14">
        <v>300000</v>
      </c>
      <c r="F9" s="15" t="s">
        <v>26</v>
      </c>
      <c r="G9" s="18">
        <v>115497</v>
      </c>
      <c r="H9" s="18">
        <f>41634.94+4380.98</f>
        <v>46015.92</v>
      </c>
      <c r="I9" s="18">
        <v>0</v>
      </c>
      <c r="J9" s="19">
        <f t="shared" si="0"/>
        <v>161512.91999999998</v>
      </c>
    </row>
    <row r="10" spans="1:10" s="16" customFormat="1" ht="18.75" customHeight="1">
      <c r="A10" s="14">
        <v>1316</v>
      </c>
      <c r="B10" s="14" t="s">
        <v>20</v>
      </c>
      <c r="C10" s="13" t="s">
        <v>18</v>
      </c>
      <c r="D10" s="13" t="s">
        <v>19</v>
      </c>
      <c r="E10" s="14">
        <v>125000</v>
      </c>
      <c r="F10" s="15" t="s">
        <v>27</v>
      </c>
      <c r="G10" s="18">
        <v>55254</v>
      </c>
      <c r="H10" s="18">
        <f>10085.23+1870.6</f>
        <v>11955.83</v>
      </c>
      <c r="I10" s="18">
        <v>0</v>
      </c>
      <c r="J10" s="19">
        <f t="shared" si="0"/>
        <v>67209.83</v>
      </c>
    </row>
    <row r="11" spans="1:10" s="16" customFormat="1" ht="18.75" customHeight="1">
      <c r="A11" s="14">
        <v>1684</v>
      </c>
      <c r="B11" s="14" t="s">
        <v>21</v>
      </c>
      <c r="C11" s="13" t="s">
        <v>22</v>
      </c>
      <c r="D11" s="13" t="s">
        <v>19</v>
      </c>
      <c r="E11" s="14">
        <v>300000</v>
      </c>
      <c r="F11" s="15" t="s">
        <v>28</v>
      </c>
      <c r="G11" s="18">
        <v>133616.49</v>
      </c>
      <c r="H11" s="18">
        <f>44642.77+4969.37</f>
        <v>49612.14</v>
      </c>
      <c r="I11" s="18">
        <v>0</v>
      </c>
      <c r="J11" s="19">
        <f t="shared" si="0"/>
        <v>183228.63</v>
      </c>
    </row>
    <row r="12" spans="1:10" s="16" customFormat="1" ht="18.75" customHeight="1">
      <c r="A12" s="14">
        <v>2375</v>
      </c>
      <c r="B12" s="14" t="s">
        <v>13</v>
      </c>
      <c r="C12" s="13" t="s">
        <v>14</v>
      </c>
      <c r="D12" s="13" t="s">
        <v>23</v>
      </c>
      <c r="E12" s="14">
        <v>8500000</v>
      </c>
      <c r="F12" s="15" t="s">
        <v>29</v>
      </c>
      <c r="G12" s="18">
        <v>8009341</v>
      </c>
      <c r="H12" s="18">
        <f>888992.8+256790.51</f>
        <v>1145783.31</v>
      </c>
      <c r="I12" s="18">
        <v>0</v>
      </c>
      <c r="J12" s="19">
        <f t="shared" si="0"/>
        <v>9155124.3100000005</v>
      </c>
    </row>
    <row r="13" spans="1:10" s="16" customFormat="1" ht="18.75" customHeight="1">
      <c r="A13" s="14">
        <v>2325</v>
      </c>
      <c r="B13" s="14" t="s">
        <v>17</v>
      </c>
      <c r="C13" s="13" t="s">
        <v>18</v>
      </c>
      <c r="D13" s="13" t="s">
        <v>23</v>
      </c>
      <c r="E13" s="14">
        <v>7400000</v>
      </c>
      <c r="F13" s="15" t="s">
        <v>30</v>
      </c>
      <c r="G13" s="18">
        <v>7364200</v>
      </c>
      <c r="H13" s="18">
        <f>818168.48+250827.03</f>
        <v>1068995.51</v>
      </c>
      <c r="I13" s="18">
        <v>0</v>
      </c>
      <c r="J13" s="19">
        <f t="shared" si="0"/>
        <v>8433195.5099999998</v>
      </c>
    </row>
    <row r="14" spans="1:10" s="16" customFormat="1" ht="18.75" customHeight="1">
      <c r="A14" s="14">
        <v>1684</v>
      </c>
      <c r="B14" s="14" t="s">
        <v>21</v>
      </c>
      <c r="C14" s="13" t="s">
        <v>22</v>
      </c>
      <c r="D14" s="13" t="s">
        <v>24</v>
      </c>
      <c r="E14" s="14">
        <v>2980000</v>
      </c>
      <c r="F14" s="15" t="s">
        <v>31</v>
      </c>
      <c r="G14" s="18">
        <v>3106594.34</v>
      </c>
      <c r="H14" s="18">
        <f>600839.72+106559.07</f>
        <v>707398.79</v>
      </c>
      <c r="I14" s="18">
        <v>0</v>
      </c>
      <c r="J14" s="19">
        <f t="shared" si="0"/>
        <v>3813993.13</v>
      </c>
    </row>
    <row r="15" spans="1:10" s="16" customFormat="1" ht="18.75" customHeight="1">
      <c r="A15" s="14">
        <v>1684</v>
      </c>
      <c r="B15" s="14" t="s">
        <v>21</v>
      </c>
      <c r="C15" s="13" t="s">
        <v>22</v>
      </c>
      <c r="D15" s="13" t="s">
        <v>23</v>
      </c>
      <c r="E15" s="14">
        <v>700000</v>
      </c>
      <c r="F15" s="15" t="s">
        <v>32</v>
      </c>
      <c r="G15" s="18">
        <v>632190</v>
      </c>
      <c r="H15" s="18">
        <f>100660.4+21646.79</f>
        <v>122307.19</v>
      </c>
      <c r="I15" s="18">
        <v>0</v>
      </c>
      <c r="J15" s="19">
        <f>G15+H15+I15</f>
        <v>754497.19</v>
      </c>
    </row>
    <row r="16" spans="1:10" s="16" customFormat="1" ht="18.75" customHeight="1">
      <c r="A16" s="14">
        <v>1316</v>
      </c>
      <c r="B16" s="14" t="s">
        <v>20</v>
      </c>
      <c r="C16" s="13" t="s">
        <v>18</v>
      </c>
      <c r="D16" s="13" t="s">
        <v>24</v>
      </c>
      <c r="E16" s="14">
        <v>2488000</v>
      </c>
      <c r="F16" s="15" t="s">
        <v>33</v>
      </c>
      <c r="G16" s="18">
        <v>2048822</v>
      </c>
      <c r="H16" s="18">
        <f>401335.06+69284.52</f>
        <v>470619.58</v>
      </c>
      <c r="I16" s="18">
        <v>0</v>
      </c>
      <c r="J16" s="19">
        <f t="shared" si="0"/>
        <v>2519441.58</v>
      </c>
    </row>
    <row r="17" spans="1:10" s="16" customFormat="1" ht="18.75" customHeight="1">
      <c r="A17" s="14">
        <v>1316</v>
      </c>
      <c r="B17" s="14" t="s">
        <v>20</v>
      </c>
      <c r="C17" s="13" t="s">
        <v>18</v>
      </c>
      <c r="D17" s="13" t="s">
        <v>24</v>
      </c>
      <c r="E17" s="14">
        <v>2700000</v>
      </c>
      <c r="F17" s="15" t="s">
        <v>34</v>
      </c>
      <c r="G17" s="18">
        <v>3768954</v>
      </c>
      <c r="H17" s="18">
        <f>698202.38+128296.5</f>
        <v>826498.88</v>
      </c>
      <c r="I17" s="18">
        <v>0</v>
      </c>
      <c r="J17" s="19">
        <f t="shared" si="0"/>
        <v>4595452.88</v>
      </c>
    </row>
  </sheetData>
  <mergeCells count="3">
    <mergeCell ref="A3:H3"/>
    <mergeCell ref="A1:J1"/>
    <mergeCell ref="A2:J2"/>
  </mergeCells>
  <dataValidations count="2">
    <dataValidation type="list" allowBlank="1" showInputMessage="1" showErrorMessage="1" sqref="C6:C17">
      <formula1>"GM,DGM,AGM,SPO,PO,SO,SO(IT),Officer,Officer(Cash),SSG-1,SSG-2"</formula1>
    </dataValidation>
    <dataValidation type="list" allowBlank="1" showInputMessage="1" showErrorMessage="1" sqref="D6:D17">
      <formula1>"House Building Advance (HBA) before 2013,House Building Advance (HBA) after 2013,Motor Car Advance(MC),Motor Cycle Advance (MCA),Computer Loan (CL)"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ITSD</cp:lastModifiedBy>
  <cp:lastPrinted>2021-11-14T04:48:46Z</cp:lastPrinted>
  <dcterms:created xsi:type="dcterms:W3CDTF">2021-11-11T10:29:39Z</dcterms:created>
  <dcterms:modified xsi:type="dcterms:W3CDTF">2021-12-05T08:37:21Z</dcterms:modified>
</cp:coreProperties>
</file>