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0815" windowHeight="7680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H9" l="1"/>
  <c r="I19" i="2"/>
  <c r="L12"/>
  <c r="J12"/>
  <c r="H8" i="1"/>
  <c r="E11" i="2"/>
  <c r="H7" i="1"/>
  <c r="H6"/>
  <c r="C11" i="2" l="1"/>
  <c r="B11"/>
  <c r="A11"/>
  <c r="G6" i="1" l="1"/>
  <c r="E8"/>
  <c r="J7" l="1"/>
  <c r="J8"/>
  <c r="J9"/>
  <c r="J6"/>
</calcChain>
</file>

<file path=xl/sharedStrings.xml><?xml version="1.0" encoding="utf-8"?>
<sst xmlns="http://schemas.openxmlformats.org/spreadsheetml/2006/main" count="32" uniqueCount="26">
  <si>
    <t>Bangladesh Development Bank Limited</t>
  </si>
  <si>
    <t>Employee ID</t>
  </si>
  <si>
    <t>Employee Name</t>
  </si>
  <si>
    <t>Designation</t>
  </si>
  <si>
    <t>Loan Type</t>
  </si>
  <si>
    <t>CBS Loan A/C Number</t>
  </si>
  <si>
    <t>Staff Loan Information As on Date : 31/10/2021</t>
  </si>
  <si>
    <t>Total Disbursement Amt</t>
  </si>
  <si>
    <t>Total Balance</t>
  </si>
  <si>
    <t>Principal Bal.</t>
  </si>
  <si>
    <t>Interest Bal.</t>
  </si>
  <si>
    <t>Charge Bal.</t>
  </si>
  <si>
    <t>Branch Name :Osmaninaagr Branch,Sylhet</t>
  </si>
  <si>
    <t>Aktaruzzaman</t>
  </si>
  <si>
    <t>ZOHIRUL ISLAM BHUIYA</t>
  </si>
  <si>
    <t>SPO</t>
  </si>
  <si>
    <t>Motor Car Advance(MC)</t>
  </si>
  <si>
    <t>0800640000012</t>
  </si>
  <si>
    <t>0800640000006</t>
  </si>
  <si>
    <t>0800630000010</t>
  </si>
  <si>
    <t>House Building Advance (HBA) after 2013</t>
  </si>
  <si>
    <t>Computer Loan (CL)</t>
  </si>
  <si>
    <t>0800720000001</t>
  </si>
  <si>
    <t xml:space="preserve">(234A) </t>
  </si>
  <si>
    <t>Staff House Building Loan (216</t>
  </si>
  <si>
    <t>Intt Recvl On Staff House Building Loan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</si>
</sst>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9" tint="-0.499984740745262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rgb="FF0070C0"/>
      <name val="Calibri"/>
      <family val="2"/>
      <scheme val="minor"/>
    </font>
    <font>
      <b/>
      <sz val="14"/>
      <color theme="9" tint="-0.499984740745262"/>
      <name val="Times New Roman"/>
      <family val="1"/>
    </font>
    <font>
      <sz val="14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2" xfId="0" applyFont="1" applyBorder="1" applyAlignment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0" fillId="0" borderId="1" xfId="0" quotePrefix="1" applyBorder="1" applyAlignment="1">
      <alignment vertical="center"/>
    </xf>
    <xf numFmtId="2" fontId="0" fillId="0" borderId="2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4" fontId="0" fillId="0" borderId="0" xfId="0" applyNumberFormat="1"/>
    <xf numFmtId="4" fontId="10" fillId="0" borderId="0" xfId="0" applyNumberFormat="1" applyFont="1"/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tabSelected="1" topLeftCell="E4" workbookViewId="0">
      <selection activeCell="J10" sqref="J10"/>
    </sheetView>
  </sheetViews>
  <sheetFormatPr defaultRowHeight="15"/>
  <cols>
    <col min="1" max="1" width="10.5703125" customWidth="1"/>
    <col min="2" max="2" width="21.42578125" customWidth="1"/>
    <col min="3" max="3" width="14" style="9" customWidth="1"/>
    <col min="4" max="4" width="30.140625" customWidth="1"/>
    <col min="5" max="5" width="17.42578125" customWidth="1"/>
    <col min="6" max="6" width="16.7109375" customWidth="1"/>
    <col min="7" max="7" width="16" customWidth="1"/>
    <col min="8" max="8" width="16.85546875" customWidth="1"/>
    <col min="9" max="9" width="18.140625" customWidth="1"/>
    <col min="10" max="10" width="17.140625" customWidth="1"/>
  </cols>
  <sheetData>
    <row r="1" spans="1:11" ht="18.7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</row>
    <row r="2" spans="1:11" ht="24.75" customHeight="1">
      <c r="A2" s="26" t="s">
        <v>12</v>
      </c>
      <c r="B2" s="26"/>
      <c r="C2" s="26"/>
      <c r="D2" s="26"/>
      <c r="E2" s="26"/>
      <c r="F2" s="26"/>
      <c r="G2" s="26"/>
      <c r="H2" s="26"/>
      <c r="I2" s="26"/>
      <c r="J2" s="26"/>
    </row>
    <row r="3" spans="1:11" ht="29.25" customHeight="1" thickBot="1">
      <c r="A3" s="24" t="s">
        <v>6</v>
      </c>
      <c r="B3" s="24"/>
      <c r="C3" s="24"/>
      <c r="D3" s="24"/>
      <c r="E3" s="24"/>
      <c r="F3" s="24"/>
      <c r="G3" s="24"/>
      <c r="H3" s="24"/>
      <c r="I3" s="2"/>
    </row>
    <row r="4" spans="1:11" s="1" customFormat="1" ht="41.25" customHeight="1">
      <c r="A4" s="3" t="s">
        <v>1</v>
      </c>
      <c r="B4" s="4" t="s">
        <v>2</v>
      </c>
      <c r="C4" s="4" t="s">
        <v>3</v>
      </c>
      <c r="D4" s="4" t="s">
        <v>4</v>
      </c>
      <c r="E4" s="4" t="s">
        <v>7</v>
      </c>
      <c r="F4" s="4" t="s">
        <v>5</v>
      </c>
      <c r="G4" s="4" t="s">
        <v>9</v>
      </c>
      <c r="H4" s="4" t="s">
        <v>10</v>
      </c>
      <c r="I4" s="11" t="s">
        <v>11</v>
      </c>
      <c r="J4" s="13" t="s">
        <v>8</v>
      </c>
    </row>
    <row r="5" spans="1:11" ht="15.75" thickBot="1">
      <c r="A5" s="5">
        <v>1</v>
      </c>
      <c r="B5" s="6">
        <v>2</v>
      </c>
      <c r="C5" s="8">
        <v>3</v>
      </c>
      <c r="D5" s="6">
        <v>4</v>
      </c>
      <c r="E5" s="6">
        <v>5</v>
      </c>
      <c r="F5" s="6">
        <v>6</v>
      </c>
      <c r="G5" s="6">
        <v>7</v>
      </c>
      <c r="H5" s="6">
        <v>8</v>
      </c>
      <c r="I5" s="12">
        <v>9</v>
      </c>
      <c r="J5" s="14">
        <v>10</v>
      </c>
    </row>
    <row r="6" spans="1:11" ht="24.95" customHeight="1">
      <c r="A6" s="15">
        <v>2302</v>
      </c>
      <c r="B6" s="7" t="s">
        <v>14</v>
      </c>
      <c r="C6" s="7" t="s">
        <v>15</v>
      </c>
      <c r="D6" s="7" t="s">
        <v>16</v>
      </c>
      <c r="E6" s="15">
        <v>300000</v>
      </c>
      <c r="F6" s="16" t="s">
        <v>17</v>
      </c>
      <c r="G6" s="15">
        <f>114900-15125</f>
        <v>99775</v>
      </c>
      <c r="H6" s="15">
        <f>Sheet2!B11+52911.41</f>
        <v>54510.890000000007</v>
      </c>
      <c r="I6" s="20"/>
      <c r="J6" s="10">
        <f>G6+H6+I6</f>
        <v>154285.89000000001</v>
      </c>
    </row>
    <row r="7" spans="1:11" ht="24.95" customHeight="1">
      <c r="A7" s="15">
        <v>2314</v>
      </c>
      <c r="B7" s="7" t="s">
        <v>13</v>
      </c>
      <c r="C7" s="7" t="s">
        <v>15</v>
      </c>
      <c r="D7" s="7" t="s">
        <v>16</v>
      </c>
      <c r="E7" s="15">
        <v>300000</v>
      </c>
      <c r="F7" s="16" t="s">
        <v>18</v>
      </c>
      <c r="G7" s="15">
        <v>100500</v>
      </c>
      <c r="H7" s="15">
        <f>3851.12+53096.89</f>
        <v>56948.01</v>
      </c>
      <c r="I7" s="21"/>
      <c r="J7" s="10">
        <f t="shared" ref="J7:J9" si="0">G7+H7+I7</f>
        <v>157448.01</v>
      </c>
    </row>
    <row r="8" spans="1:11" ht="24.95" customHeight="1">
      <c r="A8" s="15">
        <v>2314</v>
      </c>
      <c r="B8" s="7" t="s">
        <v>13</v>
      </c>
      <c r="C8" s="7" t="s">
        <v>15</v>
      </c>
      <c r="D8" s="7" t="s">
        <v>20</v>
      </c>
      <c r="E8" s="15">
        <f>3800000+1900000</f>
        <v>5700000</v>
      </c>
      <c r="F8" s="19" t="s">
        <v>19</v>
      </c>
      <c r="G8" s="15">
        <f>5652422</f>
        <v>5652422</v>
      </c>
      <c r="H8" s="15">
        <f>59638.88+Sheet2!E11</f>
        <v>194994.03</v>
      </c>
      <c r="I8" s="21"/>
      <c r="J8" s="10">
        <f t="shared" si="0"/>
        <v>5847416.0300000003</v>
      </c>
      <c r="K8" s="18"/>
    </row>
    <row r="9" spans="1:11" ht="24.95" customHeight="1">
      <c r="A9" s="15">
        <v>2314</v>
      </c>
      <c r="B9" s="7" t="s">
        <v>13</v>
      </c>
      <c r="C9" s="7" t="s">
        <v>15</v>
      </c>
      <c r="D9" s="7" t="s">
        <v>21</v>
      </c>
      <c r="E9" s="15">
        <v>85000</v>
      </c>
      <c r="F9" s="19" t="s">
        <v>22</v>
      </c>
      <c r="G9" s="15"/>
      <c r="H9" s="15">
        <f>2540.19+Sheet2!I18</f>
        <v>2585.2800000000002</v>
      </c>
      <c r="I9" s="21"/>
      <c r="J9" s="10">
        <f t="shared" si="0"/>
        <v>2585.2800000000002</v>
      </c>
      <c r="K9" s="18"/>
    </row>
    <row r="10" spans="1:11">
      <c r="J10" s="27"/>
    </row>
  </sheetData>
  <mergeCells count="3">
    <mergeCell ref="A3:H3"/>
    <mergeCell ref="A1:J1"/>
    <mergeCell ref="A2:J2"/>
  </mergeCells>
  <dataValidations count="2">
    <dataValidation type="list" allowBlank="1" showInputMessage="1" showErrorMessage="1" sqref="C6:C9">
      <formula1>"GM,DGM,AGM,SPO,PO,SO,SO(IT),Officer,Officer(Cash),SSG-1,SSG-2"</formula1>
    </dataValidation>
    <dataValidation type="list" allowBlank="1" showInputMessage="1" showErrorMessage="1" sqref="D6:D9">
      <formula1>"House Building Advance (HBA) before 2013,House Building Advance (HBA) after 2013,Motor Car Advance(MC),Motor Cycle Advance (MCA),Computer Loan (CL)"</formula1>
    </dataValidation>
  </dataValidations>
  <pageMargins left="0.25" right="0.25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I19" sqref="I19"/>
    </sheetView>
  </sheetViews>
  <sheetFormatPr defaultRowHeight="15"/>
  <sheetData>
    <row r="1" spans="1:12" ht="18">
      <c r="A1" s="17">
        <v>428.18</v>
      </c>
      <c r="E1" s="18">
        <v>13088.89</v>
      </c>
    </row>
    <row r="2" spans="1:12" ht="18">
      <c r="A2" s="17">
        <v>377.2</v>
      </c>
      <c r="E2" s="18">
        <v>11822.22</v>
      </c>
    </row>
    <row r="3" spans="1:12" ht="18">
      <c r="A3" s="17">
        <v>407.67</v>
      </c>
      <c r="E3" s="18">
        <v>13088.89</v>
      </c>
    </row>
    <row r="4" spans="1:12" ht="18">
      <c r="A4" s="17">
        <v>385.42</v>
      </c>
      <c r="E4" s="18">
        <v>12666.67</v>
      </c>
    </row>
    <row r="5" spans="1:12" ht="18">
      <c r="A5" s="17">
        <v>398.26</v>
      </c>
      <c r="E5" s="18">
        <v>13088.89</v>
      </c>
    </row>
    <row r="6" spans="1:12" ht="18">
      <c r="A6" s="17">
        <v>381.72</v>
      </c>
      <c r="B6" s="17">
        <v>136.74</v>
      </c>
      <c r="E6" s="18">
        <v>12666.67</v>
      </c>
    </row>
    <row r="7" spans="1:12" ht="18">
      <c r="A7" s="17">
        <v>386.5</v>
      </c>
      <c r="B7" s="17">
        <v>384.01</v>
      </c>
      <c r="E7" s="18">
        <v>13088.89</v>
      </c>
    </row>
    <row r="8" spans="1:12" ht="18">
      <c r="A8" s="17">
        <v>376.42</v>
      </c>
      <c r="B8" s="17">
        <v>373.92</v>
      </c>
      <c r="E8" s="18">
        <v>13083.59</v>
      </c>
    </row>
    <row r="9" spans="1:12" ht="18">
      <c r="A9" s="17">
        <v>354.5</v>
      </c>
      <c r="B9" s="17">
        <v>352.07</v>
      </c>
      <c r="E9" s="18">
        <v>13243.52</v>
      </c>
    </row>
    <row r="10" spans="1:12" ht="18">
      <c r="A10" s="17">
        <v>355.25</v>
      </c>
      <c r="B10" s="17">
        <v>352.74</v>
      </c>
      <c r="E10" s="18">
        <v>19516.919999999998</v>
      </c>
      <c r="I10" s="18" t="s">
        <v>24</v>
      </c>
      <c r="J10" s="18">
        <v>5712060.8799999999</v>
      </c>
    </row>
    <row r="11" spans="1:12">
      <c r="A11">
        <f>SUM(A1:A10)</f>
        <v>3851.12</v>
      </c>
      <c r="B11">
        <f>SUM(B6:B10)</f>
        <v>1599.48</v>
      </c>
      <c r="C11">
        <f>A11+B11</f>
        <v>5450.6</v>
      </c>
      <c r="E11">
        <f>SUM(E1:E10)</f>
        <v>135355.15</v>
      </c>
      <c r="I11" s="18" t="s">
        <v>25</v>
      </c>
      <c r="J11" s="18">
        <v>135355.15</v>
      </c>
    </row>
    <row r="12" spans="1:12">
      <c r="H12" s="18"/>
      <c r="I12" s="18" t="s">
        <v>23</v>
      </c>
      <c r="J12">
        <f>J10+J11</f>
        <v>5847416.0300000003</v>
      </c>
      <c r="K12">
        <v>5847396.0300000003</v>
      </c>
      <c r="L12">
        <f>J12-K12</f>
        <v>20</v>
      </c>
    </row>
    <row r="13" spans="1:12">
      <c r="H13" s="18"/>
    </row>
    <row r="14" spans="1:12">
      <c r="H14" s="18"/>
    </row>
    <row r="17" spans="9:9">
      <c r="I17" s="23">
        <v>2540.19</v>
      </c>
    </row>
    <row r="18" spans="9:9">
      <c r="I18">
        <v>45.09</v>
      </c>
    </row>
    <row r="19" spans="9:9">
      <c r="I19" s="22">
        <f>I17+I18</f>
        <v>2585.2800000000002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Chowdhury Dooty</dc:creator>
  <cp:lastModifiedBy>ITSD</cp:lastModifiedBy>
  <cp:lastPrinted>2021-11-14T04:48:46Z</cp:lastPrinted>
  <dcterms:created xsi:type="dcterms:W3CDTF">2021-11-11T10:29:39Z</dcterms:created>
  <dcterms:modified xsi:type="dcterms:W3CDTF">2021-12-05T11:24:49Z</dcterms:modified>
</cp:coreProperties>
</file>