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0560" windowHeight="7390"/>
  </bookViews>
  <sheets>
    <sheet name="DPR" sheetId="1" r:id="rId1"/>
    <sheet name="Plan for FE" sheetId="2" r:id="rId2"/>
    <sheet name="Circle  and Circle Code" sheetId="3" r:id="rId3"/>
    <sheet name="Activity and Activity type" sheetId="4" r:id="rId4"/>
    <sheet name="Clint &amp; Circle Details " sheetId="5" r:id="rId5"/>
  </sheets>
  <calcPr calcId="145621"/>
</workbook>
</file>

<file path=xl/calcChain.xml><?xml version="1.0" encoding="utf-8"?>
<calcChain xmlns="http://schemas.openxmlformats.org/spreadsheetml/2006/main">
  <c r="J2" i="1" l="1"/>
  <c r="H7" i="1"/>
  <c r="J3" i="1" l="1"/>
  <c r="J4" i="1"/>
  <c r="J5" i="1"/>
  <c r="J6" i="1"/>
  <c r="T8" i="1"/>
  <c r="T9" i="1"/>
  <c r="T10" i="1"/>
  <c r="T11" i="1"/>
  <c r="T12" i="1"/>
  <c r="T3" i="1" l="1"/>
  <c r="T4" i="1"/>
  <c r="T5" i="1"/>
  <c r="T6" i="1"/>
  <c r="T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Q10" i="1" l="1"/>
  <c r="Q13" i="1"/>
  <c r="Q14" i="1"/>
  <c r="Q3" i="1"/>
  <c r="Q4" i="1"/>
  <c r="Q5" i="1"/>
  <c r="Q6" i="1"/>
  <c r="Q7" i="1"/>
  <c r="Q8" i="1"/>
  <c r="Q9" i="1"/>
  <c r="Q11" i="1"/>
  <c r="Q12" i="1"/>
  <c r="Q15" i="1"/>
  <c r="Q16" i="1"/>
  <c r="Q2" i="1"/>
  <c r="R14" i="1" l="1"/>
  <c r="R16" i="1"/>
  <c r="R13" i="1"/>
  <c r="R15" i="1"/>
  <c r="R2" i="1" l="1"/>
  <c r="H6" i="1"/>
  <c r="H5" i="1"/>
  <c r="R3" i="1"/>
  <c r="H4" i="1" l="1"/>
  <c r="H2" i="1"/>
  <c r="H3" i="1"/>
  <c r="R5" i="1"/>
  <c r="R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R4" i="1" l="1"/>
  <c r="R6" i="1"/>
  <c r="R8" i="1"/>
  <c r="R9" i="1"/>
  <c r="R10" i="1"/>
  <c r="R11" i="1"/>
  <c r="R12" i="1"/>
</calcChain>
</file>

<file path=xl/sharedStrings.xml><?xml version="1.0" encoding="utf-8"?>
<sst xmlns="http://schemas.openxmlformats.org/spreadsheetml/2006/main" count="331" uniqueCount="167">
  <si>
    <t>SN</t>
  </si>
  <si>
    <t>Activity</t>
  </si>
  <si>
    <t>Site_id</t>
  </si>
  <si>
    <t>Month</t>
  </si>
  <si>
    <t>Pre Done Date</t>
  </si>
  <si>
    <t xml:space="preserve">Post/Activity Done Date </t>
  </si>
  <si>
    <t>Report Status</t>
  </si>
  <si>
    <t>Report Acceptance Status</t>
  </si>
  <si>
    <t>Item Description</t>
  </si>
  <si>
    <t xml:space="preserve">Need to Perform </t>
  </si>
  <si>
    <t>Engg. Name</t>
  </si>
  <si>
    <t>Lat</t>
  </si>
  <si>
    <t>Long</t>
  </si>
  <si>
    <t>Engg. Location</t>
  </si>
  <si>
    <t>8.4:RF coverage optimization without tools (LTE) (with CSFB+ Indoor Point Testing)</t>
  </si>
  <si>
    <t>9.1:RF coverage optimization without tools (GSM/CDMA/EvDO)</t>
  </si>
  <si>
    <t>3.1:SWAP Drive test without tools (GSM/CDMA/EvDO)[SITE]</t>
  </si>
  <si>
    <t>3.3:SWAP Drive test without tools (LTE)[SITE]</t>
  </si>
  <si>
    <t>8.2:Single site verification without tools (UMTS/WIMAX)</t>
  </si>
  <si>
    <t>8.3:Single site verification without tools (LTE)</t>
  </si>
  <si>
    <t>SWAP Function Test service</t>
  </si>
  <si>
    <t>9.3:RF coverage optimization without tools (LTE)</t>
  </si>
  <si>
    <t>3.2:SWAP Drive test without tools (UMTS/WIMAX)[SITE]</t>
  </si>
  <si>
    <t>15.1:Technical testing (GSM/UMTS/LTE) without tool</t>
  </si>
  <si>
    <t>8.1:Single site verification without tools (GSM/CDMA/EvDO)</t>
  </si>
  <si>
    <t>9.2:RF coverage optimization without tools (UMTS/WIMAX)</t>
  </si>
  <si>
    <t>18.5_Combo_ 9.1:RF coverage optimization without tools (GSM/CDMA/EvDO) + 9.3:RF coverage optimization without tools (LTE)</t>
  </si>
  <si>
    <t>18.11_Combo_ 8.1:Single site verification without tools (GSM/CDMA/EvDO) + 8.2:Single site verification without tools (UMTS/WIMAX)</t>
  </si>
  <si>
    <t>18.14_Combo_ 8.1:Single site verification without tools (GSM/CDMA/EvDO) + 8.2:Single site verification without tools (UMTS/WIMAX) + 8.3:Single site verification without tools (LTE)</t>
  </si>
  <si>
    <t>19.6 LTE SCFT+VoLTE SCFT+CA Testing without Tool</t>
  </si>
  <si>
    <t>19.8 VoLTE SCFT without Tool</t>
  </si>
  <si>
    <t>4G-Cluster</t>
  </si>
  <si>
    <t>2G-Cluster</t>
  </si>
  <si>
    <t>3G-Swap</t>
  </si>
  <si>
    <t>2G-Swap</t>
  </si>
  <si>
    <t>4G-Swap</t>
  </si>
  <si>
    <t>3G-SCFT</t>
  </si>
  <si>
    <t>4G-SCFT</t>
  </si>
  <si>
    <t>CUTOVER</t>
  </si>
  <si>
    <t>MIMO</t>
  </si>
  <si>
    <t>2G-SCFT</t>
  </si>
  <si>
    <t>2G/4G-Cluster</t>
  </si>
  <si>
    <t>2G/3G-SCFT</t>
  </si>
  <si>
    <t>2G/3G/4G-SCFT</t>
  </si>
  <si>
    <t>VO-SCFT-WOT</t>
  </si>
  <si>
    <t>LTE/VO/CA-SCFT-WOT</t>
  </si>
  <si>
    <t>Type</t>
  </si>
  <si>
    <t>FRESH</t>
  </si>
  <si>
    <t>REDRIVE</t>
  </si>
  <si>
    <t>Done</t>
  </si>
  <si>
    <t>Pending</t>
  </si>
  <si>
    <t>Attempt Issue</t>
  </si>
  <si>
    <t>Remark for Attempt Issue and Pending Sites</t>
  </si>
  <si>
    <t>Submitted</t>
  </si>
  <si>
    <t>Accepted</t>
  </si>
  <si>
    <t>Rejected</t>
  </si>
  <si>
    <t>Item Description/Band</t>
  </si>
  <si>
    <t>A</t>
  </si>
  <si>
    <t>C</t>
  </si>
  <si>
    <t>CONCATENATE</t>
  </si>
  <si>
    <t>ATTEMPT CYCLE</t>
  </si>
  <si>
    <t>X</t>
  </si>
  <si>
    <t>Y</t>
  </si>
  <si>
    <t>Z</t>
  </si>
  <si>
    <t>Less Drive</t>
  </si>
  <si>
    <t>Vendor Name</t>
  </si>
  <si>
    <t>Validation Pending</t>
  </si>
  <si>
    <t>Drive Not OK</t>
  </si>
  <si>
    <t>EMP ID</t>
  </si>
  <si>
    <t>Eng</t>
  </si>
  <si>
    <t>RAM</t>
  </si>
  <si>
    <t>Surya</t>
  </si>
  <si>
    <t>Mohan</t>
  </si>
  <si>
    <t>Sohan</t>
  </si>
  <si>
    <t>Partial Done</t>
  </si>
  <si>
    <t xml:space="preserve">Poor Level </t>
  </si>
  <si>
    <t xml:space="preserve">Poor Throughput </t>
  </si>
  <si>
    <t>Static</t>
  </si>
  <si>
    <t>Others</t>
  </si>
  <si>
    <t>Remark</t>
  </si>
  <si>
    <t>Access Issue</t>
  </si>
  <si>
    <t>All Sector Not Serving</t>
  </si>
  <si>
    <t>Power Off</t>
  </si>
  <si>
    <t>Kit Issue</t>
  </si>
  <si>
    <t>Cab Issue</t>
  </si>
  <si>
    <t>Alarm on Site</t>
  </si>
  <si>
    <t>Infra Issue</t>
  </si>
  <si>
    <t>Start Time</t>
  </si>
  <si>
    <t>End Time</t>
  </si>
  <si>
    <t>Advance</t>
  </si>
  <si>
    <t>Approved</t>
  </si>
  <si>
    <t>Bidding Packages</t>
  </si>
  <si>
    <t>Circles</t>
  </si>
  <si>
    <t>SOUTH</t>
  </si>
  <si>
    <t>KTK</t>
  </si>
  <si>
    <t>Tamil Nadu &amp; Chennai</t>
  </si>
  <si>
    <t>Kerala</t>
  </si>
  <si>
    <t>Andhra Pradesh</t>
  </si>
  <si>
    <t>North</t>
  </si>
  <si>
    <t>Haryana</t>
  </si>
  <si>
    <t>Punjab</t>
  </si>
  <si>
    <t>Rajasthan</t>
  </si>
  <si>
    <t>Delhi</t>
  </si>
  <si>
    <t>UPE</t>
  </si>
  <si>
    <t>UPW</t>
  </si>
  <si>
    <t>East+WEST</t>
  </si>
  <si>
    <t>Bihar &amp; Jharkhand</t>
  </si>
  <si>
    <t>Kolkata</t>
  </si>
  <si>
    <t>West Bengal</t>
  </si>
  <si>
    <t>Orissa</t>
  </si>
  <si>
    <t>Gujarat</t>
  </si>
  <si>
    <t>MPCG</t>
  </si>
  <si>
    <t>Mumbai</t>
  </si>
  <si>
    <t>Maharashtra</t>
  </si>
  <si>
    <t>Sub-Total</t>
  </si>
  <si>
    <t>HWKTK</t>
  </si>
  <si>
    <t>HWKL</t>
  </si>
  <si>
    <t>HWTN</t>
  </si>
  <si>
    <t>HWAP</t>
  </si>
  <si>
    <t>HWHR</t>
  </si>
  <si>
    <t>HWHP</t>
  </si>
  <si>
    <t>HWRJ</t>
  </si>
  <si>
    <t>HWDL</t>
  </si>
  <si>
    <t>HWUPE</t>
  </si>
  <si>
    <t>HWUPW</t>
  </si>
  <si>
    <t>Circle Code FOR Huawei</t>
  </si>
  <si>
    <t>HWBH</t>
  </si>
  <si>
    <t>HWKOL</t>
  </si>
  <si>
    <t>HWWB</t>
  </si>
  <si>
    <t>HWOD</t>
  </si>
  <si>
    <t>HWGJ</t>
  </si>
  <si>
    <t>HWMPCG</t>
  </si>
  <si>
    <t>HWMU</t>
  </si>
  <si>
    <t>HWMH</t>
  </si>
  <si>
    <t>DT-HUAWEI</t>
  </si>
  <si>
    <t>Opratior</t>
  </si>
  <si>
    <t>Project Type</t>
  </si>
  <si>
    <t>Site Basis</t>
  </si>
  <si>
    <t>Manmonth</t>
  </si>
  <si>
    <t>PC</t>
  </si>
  <si>
    <t>OPR</t>
  </si>
  <si>
    <t>VODA</t>
  </si>
  <si>
    <t>AIRTEL</t>
  </si>
  <si>
    <t>1121_TDD</t>
  </si>
  <si>
    <t>Site Count</t>
  </si>
  <si>
    <t>Status</t>
  </si>
  <si>
    <t>PO Number</t>
  </si>
  <si>
    <t>Ship Number</t>
  </si>
  <si>
    <t xml:space="preserve">L1 Approval </t>
  </si>
  <si>
    <t xml:space="preserve">L2 Approval </t>
  </si>
  <si>
    <t>PO Value</t>
  </si>
  <si>
    <t>PROJECT CODE</t>
  </si>
  <si>
    <t>ERCAP</t>
  </si>
  <si>
    <t>NSNMH</t>
  </si>
  <si>
    <t>Customer name</t>
  </si>
  <si>
    <t>Huawei</t>
  </si>
  <si>
    <t>Nokia</t>
  </si>
  <si>
    <t>ZTE</t>
  </si>
  <si>
    <t>Ericsson</t>
  </si>
  <si>
    <t>Samsung</t>
  </si>
  <si>
    <t>BSNL</t>
  </si>
  <si>
    <t>Oprator</t>
  </si>
  <si>
    <t>Idea</t>
  </si>
  <si>
    <t>Bharti</t>
  </si>
  <si>
    <t>Jio</t>
  </si>
  <si>
    <t>Vodafone</t>
  </si>
  <si>
    <t>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</si>
</sst>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arial,verdana,tahoma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18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3" fillId="6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8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workbookViewId="0"/>
  </sheetViews>
  <sheetFormatPr defaultRowHeight="14.5"/>
  <cols>
    <col min="1" max="1" width="6.453125" style="10" customWidth="1"/>
    <col min="2" max="2" width="6.90625" style="10" bestFit="1" customWidth="1"/>
    <col min="3" max="3" width="6.90625" style="10" customWidth="1"/>
    <col min="4" max="4" width="14.1796875" style="10" customWidth="1"/>
    <col min="5" max="5" width="47.81640625" style="10" bestFit="1" customWidth="1"/>
    <col min="6" max="7" width="12.7265625" style="10" customWidth="1"/>
    <col min="8" max="8" width="5.90625" style="10" customWidth="1"/>
    <col min="9" max="9" width="12" style="10" bestFit="1" customWidth="1"/>
    <col min="10" max="10" width="6" style="10" customWidth="1"/>
    <col min="11" max="11" width="19.90625" style="10" bestFit="1" customWidth="1"/>
    <col min="12" max="12" width="24.453125" style="10" bestFit="1" customWidth="1"/>
    <col min="13" max="13" width="57.1796875" style="10" bestFit="1" customWidth="1"/>
    <col min="14" max="14" width="11.1796875" style="10" bestFit="1" customWidth="1"/>
    <col min="15" max="15" width="20.453125" style="10" bestFit="1" customWidth="1"/>
    <col min="16" max="16" width="14.26953125" style="10" bestFit="1" customWidth="1"/>
    <col min="17" max="17" width="57.1796875" style="10" bestFit="1" customWidth="1"/>
    <col min="18" max="18" width="13.1796875" style="10" bestFit="1" customWidth="1"/>
    <col min="19" max="19" width="12.26953125" style="10" bestFit="1" customWidth="1"/>
    <col min="20" max="20" width="8.7265625" style="10"/>
    <col min="21" max="21" width="9.7265625" bestFit="1" customWidth="1"/>
    <col min="22" max="22" width="10.7265625" bestFit="1" customWidth="1"/>
    <col min="23" max="24" width="10.26953125" bestFit="1" customWidth="1"/>
    <col min="25" max="25" width="10.7265625" style="10" customWidth="1"/>
    <col min="26" max="26" width="12.08984375" style="10" customWidth="1"/>
    <col min="27" max="16377" width="8.7265625" style="10"/>
    <col min="16378" max="16378" width="18.6328125" style="10" bestFit="1" customWidth="1"/>
    <col min="16379" max="16379" width="15.08984375" style="10" bestFit="1" customWidth="1"/>
    <col min="16380" max="16380" width="16.36328125" style="10" bestFit="1" customWidth="1"/>
    <col min="16381" max="16381" width="8.7265625" style="10"/>
    <col min="16382" max="16382" width="12.36328125" style="10" bestFit="1" customWidth="1"/>
    <col min="16383" max="16383" width="153.54296875" style="10" bestFit="1" customWidth="1"/>
    <col min="16384" max="16384" width="19.54296875" style="10" bestFit="1" customWidth="1"/>
  </cols>
  <sheetData>
    <row r="1" spans="1:29 16376:16384">
      <c r="A1" s="1" t="s">
        <v>0</v>
      </c>
      <c r="B1" s="1" t="s">
        <v>139</v>
      </c>
      <c r="C1" s="1" t="s">
        <v>140</v>
      </c>
      <c r="D1" s="1" t="s">
        <v>1</v>
      </c>
      <c r="E1" s="6" t="s">
        <v>56</v>
      </c>
      <c r="F1" s="1" t="s">
        <v>2</v>
      </c>
      <c r="G1" s="1" t="s">
        <v>144</v>
      </c>
      <c r="H1" s="2" t="s">
        <v>3</v>
      </c>
      <c r="I1" s="2" t="s">
        <v>4</v>
      </c>
      <c r="J1" s="3" t="s">
        <v>3</v>
      </c>
      <c r="K1" s="3" t="s">
        <v>5</v>
      </c>
      <c r="L1" s="4" t="s">
        <v>145</v>
      </c>
      <c r="M1" s="12" t="s">
        <v>52</v>
      </c>
      <c r="N1" s="1" t="s">
        <v>6</v>
      </c>
      <c r="O1" s="1" t="s">
        <v>7</v>
      </c>
      <c r="P1" s="1" t="s">
        <v>79</v>
      </c>
      <c r="Q1" s="11" t="s">
        <v>59</v>
      </c>
      <c r="R1" s="11" t="s">
        <v>60</v>
      </c>
      <c r="S1" s="1" t="s">
        <v>68</v>
      </c>
      <c r="T1" s="1" t="s">
        <v>69</v>
      </c>
      <c r="U1" s="1" t="s">
        <v>146</v>
      </c>
      <c r="V1" s="1" t="s">
        <v>147</v>
      </c>
      <c r="W1" s="1" t="s">
        <v>148</v>
      </c>
      <c r="X1" s="1" t="s">
        <v>149</v>
      </c>
      <c r="Y1" s="1" t="s">
        <v>150</v>
      </c>
      <c r="Z1" s="22" t="s">
        <v>87</v>
      </c>
      <c r="AA1" s="15" t="s">
        <v>88</v>
      </c>
      <c r="AB1" s="6" t="s">
        <v>89</v>
      </c>
      <c r="AC1" s="6" t="s">
        <v>90</v>
      </c>
      <c r="XFC1" s="9" t="s">
        <v>8</v>
      </c>
      <c r="XFD1" s="10" t="s">
        <v>1</v>
      </c>
    </row>
    <row r="2" spans="1:29 16376:16384">
      <c r="A2" s="8">
        <v>1</v>
      </c>
      <c r="B2" s="8" t="s">
        <v>115</v>
      </c>
      <c r="C2" s="8" t="s">
        <v>141</v>
      </c>
      <c r="D2" s="8" t="str">
        <f>IFERROR(VLOOKUP(E2,$XFC$2:$XFD$18,2,0),"-")</f>
        <v>CUTOVER</v>
      </c>
      <c r="E2" s="8" t="s">
        <v>20</v>
      </c>
      <c r="F2" s="16" t="s">
        <v>143</v>
      </c>
      <c r="G2" s="8">
        <v>1</v>
      </c>
      <c r="H2" s="8" t="str">
        <f>TEXT(I2,"mmm")</f>
        <v>Apr</v>
      </c>
      <c r="I2" s="14">
        <v>43193</v>
      </c>
      <c r="J2" s="8" t="str">
        <f>TEXT(K2,"mmm")</f>
        <v>Apr</v>
      </c>
      <c r="K2" s="14">
        <v>43195</v>
      </c>
      <c r="L2" s="8" t="s">
        <v>51</v>
      </c>
      <c r="M2" s="8" t="s">
        <v>82</v>
      </c>
      <c r="N2" s="8"/>
      <c r="O2" s="8"/>
      <c r="P2" s="8"/>
      <c r="Q2" s="8" t="str">
        <f>IFERROR(F2&amp;"-"&amp;E2&amp;"-"&amp;D2," ")</f>
        <v>1121_TDD-SWAP Function Test service-CUTOVER</v>
      </c>
      <c r="R2" s="8" t="str">
        <f>IF(COUNTIF($Q$2:$Q2,Q2)=1,"C1",IF(COUNTIF($Q$2:$Q2,Q2)=2,"C2",IF(COUNTIF($Q$2:$Q2,Q2)=3,"C3",IF(COUNTIF($Q$2:$Q2,Q2)=4,"C4",IF(COUNTIF($Q$2:$Q2,Q2)=5,"C5","Critical")))))</f>
        <v>C1</v>
      </c>
      <c r="S2" s="8" t="s">
        <v>61</v>
      </c>
      <c r="T2" s="8" t="str">
        <f>VLOOKUP(S2,$XEV$2:$XEW$7,2,0)</f>
        <v>RAM</v>
      </c>
      <c r="U2" s="16"/>
      <c r="V2" s="16"/>
      <c r="W2" s="16"/>
      <c r="X2" s="16"/>
      <c r="Y2" s="8"/>
      <c r="Z2" s="8"/>
      <c r="AA2" s="8"/>
      <c r="AB2" s="16"/>
      <c r="AC2" s="16"/>
      <c r="XEV2" s="8" t="s">
        <v>61</v>
      </c>
      <c r="XEW2" s="8" t="s">
        <v>70</v>
      </c>
      <c r="XEX2" s="10" t="s">
        <v>80</v>
      </c>
      <c r="XEY2" s="10" t="s">
        <v>64</v>
      </c>
      <c r="XEZ2" s="10" t="s">
        <v>54</v>
      </c>
      <c r="XFA2" s="10" t="s">
        <v>53</v>
      </c>
      <c r="XFB2" s="10" t="s">
        <v>49</v>
      </c>
      <c r="XFC2" s="10" t="s">
        <v>14</v>
      </c>
      <c r="XFD2" s="10" t="s">
        <v>31</v>
      </c>
    </row>
    <row r="3" spans="1:29 16376:16384">
      <c r="A3" s="8">
        <v>2</v>
      </c>
      <c r="B3" s="8" t="s">
        <v>115</v>
      </c>
      <c r="C3" s="8" t="s">
        <v>141</v>
      </c>
      <c r="D3" s="8" t="str">
        <f>IFERROR(VLOOKUP(E3,$XFC$2:$XFD$18,2,0),"-")</f>
        <v>CUTOVER</v>
      </c>
      <c r="E3" s="8" t="s">
        <v>20</v>
      </c>
      <c r="F3" s="16" t="s">
        <v>143</v>
      </c>
      <c r="G3" s="8">
        <v>2</v>
      </c>
      <c r="H3" s="8" t="str">
        <f t="shared" ref="H3" si="0">TEXT(I3,"mmm")</f>
        <v>Apr</v>
      </c>
      <c r="I3" s="14">
        <v>43194</v>
      </c>
      <c r="J3" s="8" t="str">
        <f>TEXT(K3,"mmm")</f>
        <v>Jan</v>
      </c>
      <c r="K3" s="8"/>
      <c r="L3" s="8" t="s">
        <v>49</v>
      </c>
      <c r="M3" s="8"/>
      <c r="N3" s="8" t="s">
        <v>53</v>
      </c>
      <c r="O3" s="8" t="s">
        <v>55</v>
      </c>
      <c r="P3" s="8" t="s">
        <v>76</v>
      </c>
      <c r="Q3" s="8" t="str">
        <f>IFERROR(F3&amp;"-"&amp;E3&amp;"-"&amp;D3," ")</f>
        <v>1121_TDD-SWAP Function Test service-CUTOVER</v>
      </c>
      <c r="R3" s="8" t="str">
        <f>IF(COUNTIF($Q$2:$Q3,Q3)=1,"C1",IF(COUNTIF($Q$2:$Q3,Q3)=2,"C2",IF(COUNTIF($Q$2:$Q3,Q3)=3,"C3",IF(COUNTIF($Q$2:$Q3,Q3)=4,"C4",IF(COUNTIF($Q$2:$Q3,Q3)=5,"C5","Critical")))))</f>
        <v>C2</v>
      </c>
      <c r="S3" s="8" t="s">
        <v>62</v>
      </c>
      <c r="T3" s="8" t="str">
        <f t="shared" ref="T3:T12" si="1">VLOOKUP(S3,$XEV$2:$XEW$7,2,0)</f>
        <v>Mohan</v>
      </c>
      <c r="U3" s="16"/>
      <c r="V3" s="16"/>
      <c r="W3" s="16"/>
      <c r="X3" s="16"/>
      <c r="Y3" s="8"/>
      <c r="Z3" s="8"/>
      <c r="AA3" s="8"/>
      <c r="AB3" s="16"/>
      <c r="AC3" s="16"/>
      <c r="XEV3" s="8" t="s">
        <v>62</v>
      </c>
      <c r="XEW3" s="8" t="s">
        <v>72</v>
      </c>
      <c r="XEX3" s="10" t="s">
        <v>82</v>
      </c>
      <c r="XEY3" s="10" t="s">
        <v>75</v>
      </c>
      <c r="XEZ3" s="10" t="s">
        <v>55</v>
      </c>
      <c r="XFA3" s="10" t="s">
        <v>50</v>
      </c>
      <c r="XFB3" s="10" t="s">
        <v>50</v>
      </c>
      <c r="XFC3" s="10" t="s">
        <v>15</v>
      </c>
      <c r="XFD3" s="10" t="s">
        <v>32</v>
      </c>
    </row>
    <row r="4" spans="1:29 16376:16384">
      <c r="A4" s="8">
        <v>3</v>
      </c>
      <c r="B4" s="8" t="s">
        <v>115</v>
      </c>
      <c r="C4" s="8" t="s">
        <v>141</v>
      </c>
      <c r="D4" s="8" t="str">
        <f>IFERROR(VLOOKUP(E4,$XFC$2:$XFD$18,2,0),"-")</f>
        <v>4G-Swap</v>
      </c>
      <c r="E4" s="8" t="s">
        <v>17</v>
      </c>
      <c r="F4" s="8" t="s">
        <v>58</v>
      </c>
      <c r="G4" s="8">
        <v>3</v>
      </c>
      <c r="H4" s="8" t="str">
        <f>TEXT(I4,"mmm")</f>
        <v>Apr</v>
      </c>
      <c r="I4" s="14">
        <v>43193</v>
      </c>
      <c r="J4" s="8" t="str">
        <f t="shared" ref="J4:J6" si="2">TEXT(K4,"mmm")</f>
        <v>Jan</v>
      </c>
      <c r="K4" s="8"/>
      <c r="L4" s="8" t="s">
        <v>50</v>
      </c>
      <c r="M4" s="8" t="s">
        <v>83</v>
      </c>
      <c r="N4" s="8"/>
      <c r="O4" s="8"/>
      <c r="P4" s="8"/>
      <c r="Q4" s="8" t="str">
        <f>IFERROR(F4&amp;"-"&amp;E4&amp;"-"&amp;D4," ")</f>
        <v>C-3.3:SWAP Drive test without tools (LTE)[SITE]-4G-Swap</v>
      </c>
      <c r="R4" s="8" t="str">
        <f>IF(COUNTIF($Q$2:$Q4,Q4)=1,"C1",IF(COUNTIF($Q$2:$Q4,Q4)=2,"C2",IF(COUNTIF($Q$2:$Q4,Q4)=3,"C3",IF(COUNTIF($Q$2:$Q4,Q4)=4,"C4",IF(COUNTIF($Q$2:$Q4,Q4)=5,"C5","Critical")))))</f>
        <v>C1</v>
      </c>
      <c r="S4" s="8" t="s">
        <v>63</v>
      </c>
      <c r="T4" s="8" t="str">
        <f t="shared" si="1"/>
        <v>Sohan</v>
      </c>
      <c r="U4" s="16"/>
      <c r="V4" s="16"/>
      <c r="W4" s="16"/>
      <c r="X4" s="16"/>
      <c r="Y4" s="8"/>
      <c r="Z4" s="8"/>
      <c r="AA4" s="8"/>
      <c r="AB4" s="16"/>
      <c r="AC4" s="16"/>
      <c r="XEV4" s="8" t="s">
        <v>63</v>
      </c>
      <c r="XEW4" s="8" t="s">
        <v>73</v>
      </c>
      <c r="XEX4" s="10" t="s">
        <v>81</v>
      </c>
      <c r="XEY4" s="10" t="s">
        <v>76</v>
      </c>
      <c r="XEZ4" s="10" t="s">
        <v>66</v>
      </c>
      <c r="XFA4" s="10" t="s">
        <v>67</v>
      </c>
      <c r="XFB4" s="10" t="s">
        <v>51</v>
      </c>
      <c r="XFC4" s="10" t="s">
        <v>16</v>
      </c>
      <c r="XFD4" s="10" t="s">
        <v>34</v>
      </c>
    </row>
    <row r="5" spans="1:29 16376:16384">
      <c r="A5" s="8">
        <v>4</v>
      </c>
      <c r="B5" s="8" t="s">
        <v>115</v>
      </c>
      <c r="C5" s="8" t="s">
        <v>141</v>
      </c>
      <c r="D5" s="8" t="str">
        <f>IFERROR(VLOOKUP(E5,$XFC$2:$XFD$18,2,0),"-")</f>
        <v>4G-Cluster</v>
      </c>
      <c r="E5" s="8" t="s">
        <v>21</v>
      </c>
      <c r="F5" s="8" t="s">
        <v>57</v>
      </c>
      <c r="G5" s="8"/>
      <c r="H5" s="8" t="str">
        <f>TEXT(I5,"mmm")</f>
        <v>Apr</v>
      </c>
      <c r="I5" s="14">
        <v>43201</v>
      </c>
      <c r="J5" s="8" t="str">
        <f t="shared" si="2"/>
        <v>Jan</v>
      </c>
      <c r="K5" s="8"/>
      <c r="L5" s="8" t="s">
        <v>74</v>
      </c>
      <c r="M5" s="8" t="s">
        <v>80</v>
      </c>
      <c r="N5" s="8" t="s">
        <v>53</v>
      </c>
      <c r="O5" s="8" t="s">
        <v>54</v>
      </c>
      <c r="P5" s="8"/>
      <c r="Q5" s="8" t="str">
        <f>IFERROR(F5&amp;"-"&amp;E5&amp;"-"&amp;D5," ")</f>
        <v>A-9.3:RF coverage optimization without tools (LTE)-4G-Cluster</v>
      </c>
      <c r="R5" s="8" t="str">
        <f>IF(COUNTIF($Q$2:$Q5,Q5)=1,"C1",IF(COUNTIF($Q$2:$Q5,Q5)=2,"C2",IF(COUNTIF($Q$2:$Q5,Q5)=3,"C3",IF(COUNTIF($Q$2:$Q5,Q5)=4,"C4",IF(COUNTIF($Q$2:$Q5,Q5)=5,"C5","Critical")))))</f>
        <v>C1</v>
      </c>
      <c r="S5" s="8" t="s">
        <v>61</v>
      </c>
      <c r="T5" s="8" t="str">
        <f t="shared" si="1"/>
        <v>RAM</v>
      </c>
      <c r="U5" s="16"/>
      <c r="V5" s="16"/>
      <c r="W5" s="16"/>
      <c r="X5" s="16"/>
      <c r="Y5" s="8"/>
      <c r="Z5" s="8"/>
      <c r="AA5" s="8"/>
      <c r="AB5" s="16"/>
      <c r="AC5" s="16"/>
      <c r="XEV5" s="8" t="s">
        <v>65</v>
      </c>
      <c r="XEW5" s="8" t="s">
        <v>71</v>
      </c>
      <c r="XEX5" s="10" t="s">
        <v>83</v>
      </c>
      <c r="XEY5" s="10" t="s">
        <v>77</v>
      </c>
      <c r="XFB5" s="10" t="s">
        <v>74</v>
      </c>
      <c r="XFC5" s="10" t="s">
        <v>17</v>
      </c>
      <c r="XFD5" s="10" t="s">
        <v>35</v>
      </c>
    </row>
    <row r="6" spans="1:29 16376:16384">
      <c r="A6" s="8">
        <v>5</v>
      </c>
      <c r="B6" s="8" t="s">
        <v>115</v>
      </c>
      <c r="C6" s="8" t="s">
        <v>142</v>
      </c>
      <c r="D6" s="8" t="str">
        <f>IFERROR(VLOOKUP(E6,$XFC$2:$XFD$18,2,0),"-")</f>
        <v>4G-Cluster</v>
      </c>
      <c r="E6" s="8" t="s">
        <v>21</v>
      </c>
      <c r="F6" s="8" t="s">
        <v>57</v>
      </c>
      <c r="G6" s="8"/>
      <c r="H6" s="8" t="str">
        <f t="shared" ref="H6" si="3">TEXT(I6,"mmm")</f>
        <v>Jan</v>
      </c>
      <c r="I6" s="8"/>
      <c r="J6" s="8" t="str">
        <f t="shared" si="2"/>
        <v>Jan</v>
      </c>
      <c r="K6" s="8"/>
      <c r="L6" s="8" t="s">
        <v>49</v>
      </c>
      <c r="M6" s="8" t="s">
        <v>84</v>
      </c>
      <c r="N6" s="8" t="s">
        <v>50</v>
      </c>
      <c r="O6" s="8" t="s">
        <v>50</v>
      </c>
      <c r="P6" s="8"/>
      <c r="Q6" s="8" t="str">
        <f>IFERROR(F6&amp;"-"&amp;E6&amp;"-"&amp;D6," ")</f>
        <v>A-9.3:RF coverage optimization without tools (LTE)-4G-Cluster</v>
      </c>
      <c r="R6" s="8" t="str">
        <f>IF(COUNTIF($Q$2:$Q6,Q6)=1,"C1",IF(COUNTIF($Q$2:$Q6,Q6)=2,"C2",IF(COUNTIF($Q$2:$Q6,Q6)=3,"C3",IF(COUNTIF($Q$2:$Q6,Q6)=4,"C4",IF(COUNTIF($Q$2:$Q6,Q6)=5,"C5","Critical")))))</f>
        <v>C2</v>
      </c>
      <c r="S6" s="8" t="s">
        <v>65</v>
      </c>
      <c r="T6" s="8" t="str">
        <f t="shared" si="1"/>
        <v>Surya</v>
      </c>
      <c r="U6" s="16"/>
      <c r="V6" s="16"/>
      <c r="W6" s="16"/>
      <c r="X6" s="16"/>
      <c r="Y6" s="8"/>
      <c r="Z6" s="8"/>
      <c r="AA6" s="8"/>
      <c r="AB6" s="16"/>
      <c r="AC6" s="16"/>
      <c r="XEV6" s="8" t="s">
        <v>61</v>
      </c>
      <c r="XEW6" s="8" t="s">
        <v>70</v>
      </c>
      <c r="XEX6" s="10" t="s">
        <v>84</v>
      </c>
      <c r="XEY6" s="10" t="s">
        <v>78</v>
      </c>
      <c r="XFC6" s="10" t="s">
        <v>18</v>
      </c>
      <c r="XFD6" s="10" t="s">
        <v>36</v>
      </c>
    </row>
    <row r="7" spans="1:29 16376:16384">
      <c r="A7" s="8">
        <v>6</v>
      </c>
      <c r="B7" s="8" t="s">
        <v>115</v>
      </c>
      <c r="C7" s="8" t="s">
        <v>142</v>
      </c>
      <c r="D7" s="8" t="str">
        <f>IFERROR(VLOOKUP(E7,$XFC$2:$XFD$18,2,0),"-")</f>
        <v>CUTOVER</v>
      </c>
      <c r="E7" s="8" t="s">
        <v>20</v>
      </c>
      <c r="F7" s="16" t="s">
        <v>143</v>
      </c>
      <c r="G7" s="8"/>
      <c r="H7" s="8" t="str">
        <f>TEXT(I7,"mmm")</f>
        <v>Apr</v>
      </c>
      <c r="I7" s="14">
        <v>43201</v>
      </c>
      <c r="J7" s="8"/>
      <c r="K7" s="8"/>
      <c r="L7" s="8" t="s">
        <v>49</v>
      </c>
      <c r="M7" s="8"/>
      <c r="N7" s="8" t="s">
        <v>53</v>
      </c>
      <c r="O7" s="8" t="s">
        <v>54</v>
      </c>
      <c r="P7" s="13"/>
      <c r="Q7" s="8" t="str">
        <f>IFERROR(F7&amp;"-"&amp;E7&amp;"-"&amp;D7," ")</f>
        <v>1121_TDD-SWAP Function Test service-CUTOVER</v>
      </c>
      <c r="R7" s="8" t="str">
        <f>IF(COUNTIF($Q$2:$Q7,Q7)=1,"C1",IF(COUNTIF($Q$2:$Q7,Q7)=2,"C2",IF(COUNTIF($Q$2:$Q7,Q7)=3,"C3",IF(COUNTIF($Q$2:$Q7,Q7)=4,"C4",IF(COUNTIF($Q$2:$Q7,Q7)=5,"C5","Critical")))))</f>
        <v>C3</v>
      </c>
      <c r="S7" s="8" t="s">
        <v>61</v>
      </c>
      <c r="T7" s="8" t="str">
        <f t="shared" si="1"/>
        <v>RAM</v>
      </c>
      <c r="U7" s="16"/>
      <c r="V7" s="16"/>
      <c r="W7" s="16"/>
      <c r="X7" s="16"/>
      <c r="Y7" s="8"/>
      <c r="Z7" s="8"/>
      <c r="AA7" s="8"/>
      <c r="AB7" s="16"/>
      <c r="AC7" s="16"/>
      <c r="XEV7" s="8" t="s">
        <v>61</v>
      </c>
      <c r="XEW7" s="8" t="s">
        <v>70</v>
      </c>
      <c r="XEX7" s="10" t="s">
        <v>85</v>
      </c>
      <c r="XFC7" s="10" t="s">
        <v>19</v>
      </c>
      <c r="XFD7" s="10" t="s">
        <v>37</v>
      </c>
    </row>
    <row r="8" spans="1:29 16376:16384">
      <c r="A8" s="8">
        <v>7</v>
      </c>
      <c r="B8" s="8" t="s">
        <v>115</v>
      </c>
      <c r="C8" s="8" t="s">
        <v>142</v>
      </c>
      <c r="D8" s="8" t="str">
        <f>IFERROR(VLOOKUP(E8,$XFC$2:$XFD$18,2,0),"-")</f>
        <v>2G-Cluster</v>
      </c>
      <c r="E8" s="8" t="s">
        <v>15</v>
      </c>
      <c r="F8" s="16" t="s">
        <v>143</v>
      </c>
      <c r="G8" s="8"/>
      <c r="H8" s="8"/>
      <c r="I8" s="8"/>
      <c r="J8" s="8"/>
      <c r="K8" s="8"/>
      <c r="L8" s="8" t="s">
        <v>51</v>
      </c>
      <c r="M8" s="8" t="s">
        <v>83</v>
      </c>
      <c r="N8" s="8"/>
      <c r="O8" s="8"/>
      <c r="P8" s="8"/>
      <c r="Q8" s="8" t="str">
        <f>IFERROR(F8&amp;"-"&amp;E8&amp;"-"&amp;D8," ")</f>
        <v>1121_TDD-9.1:RF coverage optimization without tools (GSM/CDMA/EvDO)-2G-Cluster</v>
      </c>
      <c r="R8" s="8" t="str">
        <f>IF(COUNTIF($Q$2:$Q8,Q8)=1,"C1",IF(COUNTIF($Q$2:$Q8,Q8)=2,"C2",IF(COUNTIF($Q$2:$Q8,Q8)=3,"C3",IF(COUNTIF($Q$2:$Q8,Q8)=4,"C4",IF(COUNTIF($Q$2:$Q8,Q8)=5,"C5","Critical")))))</f>
        <v>C1</v>
      </c>
      <c r="S8" s="8" t="s">
        <v>62</v>
      </c>
      <c r="T8" s="8" t="str">
        <f t="shared" si="1"/>
        <v>Mohan</v>
      </c>
      <c r="U8" s="16"/>
      <c r="V8" s="16"/>
      <c r="W8" s="16"/>
      <c r="X8" s="16"/>
      <c r="Y8" s="8"/>
      <c r="Z8" s="8"/>
      <c r="AA8" s="8"/>
      <c r="AB8" s="16"/>
      <c r="AC8" s="16"/>
      <c r="XEX8" s="10" t="s">
        <v>86</v>
      </c>
      <c r="XFC8" s="10" t="s">
        <v>20</v>
      </c>
      <c r="XFD8" s="10" t="s">
        <v>38</v>
      </c>
    </row>
    <row r="9" spans="1:29 16376:16384">
      <c r="A9" s="8">
        <v>8</v>
      </c>
      <c r="B9" s="8" t="s">
        <v>115</v>
      </c>
      <c r="C9" s="8" t="s">
        <v>142</v>
      </c>
      <c r="D9" s="8" t="str">
        <f>IFERROR(VLOOKUP(E9,$XFC$2:$XFD$18,2,0),"-")</f>
        <v>3G-SCFT</v>
      </c>
      <c r="E9" s="8" t="s">
        <v>18</v>
      </c>
      <c r="F9" s="16" t="s">
        <v>143</v>
      </c>
      <c r="G9" s="8"/>
      <c r="H9" s="8"/>
      <c r="I9" s="8"/>
      <c r="J9" s="8"/>
      <c r="K9" s="8"/>
      <c r="L9" s="8"/>
      <c r="M9" s="8"/>
      <c r="N9" s="8"/>
      <c r="O9" s="8"/>
      <c r="P9" s="8"/>
      <c r="Q9" s="8" t="str">
        <f>IFERROR(F9&amp;"-"&amp;E9&amp;"-"&amp;D9," ")</f>
        <v>1121_TDD-8.2:Single site verification without tools (UMTS/WIMAX)-3G-SCFT</v>
      </c>
      <c r="R9" s="8" t="str">
        <f>IF(COUNTIF($Q$2:$Q9,Q9)=1,"C1",IF(COUNTIF($Q$2:$Q9,Q9)=2,"C2",IF(COUNTIF($Q$2:$Q9,Q9)=3,"C3",IF(COUNTIF($Q$2:$Q9,Q9)=4,"C4",IF(COUNTIF($Q$2:$Q9,Q9)=5,"C5","Critical")))))</f>
        <v>C1</v>
      </c>
      <c r="S9" s="8" t="s">
        <v>61</v>
      </c>
      <c r="T9" s="8" t="str">
        <f t="shared" si="1"/>
        <v>RAM</v>
      </c>
      <c r="U9" s="16"/>
      <c r="V9" s="16"/>
      <c r="W9" s="16"/>
      <c r="X9" s="16"/>
      <c r="Y9" s="8"/>
      <c r="Z9" s="8"/>
      <c r="AA9" s="8"/>
      <c r="AB9" s="16"/>
      <c r="AC9" s="16"/>
      <c r="XFC9" s="10" t="s">
        <v>21</v>
      </c>
      <c r="XFD9" s="10" t="s">
        <v>31</v>
      </c>
    </row>
    <row r="10" spans="1:29 16376:16384">
      <c r="A10" s="8">
        <v>9</v>
      </c>
      <c r="B10" s="8" t="s">
        <v>115</v>
      </c>
      <c r="C10" s="8" t="s">
        <v>142</v>
      </c>
      <c r="D10" s="8" t="str">
        <f>IFERROR(VLOOKUP(E10,$XFC$2:$XFD$18,2,0),"-")</f>
        <v>2G-Cluster</v>
      </c>
      <c r="E10" s="8" t="s">
        <v>15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 t="str">
        <f>IFERROR(F10&amp;"-"&amp;E10&amp;"-"&amp;D10," ")</f>
        <v>-9.1:RF coverage optimization without tools (GSM/CDMA/EvDO)-2G-Cluster</v>
      </c>
      <c r="R10" s="8" t="str">
        <f>IF(COUNTIF($Q$2:$Q10,Q10)=1,"C1",IF(COUNTIF($Q$2:$Q10,Q10)=2,"C2",IF(COUNTIF($Q$2:$Q10,Q10)=3,"C3",IF(COUNTIF($Q$2:$Q10,Q10)=4,"C4",IF(COUNTIF($Q$2:$Q10,Q10)=5,"C5","Critical")))))</f>
        <v>C1</v>
      </c>
      <c r="S10" s="8" t="s">
        <v>61</v>
      </c>
      <c r="T10" s="8" t="str">
        <f t="shared" si="1"/>
        <v>RAM</v>
      </c>
      <c r="U10" s="16"/>
      <c r="V10" s="16"/>
      <c r="W10" s="16"/>
      <c r="X10" s="16"/>
      <c r="Y10" s="8"/>
      <c r="Z10" s="8"/>
      <c r="AA10" s="8"/>
      <c r="AB10" s="16"/>
      <c r="AC10" s="16"/>
      <c r="XFC10" s="10" t="s">
        <v>22</v>
      </c>
      <c r="XFD10" s="10" t="s">
        <v>33</v>
      </c>
    </row>
    <row r="11" spans="1:29 16376:16384">
      <c r="A11" s="8">
        <v>10</v>
      </c>
      <c r="B11" s="8" t="s">
        <v>124</v>
      </c>
      <c r="C11" s="8"/>
      <c r="D11" s="8" t="str">
        <f>IFERROR(VLOOKUP(E11,$XFC$2:$XFD$18,2,0),"-")</f>
        <v>-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 t="str">
        <f>IFERROR(F11&amp;"-"&amp;E11&amp;"-"&amp;D11," ")</f>
        <v>---</v>
      </c>
      <c r="R11" s="8" t="str">
        <f>IF(COUNTIF($Q$2:$Q11,Q11)=1,"C1",IF(COUNTIF($Q$2:$Q11,Q11)=2,"C2",IF(COUNTIF($Q$2:$Q11,Q11)=3,"C3",IF(COUNTIF($Q$2:$Q11,Q11)=4,"C4",IF(COUNTIF($Q$2:$Q11,Q11)=5,"C5","Critical")))))</f>
        <v>C1</v>
      </c>
      <c r="S11" s="8" t="s">
        <v>65</v>
      </c>
      <c r="T11" s="8" t="str">
        <f t="shared" si="1"/>
        <v>Surya</v>
      </c>
      <c r="U11" s="16"/>
      <c r="V11" s="16"/>
      <c r="W11" s="16"/>
      <c r="X11" s="16"/>
      <c r="Y11" s="8"/>
      <c r="Z11" s="8"/>
      <c r="AA11" s="8"/>
      <c r="AB11" s="16"/>
      <c r="AC11" s="16"/>
      <c r="XFC11" s="10" t="s">
        <v>23</v>
      </c>
      <c r="XFD11" s="10" t="s">
        <v>39</v>
      </c>
    </row>
    <row r="12" spans="1:29 16376:16384">
      <c r="A12" s="8">
        <v>11</v>
      </c>
      <c r="B12" s="8" t="s">
        <v>124</v>
      </c>
      <c r="C12" s="8"/>
      <c r="D12" s="8" t="str">
        <f>IFERROR(VLOOKUP(E12,$XFC$2:$XFD$18,2,0),"-")</f>
        <v>-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tr">
        <f>IFERROR(F12&amp;"-"&amp;E12&amp;"-"&amp;D12," ")</f>
        <v>---</v>
      </c>
      <c r="R12" s="8" t="str">
        <f>IF(COUNTIF($Q$2:$Q12,Q12)=1,"C1",IF(COUNTIF($Q$2:$Q12,Q12)=2,"C2",IF(COUNTIF($Q$2:$Q12,Q12)=3,"C3",IF(COUNTIF($Q$2:$Q12,Q12)=4,"C4",IF(COUNTIF($Q$2:$Q12,Q12)=5,"C5","Critical")))))</f>
        <v>C2</v>
      </c>
      <c r="S12" s="8" t="s">
        <v>61</v>
      </c>
      <c r="T12" s="8" t="str">
        <f t="shared" si="1"/>
        <v>RAM</v>
      </c>
      <c r="U12" s="16"/>
      <c r="V12" s="16"/>
      <c r="W12" s="16"/>
      <c r="X12" s="16"/>
      <c r="Y12" s="8"/>
      <c r="Z12" s="8"/>
      <c r="AA12" s="8"/>
      <c r="AB12" s="16"/>
      <c r="AC12" s="16"/>
      <c r="XFC12" s="10" t="s">
        <v>24</v>
      </c>
      <c r="XFD12" s="10" t="s">
        <v>40</v>
      </c>
    </row>
    <row r="13" spans="1:29 16376:16384">
      <c r="A13" s="8">
        <v>12</v>
      </c>
      <c r="B13" s="8" t="s">
        <v>124</v>
      </c>
      <c r="C13" s="8"/>
      <c r="D13" s="8" t="str">
        <f>IFERROR(VLOOKUP(E13,$XFC$2:$XFD$18,2,0),"-")</f>
        <v>-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tr">
        <f>IFERROR(F13&amp;"-"&amp;E13&amp;"-"&amp;D13," ")</f>
        <v>---</v>
      </c>
      <c r="R13" s="8" t="str">
        <f>IF(COUNTIF($Q$2:$Q13,Q13)=1,"C1",IF(COUNTIF($Q$2:$Q13,Q13)=2,"C2",IF(COUNTIF($Q$2:$Q13,Q13)=3,"C3",IF(COUNTIF($Q$2:$Q13,Q13)=4,"C4",IF(COUNTIF($Q$2:$Q13,Q13)=5,"C5","Critical")))))</f>
        <v>C3</v>
      </c>
      <c r="S13" s="8"/>
      <c r="T13" s="8"/>
      <c r="U13" s="16"/>
      <c r="V13" s="16"/>
      <c r="W13" s="16"/>
      <c r="X13" s="16"/>
      <c r="Y13" s="8"/>
      <c r="Z13" s="8"/>
      <c r="AA13" s="8"/>
      <c r="AB13" s="16"/>
      <c r="AC13" s="16"/>
      <c r="XFC13" s="10" t="s">
        <v>25</v>
      </c>
      <c r="XFD13" s="10" t="s">
        <v>32</v>
      </c>
    </row>
    <row r="14" spans="1:29 16376:16384">
      <c r="A14" s="8">
        <v>13</v>
      </c>
      <c r="B14" s="8" t="s">
        <v>124</v>
      </c>
      <c r="C14" s="8"/>
      <c r="D14" s="8" t="str">
        <f>IFERROR(VLOOKUP(E14,$XFC$2:$XFD$18,2,0),"-")</f>
        <v>-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tr">
        <f>IFERROR(F14&amp;"-"&amp;E14&amp;"-"&amp;D14," ")</f>
        <v>---</v>
      </c>
      <c r="R14" s="8" t="str">
        <f>IF(COUNTIF($Q$2:$Q14,Q14)=1,"C1",IF(COUNTIF($Q$2:$Q14,Q14)=2,"C2",IF(COUNTIF($Q$2:$Q14,Q14)=3,"C3",IF(COUNTIF($Q$2:$Q14,Q14)=4,"C4",IF(COUNTIF($Q$2:$Q14,Q14)=5,"C5","Critical")))))</f>
        <v>C4</v>
      </c>
      <c r="S14" s="8"/>
      <c r="T14" s="8"/>
      <c r="U14" s="16"/>
      <c r="V14" s="16"/>
      <c r="W14" s="16"/>
      <c r="X14" s="16"/>
      <c r="Y14" s="8"/>
      <c r="Z14" s="8"/>
      <c r="AA14" s="8"/>
      <c r="AB14" s="16"/>
      <c r="AC14" s="16"/>
      <c r="XFC14" s="10" t="s">
        <v>26</v>
      </c>
      <c r="XFD14" s="10" t="s">
        <v>41</v>
      </c>
    </row>
    <row r="15" spans="1:29 16376:16384">
      <c r="A15" s="8">
        <v>14</v>
      </c>
      <c r="B15" s="8" t="s">
        <v>124</v>
      </c>
      <c r="C15" s="8"/>
      <c r="D15" s="8" t="str">
        <f>IFERROR(VLOOKUP(E15,$XFC$2:$XFD$18,2,0),"-")</f>
        <v>-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tr">
        <f>IFERROR(F15&amp;"-"&amp;E15&amp;"-"&amp;D15," ")</f>
        <v>---</v>
      </c>
      <c r="R15" s="8" t="str">
        <f>IF(COUNTIF($Q$2:$Q15,Q15)=1,"C1",IF(COUNTIF($Q$2:$Q15,Q15)=2,"C2",IF(COUNTIF($Q$2:$Q15,Q15)=3,"C3",IF(COUNTIF($Q$2:$Q15,Q15)=4,"C4",IF(COUNTIF($Q$2:$Q15,Q15)=5,"C5","Critical")))))</f>
        <v>C5</v>
      </c>
      <c r="S15" s="8"/>
      <c r="T15" s="8"/>
      <c r="U15" s="16"/>
      <c r="V15" s="16"/>
      <c r="W15" s="16"/>
      <c r="X15" s="16"/>
      <c r="Y15" s="8"/>
      <c r="Z15" s="8"/>
      <c r="AA15" s="8"/>
      <c r="AB15" s="16"/>
      <c r="AC15" s="16"/>
      <c r="XFC15" s="10" t="s">
        <v>27</v>
      </c>
      <c r="XFD15" s="10" t="s">
        <v>42</v>
      </c>
    </row>
    <row r="16" spans="1:29 16376:16384">
      <c r="A16" s="8">
        <v>15</v>
      </c>
      <c r="B16" s="8"/>
      <c r="C16" s="8"/>
      <c r="D16" s="8" t="str">
        <f>IFERROR(VLOOKUP(E16,$XFC$2:$XFD$18,2,0),"-")</f>
        <v>-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 t="str">
        <f>IFERROR(F16&amp;"-"&amp;E16&amp;"-"&amp;D16," ")</f>
        <v>---</v>
      </c>
      <c r="R16" s="8" t="str">
        <f>IF(COUNTIF($Q$2:$Q16,Q16)=1,"C1",IF(COUNTIF($Q$2:$Q16,Q16)=2,"C2",IF(COUNTIF($Q$2:$Q16,Q16)=3,"C3",IF(COUNTIF($Q$2:$Q16,Q16)=4,"C4",IF(COUNTIF($Q$2:$Q16,Q16)=5,"C5","Critical")))))</f>
        <v>Critical</v>
      </c>
      <c r="S16" s="8"/>
      <c r="T16" s="8"/>
      <c r="U16" s="16"/>
      <c r="V16" s="16"/>
      <c r="W16" s="16"/>
      <c r="X16" s="16"/>
      <c r="Y16" s="8"/>
      <c r="Z16" s="8"/>
      <c r="AA16" s="8"/>
      <c r="AB16" s="16"/>
      <c r="AC16" s="16"/>
      <c r="XFC16" s="10" t="s">
        <v>28</v>
      </c>
      <c r="XFD16" s="10" t="s">
        <v>43</v>
      </c>
    </row>
    <row r="17" spans="1:29 16383:16384">
      <c r="A17" s="8">
        <v>16</v>
      </c>
      <c r="B17" s="8"/>
      <c r="C17" s="8"/>
      <c r="D17" s="8" t="str">
        <f>IFERROR(VLOOKUP(E17,$XFC$2:$XFD$18,2,0),"-")</f>
        <v>-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6"/>
      <c r="V17" s="16"/>
      <c r="W17" s="16"/>
      <c r="X17" s="16"/>
      <c r="Y17" s="8"/>
      <c r="Z17" s="8"/>
      <c r="AA17" s="8"/>
      <c r="AB17" s="16"/>
      <c r="AC17" s="16"/>
      <c r="XFC17" s="10" t="s">
        <v>29</v>
      </c>
      <c r="XFD17" s="10" t="s">
        <v>45</v>
      </c>
    </row>
    <row r="18" spans="1:29 16383:16384">
      <c r="A18" s="8">
        <v>17</v>
      </c>
      <c r="B18" s="8"/>
      <c r="C18" s="8"/>
      <c r="D18" s="8" t="str">
        <f>IFERROR(VLOOKUP(E18,$XFC$2:$XFD$18,2,0),"-")</f>
        <v>-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6"/>
      <c r="V18" s="16"/>
      <c r="W18" s="16"/>
      <c r="X18" s="16"/>
      <c r="Y18" s="8"/>
      <c r="Z18" s="8"/>
      <c r="AA18" s="8"/>
      <c r="AB18" s="16"/>
      <c r="AC18" s="16"/>
      <c r="XFC18" s="10" t="s">
        <v>30</v>
      </c>
      <c r="XFD18" s="10" t="s">
        <v>44</v>
      </c>
    </row>
    <row r="19" spans="1:29 16383:16384">
      <c r="A19" s="8">
        <v>18</v>
      </c>
      <c r="B19" s="8"/>
      <c r="C19" s="8"/>
      <c r="D19" s="8" t="str">
        <f>IFERROR(VLOOKUP(E19,$XFC$2:$XFD$18,2,0),"-")</f>
        <v>-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6"/>
      <c r="V19" s="16"/>
      <c r="W19" s="16"/>
      <c r="X19" s="16"/>
      <c r="Y19" s="8"/>
      <c r="Z19" s="8"/>
      <c r="AA19" s="8"/>
      <c r="AB19" s="16"/>
      <c r="AC19" s="16"/>
    </row>
    <row r="20" spans="1:29 16383:16384">
      <c r="A20" s="8">
        <v>19</v>
      </c>
      <c r="B20" s="8"/>
      <c r="C20" s="8"/>
      <c r="D20" s="8" t="str">
        <f>IFERROR(VLOOKUP(E20,$XFC$2:$XFD$18,2,0),"-")</f>
        <v>-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6"/>
      <c r="V20" s="16"/>
      <c r="W20" s="16"/>
      <c r="X20" s="16"/>
      <c r="Y20" s="8"/>
      <c r="Z20" s="8"/>
      <c r="AA20" s="8"/>
      <c r="AB20" s="16"/>
      <c r="AC20" s="16"/>
    </row>
    <row r="21" spans="1:29 16383:16384">
      <c r="A21" s="8">
        <v>20</v>
      </c>
      <c r="B21" s="8"/>
      <c r="C21" s="8"/>
      <c r="D21" s="8" t="str">
        <f>IFERROR(VLOOKUP(E21,$XFC$2:$XFD$18,2,0),"-")</f>
        <v>-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6"/>
      <c r="V21" s="16"/>
      <c r="W21" s="16"/>
      <c r="X21" s="16"/>
      <c r="Y21" s="8"/>
      <c r="Z21" s="8"/>
      <c r="AA21" s="8"/>
      <c r="AB21" s="16"/>
      <c r="AC21" s="16"/>
    </row>
  </sheetData>
  <dataValidations count="7">
    <dataValidation type="list" allowBlank="1" showInputMessage="1" showErrorMessage="1" sqref="O2:O21">
      <formula1>$XEZ$2:$XEZ$4</formula1>
    </dataValidation>
    <dataValidation type="list" allowBlank="1" showInputMessage="1" showErrorMessage="1" sqref="P2:P21">
      <formula1>$XEY$2:$XEY$7</formula1>
    </dataValidation>
    <dataValidation type="list" allowBlank="1" showInputMessage="1" showErrorMessage="1" sqref="M2:M21">
      <formula1>$XEX$2:$XEX$8</formula1>
    </dataValidation>
    <dataValidation type="list" allowBlank="1" showInputMessage="1" showErrorMessage="1" sqref="S2:S20">
      <formula1>$XEV$2:$XEV$7</formula1>
    </dataValidation>
    <dataValidation type="list" allowBlank="1" showInputMessage="1" showErrorMessage="1" sqref="E2:E20">
      <formula1>$XFC$2:$XFC$18</formula1>
    </dataValidation>
    <dataValidation type="list" allowBlank="1" showInputMessage="1" showErrorMessage="1" sqref="L2:L21">
      <formula1>$XFB$2:$XFB$5</formula1>
    </dataValidation>
    <dataValidation type="list" allowBlank="1" showInputMessage="1" showErrorMessage="1" sqref="N2:N21">
      <formula1>$XFA$2:$XFA$4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B1" workbookViewId="0">
      <selection activeCell="K1" sqref="K1:L21"/>
    </sheetView>
  </sheetViews>
  <sheetFormatPr defaultRowHeight="14.5"/>
  <cols>
    <col min="1" max="1" width="9.453125" customWidth="1"/>
    <col min="2" max="2" width="15" customWidth="1"/>
    <col min="3" max="3" width="26.90625" customWidth="1"/>
    <col min="4" max="4" width="15.453125" customWidth="1"/>
    <col min="5" max="5" width="6.7265625" customWidth="1"/>
    <col min="6" max="6" width="6.08984375" customWidth="1"/>
    <col min="7" max="8" width="20.54296875" customWidth="1"/>
    <col min="9" max="9" width="15.6328125" customWidth="1"/>
    <col min="10" max="10" width="15.90625" customWidth="1"/>
    <col min="16383" max="16383" width="153.54296875" bestFit="1" customWidth="1"/>
    <col min="16384" max="16384" width="19.54296875" bestFit="1" customWidth="1"/>
  </cols>
  <sheetData>
    <row r="1" spans="1:12 16382:16384">
      <c r="A1" s="5" t="s">
        <v>0</v>
      </c>
      <c r="B1" s="6" t="s">
        <v>1</v>
      </c>
      <c r="C1" s="6" t="s">
        <v>8</v>
      </c>
      <c r="D1" s="6" t="s">
        <v>2</v>
      </c>
      <c r="E1" s="6" t="s">
        <v>11</v>
      </c>
      <c r="F1" s="6" t="s">
        <v>12</v>
      </c>
      <c r="G1" s="6" t="s">
        <v>9</v>
      </c>
      <c r="H1" s="6" t="s">
        <v>46</v>
      </c>
      <c r="I1" s="6" t="s">
        <v>13</v>
      </c>
      <c r="J1" s="6" t="s">
        <v>10</v>
      </c>
      <c r="K1" s="6" t="s">
        <v>89</v>
      </c>
      <c r="L1" s="6" t="s">
        <v>90</v>
      </c>
      <c r="XFC1" s="7" t="s">
        <v>8</v>
      </c>
    </row>
    <row r="2" spans="1:12 16382:16384">
      <c r="A2" s="8">
        <v>1</v>
      </c>
      <c r="B2" s="8" t="str">
        <f>IFERROR(VLOOKUP(C2,XFC:XFD,2,0),"")</f>
        <v/>
      </c>
      <c r="C2" s="8"/>
      <c r="D2" s="8"/>
      <c r="E2" s="8"/>
      <c r="F2" s="8"/>
      <c r="G2" s="8"/>
      <c r="H2" s="8"/>
      <c r="I2" s="8"/>
      <c r="J2" s="8"/>
      <c r="K2" s="16"/>
      <c r="L2" s="16"/>
      <c r="XFB2" t="s">
        <v>47</v>
      </c>
      <c r="XFC2" t="s">
        <v>14</v>
      </c>
      <c r="XFD2" t="s">
        <v>31</v>
      </c>
    </row>
    <row r="3" spans="1:12 16382:16384">
      <c r="A3" s="8">
        <v>2</v>
      </c>
      <c r="B3" s="8" t="str">
        <f t="shared" ref="B3:B21" si="0">IFERROR(VLOOKUP(C3,XFC:XFD,2,0),"")</f>
        <v/>
      </c>
      <c r="C3" s="8"/>
      <c r="D3" s="8"/>
      <c r="E3" s="8"/>
      <c r="F3" s="8"/>
      <c r="G3" s="8"/>
      <c r="H3" s="8"/>
      <c r="I3" s="8"/>
      <c r="J3" s="8"/>
      <c r="K3" s="16"/>
      <c r="L3" s="16"/>
      <c r="XFB3" t="s">
        <v>48</v>
      </c>
      <c r="XFC3" t="s">
        <v>15</v>
      </c>
      <c r="XFD3" t="s">
        <v>32</v>
      </c>
    </row>
    <row r="4" spans="1:12 16382:16384">
      <c r="A4" s="8">
        <v>3</v>
      </c>
      <c r="B4" s="8" t="str">
        <f t="shared" si="0"/>
        <v>4G-Swap</v>
      </c>
      <c r="C4" s="8" t="s">
        <v>17</v>
      </c>
      <c r="D4" s="8" t="s">
        <v>57</v>
      </c>
      <c r="E4" s="8"/>
      <c r="F4" s="8"/>
      <c r="G4" s="8"/>
      <c r="H4" s="8" t="s">
        <v>48</v>
      </c>
      <c r="I4" s="8"/>
      <c r="J4" s="8"/>
      <c r="K4" s="16"/>
      <c r="L4" s="16"/>
      <c r="XFC4" t="s">
        <v>16</v>
      </c>
      <c r="XFD4" t="s">
        <v>34</v>
      </c>
    </row>
    <row r="5" spans="1:12 16382:16384">
      <c r="A5" s="8">
        <v>4</v>
      </c>
      <c r="B5" s="8" t="str">
        <f t="shared" si="0"/>
        <v/>
      </c>
      <c r="C5" s="8"/>
      <c r="D5" s="8"/>
      <c r="E5" s="8"/>
      <c r="F5" s="8"/>
      <c r="G5" s="8"/>
      <c r="H5" s="8"/>
      <c r="I5" s="8"/>
      <c r="J5" s="8"/>
      <c r="K5" s="16"/>
      <c r="L5" s="16"/>
      <c r="XFC5" t="s">
        <v>17</v>
      </c>
      <c r="XFD5" t="s">
        <v>35</v>
      </c>
    </row>
    <row r="6" spans="1:12 16382:16384">
      <c r="A6" s="8">
        <v>5</v>
      </c>
      <c r="B6" s="8" t="str">
        <f t="shared" si="0"/>
        <v/>
      </c>
      <c r="C6" s="8"/>
      <c r="D6" s="8"/>
      <c r="E6" s="8"/>
      <c r="F6" s="8"/>
      <c r="G6" s="8"/>
      <c r="H6" s="8"/>
      <c r="I6" s="8"/>
      <c r="J6" s="8"/>
      <c r="K6" s="16"/>
      <c r="L6" s="16"/>
      <c r="XFC6" t="s">
        <v>18</v>
      </c>
      <c r="XFD6" t="s">
        <v>36</v>
      </c>
    </row>
    <row r="7" spans="1:12 16382:16384">
      <c r="A7" s="8">
        <v>6</v>
      </c>
      <c r="B7" s="8" t="str">
        <f t="shared" si="0"/>
        <v/>
      </c>
      <c r="C7" s="8"/>
      <c r="D7" s="8"/>
      <c r="E7" s="8"/>
      <c r="F7" s="8"/>
      <c r="G7" s="8"/>
      <c r="H7" s="8"/>
      <c r="I7" s="8"/>
      <c r="J7" s="8"/>
      <c r="K7" s="16"/>
      <c r="L7" s="16"/>
      <c r="XFC7" t="s">
        <v>19</v>
      </c>
      <c r="XFD7" t="s">
        <v>37</v>
      </c>
    </row>
    <row r="8" spans="1:12 16382:16384">
      <c r="A8" s="8">
        <v>7</v>
      </c>
      <c r="B8" s="8" t="str">
        <f t="shared" si="0"/>
        <v/>
      </c>
      <c r="C8" s="8"/>
      <c r="D8" s="8"/>
      <c r="E8" s="8"/>
      <c r="F8" s="8"/>
      <c r="G8" s="8"/>
      <c r="H8" s="8"/>
      <c r="I8" s="8"/>
      <c r="J8" s="8"/>
      <c r="K8" s="16"/>
      <c r="L8" s="16"/>
      <c r="XFC8" t="s">
        <v>20</v>
      </c>
      <c r="XFD8" t="s">
        <v>38</v>
      </c>
    </row>
    <row r="9" spans="1:12 16382:16384">
      <c r="A9" s="8">
        <v>8</v>
      </c>
      <c r="B9" s="8" t="str">
        <f t="shared" si="0"/>
        <v/>
      </c>
      <c r="C9" s="8"/>
      <c r="D9" s="8"/>
      <c r="E9" s="8"/>
      <c r="F9" s="8"/>
      <c r="G9" s="8"/>
      <c r="H9" s="8"/>
      <c r="I9" s="8"/>
      <c r="J9" s="8"/>
      <c r="K9" s="16"/>
      <c r="L9" s="16"/>
      <c r="XFC9" t="s">
        <v>21</v>
      </c>
      <c r="XFD9" t="s">
        <v>31</v>
      </c>
    </row>
    <row r="10" spans="1:12 16382:16384">
      <c r="A10" s="8">
        <v>9</v>
      </c>
      <c r="B10" s="8" t="str">
        <f t="shared" si="0"/>
        <v/>
      </c>
      <c r="C10" s="8"/>
      <c r="D10" s="8"/>
      <c r="E10" s="8"/>
      <c r="F10" s="8"/>
      <c r="G10" s="8"/>
      <c r="H10" s="8"/>
      <c r="I10" s="8"/>
      <c r="J10" s="8"/>
      <c r="K10" s="16"/>
      <c r="L10" s="16"/>
      <c r="XFC10" t="s">
        <v>22</v>
      </c>
      <c r="XFD10" t="s">
        <v>33</v>
      </c>
    </row>
    <row r="11" spans="1:12 16382:16384">
      <c r="A11" s="8">
        <v>10</v>
      </c>
      <c r="B11" s="8" t="str">
        <f t="shared" si="0"/>
        <v/>
      </c>
      <c r="C11" s="8"/>
      <c r="D11" s="8"/>
      <c r="E11" s="8"/>
      <c r="F11" s="8"/>
      <c r="G11" s="8"/>
      <c r="H11" s="8"/>
      <c r="I11" s="8"/>
      <c r="J11" s="8"/>
      <c r="K11" s="16"/>
      <c r="L11" s="16"/>
      <c r="XFC11" t="s">
        <v>23</v>
      </c>
      <c r="XFD11" t="s">
        <v>39</v>
      </c>
    </row>
    <row r="12" spans="1:12 16382:16384">
      <c r="A12" s="8">
        <v>11</v>
      </c>
      <c r="B12" s="8" t="str">
        <f t="shared" si="0"/>
        <v/>
      </c>
      <c r="C12" s="8"/>
      <c r="D12" s="8"/>
      <c r="E12" s="8"/>
      <c r="F12" s="8"/>
      <c r="G12" s="8"/>
      <c r="H12" s="8"/>
      <c r="I12" s="8"/>
      <c r="J12" s="8"/>
      <c r="K12" s="16"/>
      <c r="L12" s="16"/>
      <c r="XFC12" t="s">
        <v>24</v>
      </c>
      <c r="XFD12" t="s">
        <v>40</v>
      </c>
    </row>
    <row r="13" spans="1:12 16382:16384">
      <c r="A13" s="8">
        <v>12</v>
      </c>
      <c r="B13" s="8" t="str">
        <f t="shared" si="0"/>
        <v/>
      </c>
      <c r="C13" s="8"/>
      <c r="D13" s="8"/>
      <c r="E13" s="8"/>
      <c r="F13" s="8"/>
      <c r="G13" s="8"/>
      <c r="H13" s="8"/>
      <c r="I13" s="8"/>
      <c r="J13" s="8"/>
      <c r="K13" s="16"/>
      <c r="L13" s="16"/>
      <c r="XFC13" t="s">
        <v>25</v>
      </c>
      <c r="XFD13" t="s">
        <v>32</v>
      </c>
    </row>
    <row r="14" spans="1:12 16382:16384">
      <c r="A14" s="8">
        <v>13</v>
      </c>
      <c r="B14" s="8" t="str">
        <f t="shared" si="0"/>
        <v/>
      </c>
      <c r="C14" s="8"/>
      <c r="D14" s="8"/>
      <c r="E14" s="8"/>
      <c r="F14" s="8"/>
      <c r="G14" s="8"/>
      <c r="H14" s="8"/>
      <c r="I14" s="8"/>
      <c r="J14" s="8"/>
      <c r="K14" s="16"/>
      <c r="L14" s="16"/>
      <c r="XFC14" t="s">
        <v>26</v>
      </c>
      <c r="XFD14" t="s">
        <v>41</v>
      </c>
    </row>
    <row r="15" spans="1:12 16382:16384">
      <c r="A15" s="8">
        <v>14</v>
      </c>
      <c r="B15" s="8" t="str">
        <f t="shared" si="0"/>
        <v/>
      </c>
      <c r="C15" s="8"/>
      <c r="D15" s="8"/>
      <c r="E15" s="8"/>
      <c r="F15" s="8"/>
      <c r="G15" s="8"/>
      <c r="H15" s="8"/>
      <c r="I15" s="8"/>
      <c r="J15" s="8"/>
      <c r="K15" s="16"/>
      <c r="L15" s="16"/>
      <c r="XFC15" t="s">
        <v>27</v>
      </c>
      <c r="XFD15" t="s">
        <v>42</v>
      </c>
    </row>
    <row r="16" spans="1:12 16382:16384">
      <c r="A16" s="8">
        <v>15</v>
      </c>
      <c r="B16" s="8" t="str">
        <f t="shared" si="0"/>
        <v/>
      </c>
      <c r="C16" s="8"/>
      <c r="D16" s="8"/>
      <c r="E16" s="8"/>
      <c r="F16" s="8"/>
      <c r="G16" s="8"/>
      <c r="H16" s="8"/>
      <c r="I16" s="8"/>
      <c r="J16" s="8"/>
      <c r="K16" s="16"/>
      <c r="L16" s="16"/>
      <c r="XFC16" t="s">
        <v>28</v>
      </c>
      <c r="XFD16" t="s">
        <v>43</v>
      </c>
    </row>
    <row r="17" spans="1:12 16383:16384">
      <c r="A17" s="8">
        <v>16</v>
      </c>
      <c r="B17" s="8" t="str">
        <f t="shared" si="0"/>
        <v/>
      </c>
      <c r="C17" s="8"/>
      <c r="D17" s="8"/>
      <c r="E17" s="8"/>
      <c r="F17" s="8"/>
      <c r="G17" s="8"/>
      <c r="H17" s="8"/>
      <c r="I17" s="8"/>
      <c r="J17" s="8"/>
      <c r="K17" s="16"/>
      <c r="L17" s="16"/>
      <c r="XFC17" t="s">
        <v>29</v>
      </c>
      <c r="XFD17" t="s">
        <v>45</v>
      </c>
    </row>
    <row r="18" spans="1:12 16383:16384">
      <c r="A18" s="8">
        <v>17</v>
      </c>
      <c r="B18" s="8" t="str">
        <f t="shared" si="0"/>
        <v/>
      </c>
      <c r="C18" s="8"/>
      <c r="D18" s="8"/>
      <c r="E18" s="8"/>
      <c r="F18" s="8"/>
      <c r="G18" s="8"/>
      <c r="H18" s="8"/>
      <c r="I18" s="8"/>
      <c r="J18" s="8"/>
      <c r="K18" s="16"/>
      <c r="L18" s="16"/>
      <c r="XFC18" t="s">
        <v>30</v>
      </c>
      <c r="XFD18" t="s">
        <v>44</v>
      </c>
    </row>
    <row r="19" spans="1:12 16383:16384">
      <c r="A19" s="8">
        <v>18</v>
      </c>
      <c r="B19" s="8" t="str">
        <f t="shared" si="0"/>
        <v/>
      </c>
      <c r="C19" s="8"/>
      <c r="D19" s="8"/>
      <c r="E19" s="8"/>
      <c r="F19" s="8"/>
      <c r="G19" s="8"/>
      <c r="H19" s="8"/>
      <c r="I19" s="8"/>
      <c r="J19" s="8"/>
      <c r="K19" s="16"/>
      <c r="L19" s="16"/>
    </row>
    <row r="20" spans="1:12 16383:16384">
      <c r="A20" s="8">
        <v>19</v>
      </c>
      <c r="B20" s="8" t="str">
        <f t="shared" si="0"/>
        <v/>
      </c>
      <c r="C20" s="8"/>
      <c r="D20" s="8"/>
      <c r="E20" s="8"/>
      <c r="F20" s="8"/>
      <c r="G20" s="8"/>
      <c r="H20" s="8"/>
      <c r="I20" s="8"/>
      <c r="J20" s="8"/>
      <c r="K20" s="16"/>
      <c r="L20" s="16"/>
    </row>
    <row r="21" spans="1:12 16383:16384">
      <c r="A21" s="8">
        <v>20</v>
      </c>
      <c r="B21" s="8" t="str">
        <f t="shared" si="0"/>
        <v/>
      </c>
      <c r="C21" s="8"/>
      <c r="D21" s="8"/>
      <c r="E21" s="8"/>
      <c r="F21" s="8"/>
      <c r="G21" s="8"/>
      <c r="H21" s="8"/>
      <c r="I21" s="8"/>
      <c r="J21" s="8"/>
      <c r="K21" s="16"/>
      <c r="L21" s="16"/>
    </row>
  </sheetData>
  <dataValidations count="2">
    <dataValidation type="list" allowBlank="1" showInputMessage="1" showErrorMessage="1" sqref="C2:C21">
      <formula1>$XFC$2:$XFC$18</formula1>
    </dataValidation>
    <dataValidation type="list" allowBlank="1" showInputMessage="1" showErrorMessage="1" sqref="H2:H21">
      <formula1>$XFB$2:$XFB$3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3" sqref="H3"/>
    </sheetView>
  </sheetViews>
  <sheetFormatPr defaultRowHeight="14.5"/>
  <cols>
    <col min="2" max="2" width="18.81640625" customWidth="1"/>
    <col min="3" max="3" width="19.6328125" customWidth="1"/>
    <col min="4" max="4" width="22.08984375" bestFit="1" customWidth="1"/>
    <col min="8" max="8" width="11" bestFit="1" customWidth="1"/>
  </cols>
  <sheetData>
    <row r="1" spans="1:8">
      <c r="A1" s="25" t="s">
        <v>134</v>
      </c>
      <c r="B1" s="25"/>
      <c r="C1" s="25"/>
      <c r="D1" s="25"/>
    </row>
    <row r="2" spans="1:8">
      <c r="A2" s="17" t="s">
        <v>0</v>
      </c>
      <c r="B2" s="18" t="s">
        <v>91</v>
      </c>
      <c r="C2" s="17" t="s">
        <v>92</v>
      </c>
      <c r="D2" s="17" t="s">
        <v>125</v>
      </c>
      <c r="E2" s="23" t="s">
        <v>135</v>
      </c>
    </row>
    <row r="3" spans="1:8">
      <c r="A3" s="26">
        <v>1</v>
      </c>
      <c r="B3" s="26" t="s">
        <v>93</v>
      </c>
      <c r="C3" s="19" t="s">
        <v>94</v>
      </c>
      <c r="D3" s="19" t="s">
        <v>115</v>
      </c>
      <c r="H3" t="s">
        <v>136</v>
      </c>
    </row>
    <row r="4" spans="1:8">
      <c r="A4" s="26"/>
      <c r="B4" s="26"/>
      <c r="C4" s="19" t="s">
        <v>95</v>
      </c>
      <c r="D4" s="19" t="s">
        <v>117</v>
      </c>
      <c r="H4" t="s">
        <v>137</v>
      </c>
    </row>
    <row r="5" spans="1:8">
      <c r="A5" s="26"/>
      <c r="B5" s="26"/>
      <c r="C5" s="19" t="s">
        <v>96</v>
      </c>
      <c r="D5" s="19" t="s">
        <v>116</v>
      </c>
      <c r="H5" t="s">
        <v>138</v>
      </c>
    </row>
    <row r="6" spans="1:8">
      <c r="A6" s="26"/>
      <c r="B6" s="26"/>
      <c r="C6" s="19" t="s">
        <v>97</v>
      </c>
      <c r="D6" s="19" t="s">
        <v>118</v>
      </c>
    </row>
    <row r="7" spans="1:8">
      <c r="A7" s="24">
        <v>2</v>
      </c>
      <c r="B7" s="24" t="s">
        <v>98</v>
      </c>
      <c r="C7" s="19" t="s">
        <v>99</v>
      </c>
      <c r="D7" s="19" t="s">
        <v>119</v>
      </c>
    </row>
    <row r="8" spans="1:8">
      <c r="A8" s="24"/>
      <c r="B8" s="24"/>
      <c r="C8" s="19" t="s">
        <v>100</v>
      </c>
      <c r="D8" s="19" t="s">
        <v>120</v>
      </c>
    </row>
    <row r="9" spans="1:8">
      <c r="A9" s="24"/>
      <c r="B9" s="24"/>
      <c r="C9" s="19" t="s">
        <v>101</v>
      </c>
      <c r="D9" s="19" t="s">
        <v>121</v>
      </c>
    </row>
    <row r="10" spans="1:8">
      <c r="A10" s="24"/>
      <c r="B10" s="24"/>
      <c r="C10" s="19" t="s">
        <v>102</v>
      </c>
      <c r="D10" s="19" t="s">
        <v>122</v>
      </c>
    </row>
    <row r="11" spans="1:8">
      <c r="A11" s="24"/>
      <c r="B11" s="24"/>
      <c r="C11" s="19" t="s">
        <v>103</v>
      </c>
      <c r="D11" s="19" t="s">
        <v>123</v>
      </c>
    </row>
    <row r="12" spans="1:8">
      <c r="A12" s="24"/>
      <c r="B12" s="24"/>
      <c r="C12" s="19" t="s">
        <v>104</v>
      </c>
      <c r="D12" s="19" t="s">
        <v>124</v>
      </c>
    </row>
    <row r="13" spans="1:8">
      <c r="A13" s="24">
        <v>3</v>
      </c>
      <c r="B13" s="24" t="s">
        <v>105</v>
      </c>
      <c r="C13" s="19" t="s">
        <v>106</v>
      </c>
      <c r="D13" s="19" t="s">
        <v>126</v>
      </c>
    </row>
    <row r="14" spans="1:8">
      <c r="A14" s="24"/>
      <c r="B14" s="24"/>
      <c r="C14" s="19" t="s">
        <v>107</v>
      </c>
      <c r="D14" s="19" t="s">
        <v>127</v>
      </c>
    </row>
    <row r="15" spans="1:8">
      <c r="A15" s="24"/>
      <c r="B15" s="24"/>
      <c r="C15" s="19" t="s">
        <v>108</v>
      </c>
      <c r="D15" s="19" t="s">
        <v>128</v>
      </c>
    </row>
    <row r="16" spans="1:8">
      <c r="A16" s="24"/>
      <c r="B16" s="24"/>
      <c r="C16" s="19" t="s">
        <v>109</v>
      </c>
      <c r="D16" s="19" t="s">
        <v>129</v>
      </c>
    </row>
    <row r="17" spans="1:4">
      <c r="A17" s="24"/>
      <c r="B17" s="24"/>
      <c r="C17" s="19" t="s">
        <v>110</v>
      </c>
      <c r="D17" s="19" t="s">
        <v>130</v>
      </c>
    </row>
    <row r="18" spans="1:4">
      <c r="A18" s="24"/>
      <c r="B18" s="24"/>
      <c r="C18" s="19" t="s">
        <v>111</v>
      </c>
      <c r="D18" s="19" t="s">
        <v>131</v>
      </c>
    </row>
    <row r="19" spans="1:4">
      <c r="A19" s="24"/>
      <c r="B19" s="24"/>
      <c r="C19" s="19" t="s">
        <v>112</v>
      </c>
      <c r="D19" s="19" t="s">
        <v>132</v>
      </c>
    </row>
    <row r="20" spans="1:4">
      <c r="A20" s="24"/>
      <c r="B20" s="24"/>
      <c r="C20" s="19" t="s">
        <v>113</v>
      </c>
      <c r="D20" s="19" t="s">
        <v>133</v>
      </c>
    </row>
    <row r="21" spans="1:4">
      <c r="A21" s="20"/>
      <c r="B21" s="20"/>
      <c r="C21" s="20" t="s">
        <v>114</v>
      </c>
      <c r="D21" s="20"/>
    </row>
  </sheetData>
  <mergeCells count="7">
    <mergeCell ref="A13:A20"/>
    <mergeCell ref="B13:B20"/>
    <mergeCell ref="A1:D1"/>
    <mergeCell ref="A3:A6"/>
    <mergeCell ref="B3:B6"/>
    <mergeCell ref="A7:A12"/>
    <mergeCell ref="B7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"/>
    </sheetView>
  </sheetViews>
  <sheetFormatPr defaultRowHeight="14.5"/>
  <cols>
    <col min="1" max="1" width="153.54296875" bestFit="1" customWidth="1"/>
    <col min="2" max="2" width="19.54296875" bestFit="1" customWidth="1"/>
  </cols>
  <sheetData>
    <row r="1" spans="1:2">
      <c r="A1" s="21" t="s">
        <v>8</v>
      </c>
      <c r="B1" s="21" t="s">
        <v>1</v>
      </c>
    </row>
    <row r="2" spans="1:2">
      <c r="A2" s="8" t="s">
        <v>14</v>
      </c>
      <c r="B2" s="8" t="s">
        <v>31</v>
      </c>
    </row>
    <row r="3" spans="1:2">
      <c r="A3" s="8" t="s">
        <v>15</v>
      </c>
      <c r="B3" s="8" t="s">
        <v>32</v>
      </c>
    </row>
    <row r="4" spans="1:2">
      <c r="A4" s="8" t="s">
        <v>16</v>
      </c>
      <c r="B4" s="8" t="s">
        <v>34</v>
      </c>
    </row>
    <row r="5" spans="1:2">
      <c r="A5" s="8" t="s">
        <v>17</v>
      </c>
      <c r="B5" s="8" t="s">
        <v>35</v>
      </c>
    </row>
    <row r="6" spans="1:2">
      <c r="A6" s="8" t="s">
        <v>18</v>
      </c>
      <c r="B6" s="8" t="s">
        <v>36</v>
      </c>
    </row>
    <row r="7" spans="1:2">
      <c r="A7" s="8" t="s">
        <v>19</v>
      </c>
      <c r="B7" s="8" t="s">
        <v>37</v>
      </c>
    </row>
    <row r="8" spans="1:2">
      <c r="A8" s="8" t="s">
        <v>20</v>
      </c>
      <c r="B8" s="8" t="s">
        <v>38</v>
      </c>
    </row>
    <row r="9" spans="1:2">
      <c r="A9" s="8" t="s">
        <v>21</v>
      </c>
      <c r="B9" s="8" t="s">
        <v>31</v>
      </c>
    </row>
    <row r="10" spans="1:2">
      <c r="A10" s="8" t="s">
        <v>22</v>
      </c>
      <c r="B10" s="8" t="s">
        <v>33</v>
      </c>
    </row>
    <row r="11" spans="1:2">
      <c r="A11" s="8" t="s">
        <v>23</v>
      </c>
      <c r="B11" s="8" t="s">
        <v>39</v>
      </c>
    </row>
    <row r="12" spans="1:2">
      <c r="A12" s="8" t="s">
        <v>24</v>
      </c>
      <c r="B12" s="8" t="s">
        <v>40</v>
      </c>
    </row>
    <row r="13" spans="1:2">
      <c r="A13" s="8" t="s">
        <v>25</v>
      </c>
      <c r="B13" s="8" t="s">
        <v>32</v>
      </c>
    </row>
    <row r="14" spans="1:2">
      <c r="A14" s="8" t="s">
        <v>26</v>
      </c>
      <c r="B14" s="8" t="s">
        <v>41</v>
      </c>
    </row>
    <row r="15" spans="1:2">
      <c r="A15" s="8" t="s">
        <v>27</v>
      </c>
      <c r="B15" s="8" t="s">
        <v>42</v>
      </c>
    </row>
    <row r="16" spans="1:2">
      <c r="A16" s="8" t="s">
        <v>28</v>
      </c>
      <c r="B16" s="8" t="s">
        <v>43</v>
      </c>
    </row>
    <row r="17" spans="1:2">
      <c r="A17" s="8" t="s">
        <v>29</v>
      </c>
      <c r="B17" s="8" t="s">
        <v>45</v>
      </c>
    </row>
    <row r="18" spans="1:2">
      <c r="A18" s="8" t="s">
        <v>30</v>
      </c>
      <c r="B18" s="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3" sqref="F13"/>
    </sheetView>
  </sheetViews>
  <sheetFormatPr defaultRowHeight="14.5"/>
  <cols>
    <col min="1" max="1" width="14.453125" customWidth="1"/>
    <col min="2" max="2" width="12.36328125" bestFit="1" customWidth="1"/>
    <col min="4" max="4" width="11.7265625" bestFit="1" customWidth="1"/>
  </cols>
  <sheetData>
    <row r="1" spans="1:6">
      <c r="A1" s="27" t="s">
        <v>151</v>
      </c>
      <c r="D1" s="27" t="s">
        <v>154</v>
      </c>
      <c r="F1" s="27" t="s">
        <v>161</v>
      </c>
    </row>
    <row r="2" spans="1:6">
      <c r="A2" s="28" t="s">
        <v>152</v>
      </c>
      <c r="D2" s="28" t="s">
        <v>155</v>
      </c>
      <c r="F2" s="28" t="s">
        <v>162</v>
      </c>
    </row>
    <row r="3" spans="1:6">
      <c r="A3" s="28" t="s">
        <v>126</v>
      </c>
      <c r="D3" s="28" t="s">
        <v>156</v>
      </c>
      <c r="F3" s="28" t="s">
        <v>163</v>
      </c>
    </row>
    <row r="4" spans="1:6">
      <c r="A4" s="28" t="s">
        <v>122</v>
      </c>
      <c r="D4" s="28" t="s">
        <v>157</v>
      </c>
      <c r="F4" s="28" t="s">
        <v>164</v>
      </c>
    </row>
    <row r="5" spans="1:6">
      <c r="A5" s="28" t="s">
        <v>127</v>
      </c>
      <c r="D5" s="28" t="s">
        <v>158</v>
      </c>
      <c r="F5" s="28" t="s">
        <v>165</v>
      </c>
    </row>
    <row r="6" spans="1:6">
      <c r="A6" s="28" t="s">
        <v>115</v>
      </c>
      <c r="D6" s="28" t="s">
        <v>159</v>
      </c>
      <c r="F6" s="28" t="s">
        <v>166</v>
      </c>
    </row>
    <row r="7" spans="1:6">
      <c r="A7" s="28" t="s">
        <v>153</v>
      </c>
      <c r="D7" s="28"/>
      <c r="F7" s="28" t="s">
        <v>160</v>
      </c>
    </row>
    <row r="8" spans="1:6">
      <c r="A8" s="28" t="s">
        <v>121</v>
      </c>
      <c r="D8" s="28"/>
    </row>
    <row r="9" spans="1:6">
      <c r="A9" s="28" t="s">
        <v>124</v>
      </c>
      <c r="D9" s="28"/>
    </row>
    <row r="10" spans="1:6">
      <c r="A10" s="28" t="s">
        <v>117</v>
      </c>
      <c r="D1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DPR</vt:lpstr>
      <vt:lpstr>Plan for FE</vt:lpstr>
      <vt:lpstr>Circle  and Circle Code</vt:lpstr>
      <vt:lpstr>Activity and Activity type</vt:lpstr>
      <vt:lpstr>Clint &amp; Circle Details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2018-05-17T12:03:30Z</dcterms:modified>
</cp:coreProperties>
</file>