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PR" sheetId="1" state="visible" r:id="rId2"/>
    <sheet name="Plan for FE" sheetId="2" state="visible" r:id="rId3"/>
    <sheet name="Circle  and Circle Code" sheetId="3" state="visible" r:id="rId4"/>
    <sheet name="Activity and Activity type" sheetId="4" state="visible" r:id="rId5"/>
    <sheet name="Clint &amp; Circle Details 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<sst xmlns="http://schemas.openxmlformats.org/spreadsheetml/2006/main" count="224" uniqueCount="155">
  <si>
    <t xml:space="preserve">SN</t>
  </si>
  <si>
    <t xml:space="preserve">Project_Code</t>
  </si>
  <si>
    <t xml:space="preserve">Operator</t>
  </si>
  <si>
    <t xml:space="preserve">Activity</t>
  </si>
  <si>
    <t xml:space="preserve">Item_Description_Band</t>
  </si>
  <si>
    <t xml:space="preserve">Site_Id</t>
  </si>
  <si>
    <t xml:space="preserve">Site_Count</t>
  </si>
  <si>
    <t xml:space="preserve">Pre_Done_Month</t>
  </si>
  <si>
    <t xml:space="preserve">Pre_Done_Date</t>
  </si>
  <si>
    <t xml:space="preserve">Post_Activity_Done_Month</t>
  </si>
  <si>
    <t xml:space="preserve">Post_Activity_Done_Date</t>
  </si>
  <si>
    <t xml:space="preserve">Coordinator_Status</t>
  </si>
  <si>
    <t xml:space="preserve">Coordinator_Remark</t>
  </si>
  <si>
    <t xml:space="preserve">Report_Status</t>
  </si>
  <si>
    <t xml:space="preserve">Report_Acceptance_Status</t>
  </si>
  <si>
    <t xml:space="preserve">Client_Remark</t>
  </si>
  <si>
    <t xml:space="preserve">Concatenate</t>
  </si>
  <si>
    <t xml:space="preserve">Attempt_Cycle</t>
  </si>
  <si>
    <t xml:space="preserve">Employee_Id</t>
  </si>
  <si>
    <t xml:space="preserve">Employee_Name</t>
  </si>
  <si>
    <t xml:space="preserve">Po_Number</t>
  </si>
  <si>
    <t xml:space="preserve">Shippment_No</t>
  </si>
  <si>
    <t xml:space="preserve">L1_Approval</t>
  </si>
  <si>
    <t xml:space="preserve">L2_Approval</t>
  </si>
  <si>
    <t xml:space="preserve">Po_Value</t>
  </si>
  <si>
    <t xml:space="preserve">Start_Time</t>
  </si>
  <si>
    <t xml:space="preserve">End_Time</t>
  </si>
  <si>
    <t xml:space="preserve">Advance</t>
  </si>
  <si>
    <t xml:space="preserve">Approved</t>
  </si>
  <si>
    <t xml:space="preserve">HWKTK</t>
  </si>
  <si>
    <t xml:space="preserve">VODA</t>
  </si>
  <si>
    <t xml:space="preserve">SWAP Function Test service</t>
  </si>
  <si>
    <t xml:space="preserve">1121_TDD</t>
  </si>
  <si>
    <t xml:space="preserve">Attempt Issue</t>
  </si>
  <si>
    <t xml:space="preserve">Power Off</t>
  </si>
  <si>
    <t xml:space="preserve">X</t>
  </si>
  <si>
    <t xml:space="preserve">Done</t>
  </si>
  <si>
    <t xml:space="preserve">Submitted</t>
  </si>
  <si>
    <t xml:space="preserve">Rejected</t>
  </si>
  <si>
    <t xml:space="preserve">Poor Throughput </t>
  </si>
  <si>
    <t xml:space="preserve">Y</t>
  </si>
  <si>
    <t xml:space="preserve">3.3:SWAP Drive test without tools (LTE)[SITE]</t>
  </si>
  <si>
    <t xml:space="preserve">C</t>
  </si>
  <si>
    <t xml:space="preserve">Pending</t>
  </si>
  <si>
    <t xml:space="preserve">Kit Issue</t>
  </si>
  <si>
    <t xml:space="preserve">Z</t>
  </si>
  <si>
    <t xml:space="preserve">9.3:RF coverage optimization without tools (LTE)</t>
  </si>
  <si>
    <t xml:space="preserve">A</t>
  </si>
  <si>
    <t xml:space="preserve">Partial Done</t>
  </si>
  <si>
    <t xml:space="preserve">Access Issue</t>
  </si>
  <si>
    <t xml:space="preserve">Accepted</t>
  </si>
  <si>
    <t xml:space="preserve">AIRTEL</t>
  </si>
  <si>
    <t xml:space="preserve">Cab Issue</t>
  </si>
  <si>
    <t xml:space="preserve">Vendor Name</t>
  </si>
  <si>
    <t xml:space="preserve">9.1:RF coverage optimization without tools (GSM/CDMA/EvDO)</t>
  </si>
  <si>
    <t xml:space="preserve">8.2:Single site verification without tools (UMTS/WIMAX)</t>
  </si>
  <si>
    <t xml:space="preserve">HWUPW</t>
  </si>
  <si>
    <t xml:space="preserve">Item Description</t>
  </si>
  <si>
    <t xml:space="preserve">Site_id</t>
  </si>
  <si>
    <t xml:space="preserve">Lat</t>
  </si>
  <si>
    <t xml:space="preserve">Long</t>
  </si>
  <si>
    <t xml:space="preserve">Need to Perform </t>
  </si>
  <si>
    <t xml:space="preserve">Type</t>
  </si>
  <si>
    <t xml:space="preserve">Engg. Location</t>
  </si>
  <si>
    <t xml:space="preserve">Engg. Name</t>
  </si>
  <si>
    <t xml:space="preserve">REDRIVE</t>
  </si>
  <si>
    <t xml:space="preserve">DT-HUAWEI</t>
  </si>
  <si>
    <t xml:space="preserve">Bidding Packages</t>
  </si>
  <si>
    <t xml:space="preserve">Circles</t>
  </si>
  <si>
    <t xml:space="preserve">Circle Code FOR Huawei</t>
  </si>
  <si>
    <t xml:space="preserve">Opratior</t>
  </si>
  <si>
    <t xml:space="preserve">SOUTH</t>
  </si>
  <si>
    <t xml:space="preserve">KTK</t>
  </si>
  <si>
    <t xml:space="preserve">Project Type</t>
  </si>
  <si>
    <t xml:space="preserve">Tamil Nadu &amp; Chennai</t>
  </si>
  <si>
    <t xml:space="preserve">HWTN</t>
  </si>
  <si>
    <t xml:space="preserve">Site Basis</t>
  </si>
  <si>
    <t xml:space="preserve">Kerala</t>
  </si>
  <si>
    <t xml:space="preserve">HWKL</t>
  </si>
  <si>
    <t xml:space="preserve">Manmonth</t>
  </si>
  <si>
    <t xml:space="preserve">Andhra Pradesh</t>
  </si>
  <si>
    <t xml:space="preserve">HWAP</t>
  </si>
  <si>
    <t xml:space="preserve">North</t>
  </si>
  <si>
    <t xml:space="preserve">Haryana</t>
  </si>
  <si>
    <t xml:space="preserve">HWHR</t>
  </si>
  <si>
    <t xml:space="preserve">Punjab</t>
  </si>
  <si>
    <t xml:space="preserve">HWHP</t>
  </si>
  <si>
    <t xml:space="preserve">Rajasthan</t>
  </si>
  <si>
    <t xml:space="preserve">HWRJ</t>
  </si>
  <si>
    <t xml:space="preserve">Delhi</t>
  </si>
  <si>
    <t xml:space="preserve">HWDL</t>
  </si>
  <si>
    <t xml:space="preserve">UPE</t>
  </si>
  <si>
    <t xml:space="preserve">HWUPE</t>
  </si>
  <si>
    <t xml:space="preserve">UPW</t>
  </si>
  <si>
    <t xml:space="preserve">East+WEST</t>
  </si>
  <si>
    <t xml:space="preserve">Bihar &amp; Jharkhand</t>
  </si>
  <si>
    <t xml:space="preserve">HWBH</t>
  </si>
  <si>
    <t xml:space="preserve">Kolkata</t>
  </si>
  <si>
    <t xml:space="preserve">HWKOL</t>
  </si>
  <si>
    <t xml:space="preserve">West Bengal</t>
  </si>
  <si>
    <t xml:space="preserve">HWWB</t>
  </si>
  <si>
    <t xml:space="preserve">Orissa</t>
  </si>
  <si>
    <t xml:space="preserve">HWOD</t>
  </si>
  <si>
    <t xml:space="preserve">Gujarat</t>
  </si>
  <si>
    <t xml:space="preserve">HWGJ</t>
  </si>
  <si>
    <t xml:space="preserve">MPCG</t>
  </si>
  <si>
    <t xml:space="preserve">HWMPCG</t>
  </si>
  <si>
    <t xml:space="preserve">Mumbai</t>
  </si>
  <si>
    <t xml:space="preserve">HWMU</t>
  </si>
  <si>
    <t xml:space="preserve">Maharashtra</t>
  </si>
  <si>
    <t xml:space="preserve">HWMH</t>
  </si>
  <si>
    <t xml:space="preserve">Sub-Total</t>
  </si>
  <si>
    <t xml:space="preserve">8.4:RF coverage optimization without tools (LTE) (with CSFB+ Indoor Point Testing)</t>
  </si>
  <si>
    <t xml:space="preserve">4G-Cluster</t>
  </si>
  <si>
    <t xml:space="preserve">2G-Cluster</t>
  </si>
  <si>
    <t xml:space="preserve">3.1:SWAP Drive test without tools (GSM/CDMA/EvDO)[SITE]</t>
  </si>
  <si>
    <t xml:space="preserve">2G-Swap</t>
  </si>
  <si>
    <t xml:space="preserve">4G-Swap</t>
  </si>
  <si>
    <t xml:space="preserve">3G-SCFT</t>
  </si>
  <si>
    <t xml:space="preserve">8.3:Single site verification without tools (LTE)</t>
  </si>
  <si>
    <t xml:space="preserve">4G-SCFT</t>
  </si>
  <si>
    <t xml:space="preserve">CUTOVER</t>
  </si>
  <si>
    <t xml:space="preserve">3.2:SWAP Drive test without tools (UMTS/WIMAX)[SITE]</t>
  </si>
  <si>
    <t xml:space="preserve">3G-Swap</t>
  </si>
  <si>
    <t xml:space="preserve">15.1:Technical testing (GSM/UMTS/LTE) without tool</t>
  </si>
  <si>
    <t xml:space="preserve">MIMO</t>
  </si>
  <si>
    <t xml:space="preserve">8.1:Single site verification without tools (GSM/CDMA/EvDO)</t>
  </si>
  <si>
    <t xml:space="preserve">2G-SCFT</t>
  </si>
  <si>
    <t xml:space="preserve">9.2:RF coverage optimization without tools (UMTS/WIMAX)</t>
  </si>
  <si>
    <t xml:space="preserve">18.5_Combo_ 9.1:RF coverage optimization without tools (GSM/CDMA/EvDO) + 9.3:RF coverage optimization without tools (LTE)</t>
  </si>
  <si>
    <t xml:space="preserve">2G/4G-Cluster</t>
  </si>
  <si>
    <t xml:space="preserve">18.11_Combo_ 8.1:Single site verification without tools (GSM/CDMA/EvDO) + 8.2:Single site verification without tools (UMTS/WIMAX)</t>
  </si>
  <si>
    <t xml:space="preserve">2G/3G-SCFT</t>
  </si>
  <si>
    <t xml:space="preserve">18.14_Combo_ 8.1:Single site verification without tools (GSM/CDMA/EvDO) + 8.2:Single site verification without tools (UMTS/WIMAX) + 8.3:Single site verification without tools (LTE)</t>
  </si>
  <si>
    <t xml:space="preserve">2G/3G/4G-SCFT</t>
  </si>
  <si>
    <t xml:space="preserve">19.6 LTE SCFT+VoLTE SCFT+CA Testing without Tool</t>
  </si>
  <si>
    <t xml:space="preserve">LTE/VO/CA-SCFT-WOT</t>
  </si>
  <si>
    <t xml:space="preserve">19.8 VoLTE SCFT without Tool</t>
  </si>
  <si>
    <t xml:space="preserve">VO-SCFT-WOT</t>
  </si>
  <si>
    <t xml:space="preserve">PROJECT CODE</t>
  </si>
  <si>
    <t xml:space="preserve">Customer name</t>
  </si>
  <si>
    <t xml:space="preserve">Oprator</t>
  </si>
  <si>
    <t xml:space="preserve">ERCAP</t>
  </si>
  <si>
    <t xml:space="preserve">Huawei</t>
  </si>
  <si>
    <t xml:space="preserve">Idea</t>
  </si>
  <si>
    <t xml:space="preserve">Nokia</t>
  </si>
  <si>
    <t xml:space="preserve">Bharti</t>
  </si>
  <si>
    <t xml:space="preserve">ZTE</t>
  </si>
  <si>
    <t xml:space="preserve">Jio</t>
  </si>
  <si>
    <t xml:space="preserve">Ericsson</t>
  </si>
  <si>
    <t xml:space="preserve">Vodafone</t>
  </si>
  <si>
    <t xml:space="preserve">Samsung</t>
  </si>
  <si>
    <t xml:space="preserve">MTS</t>
  </si>
  <si>
    <t xml:space="preserve">NSNMH</t>
  </si>
  <si>
    <t xml:space="preserve">BSNL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</si>
</sst>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HH:MM\ AM/P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,verdana,tahoma"/>
      <family val="0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953735"/>
        <bgColor rgb="FF993366"/>
      </patternFill>
    </fill>
    <fill>
      <patternFill patternType="solid">
        <fgColor rgb="FF4F6228"/>
        <bgColor rgb="FF333333"/>
      </patternFill>
    </fill>
    <fill>
      <patternFill patternType="solid">
        <fgColor rgb="FF00B0F0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CE6F2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00CCFF"/>
        <bgColor rgb="FF00B0F0"/>
      </patternFill>
    </fill>
    <fill>
      <patternFill patternType="solid">
        <fgColor rgb="FFD9D9D9"/>
        <bgColor rgb="FFDCE6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53735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00B0F0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RowHeight="14.5"/>
  <cols>
    <col collapsed="false" hidden="false" max="1" min="1" style="1" width="6.42914979757085"/>
    <col collapsed="false" hidden="false" max="3" min="2" style="1" width="6.85425101214575"/>
    <col collapsed="false" hidden="false" max="4" min="4" style="1" width="14.5668016194332"/>
    <col collapsed="false" hidden="false" max="5" min="5" style="1" width="49.0607287449393"/>
    <col collapsed="false" hidden="false" max="7" min="6" style="1" width="13.0688259109312"/>
    <col collapsed="false" hidden="false" max="8" min="8" style="1" width="5.89068825910931"/>
    <col collapsed="false" hidden="false" max="9" min="9" style="1" width="12.3198380566802"/>
    <col collapsed="false" hidden="false" max="10" min="10" style="1" width="6"/>
    <col collapsed="false" hidden="false" max="11" min="11" style="1" width="20.246963562753"/>
    <col collapsed="false" hidden="false" max="12" min="12" style="1" width="25.0647773279352"/>
    <col collapsed="false" hidden="false" max="13" min="13" style="1" width="58.7004048582996"/>
    <col collapsed="false" hidden="false" max="14" min="14" style="1" width="11.246963562753"/>
    <col collapsed="false" hidden="false" max="15" min="15" style="1" width="20.7813765182186"/>
    <col collapsed="false" hidden="false" max="16" min="16" style="1" width="14.5668016194332"/>
    <col collapsed="false" hidden="false" max="17" min="17" style="1" width="58.7004048582996"/>
    <col collapsed="false" hidden="false" max="18" min="18" style="1" width="13.3886639676113"/>
    <col collapsed="false" hidden="false" max="19" min="19" style="1" width="12.5344129554656"/>
    <col collapsed="false" hidden="false" max="20" min="20" style="1" width="8.78542510121457"/>
    <col collapsed="false" hidden="false" max="21" min="21" style="0" width="10.0688259109312"/>
    <col collapsed="false" hidden="false" max="22" min="22" style="0" width="10.8178137651822"/>
    <col collapsed="false" hidden="false" max="24" min="23" style="0" width="10.3886639676113"/>
    <col collapsed="false" hidden="false" max="25" min="25" style="1" width="10.8178137651822"/>
    <col collapsed="false" hidden="false" max="26" min="26" style="1" width="12.4251012145749"/>
    <col collapsed="false" hidden="false" max="1025" min="27" style="1" width="8.785425101214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9" t="s">
        <v>25</v>
      </c>
      <c r="AA1" s="9" t="s">
        <v>26</v>
      </c>
      <c r="AB1" s="3" t="s">
        <v>27</v>
      </c>
      <c r="AC1" s="3" t="s">
        <v>28</v>
      </c>
    </row>
    <row r="2" customFormat="false" ht="14.5" hidden="false" customHeight="false" outlineLevel="0" collapsed="false">
      <c r="A2" s="10" t="n">
        <v>1</v>
      </c>
      <c r="B2" s="10" t="s">
        <v>29</v>
      </c>
      <c r="C2" s="10" t="s">
        <v>30</v>
      </c>
      <c r="D2" s="10" t="str">
        <f aca="false">IFERROR(VLOOKUP(E2,$xfc$2:$xfd$18,2,0),"-")</f>
        <v>CUTOVER</v>
      </c>
      <c r="E2" s="11" t="s">
        <v>31</v>
      </c>
      <c r="F2" s="12" t="s">
        <v>32</v>
      </c>
      <c r="G2" s="10" t="n">
        <v>1</v>
      </c>
      <c r="H2" s="10" t="str">
        <f aca="false">TEXT(I2,"mmm")</f>
        <v>Apr</v>
      </c>
      <c r="I2" s="13" t="n">
        <v>43193</v>
      </c>
      <c r="J2" s="10" t="str">
        <f aca="false">TEXT(K2,"mmm")</f>
        <v>Apr</v>
      </c>
      <c r="K2" s="13" t="n">
        <v>43195</v>
      </c>
      <c r="L2" s="11" t="s">
        <v>33</v>
      </c>
      <c r="M2" s="11" t="s">
        <v>34</v>
      </c>
      <c r="N2" s="10"/>
      <c r="O2" s="10"/>
      <c r="P2" s="10"/>
      <c r="Q2" s="10" t="str">
        <f aca="false">IFERROR(F2&amp;"-"&amp;E2&amp;"-"&amp;D2," ")</f>
        <v>1121_TDD-SWAP Function Test service-CUTOVER</v>
      </c>
      <c r="R2" s="10" t="str">
        <f aca="false">IF(COUNTIF($Q$2:$Q2,Q2)=1,"C1",IF(COUNTIF($Q$2:$Q2,Q2)=2,"C2",IF(COUNTIF($Q$2:$Q2,Q2)=3,"C3",IF(COUNTIF($Q$2:$Q2,Q2)=4,"C4",IF(COUNTIF($Q$2:$Q2,Q2)=5,"C5","Critical")))))</f>
        <v>C1</v>
      </c>
      <c r="S2" s="11" t="s">
        <v>35</v>
      </c>
      <c r="T2" s="10" t="str">
        <f aca="false">VLOOKUP(S2,$xev$2:$xew$7,2,0)</f>
        <v>RAM</v>
      </c>
      <c r="U2" s="12"/>
      <c r="V2" s="12"/>
      <c r="W2" s="12"/>
      <c r="X2" s="12"/>
      <c r="Y2" s="10"/>
      <c r="Z2" s="10"/>
      <c r="AA2" s="10"/>
      <c r="AB2" s="12"/>
      <c r="AC2" s="12"/>
    </row>
    <row r="3" customFormat="false" ht="14.5" hidden="false" customHeight="false" outlineLevel="0" collapsed="false">
      <c r="A3" s="10" t="n">
        <v>2</v>
      </c>
      <c r="B3" s="10" t="s">
        <v>29</v>
      </c>
      <c r="C3" s="10" t="s">
        <v>30</v>
      </c>
      <c r="D3" s="10" t="str">
        <f aca="false">IFERROR(VLOOKUP(E3,$xfc$2:$xfd$18,2,0),"-")</f>
        <v>CUTOVER</v>
      </c>
      <c r="E3" s="11" t="s">
        <v>31</v>
      </c>
      <c r="F3" s="12" t="s">
        <v>32</v>
      </c>
      <c r="G3" s="10" t="n">
        <v>2</v>
      </c>
      <c r="H3" s="10" t="str">
        <f aca="false">TEXT(I3,"mmm")</f>
        <v>Apr</v>
      </c>
      <c r="I3" s="13" t="n">
        <v>43194</v>
      </c>
      <c r="J3" s="10" t="str">
        <f aca="false">TEXT(K3,"mmm")</f>
        <v>Jan</v>
      </c>
      <c r="K3" s="10"/>
      <c r="L3" s="11" t="s">
        <v>36</v>
      </c>
      <c r="M3" s="11"/>
      <c r="N3" s="10" t="s">
        <v>37</v>
      </c>
      <c r="O3" s="10" t="s">
        <v>38</v>
      </c>
      <c r="P3" s="10" t="s">
        <v>39</v>
      </c>
      <c r="Q3" s="10" t="str">
        <f aca="false">IFERROR(F3&amp;"-"&amp;E3&amp;"-"&amp;D3," ")</f>
        <v>1121_TDD-SWAP Function Test service-CUTOVER</v>
      </c>
      <c r="R3" s="10" t="str">
        <f aca="false">IF(COUNTIF($Q$2:$Q3,Q3)=1,"C1",IF(COUNTIF($Q$2:$Q3,Q3)=2,"C2",IF(COUNTIF($Q$2:$Q3,Q3)=3,"C3",IF(COUNTIF($Q$2:$Q3,Q3)=4,"C4",IF(COUNTIF($Q$2:$Q3,Q3)=5,"C5","Critical")))))</f>
        <v>C2</v>
      </c>
      <c r="S3" s="11" t="s">
        <v>40</v>
      </c>
      <c r="T3" s="10" t="e">
        <f aca="false">VLOOKUP(S3,$xev$2:$xew$7,2,0)</f>
        <v>#NAME?</v>
      </c>
      <c r="U3" s="12"/>
      <c r="V3" s="12"/>
      <c r="W3" s="12"/>
      <c r="X3" s="12"/>
      <c r="Y3" s="10"/>
      <c r="Z3" s="10"/>
      <c r="AA3" s="10"/>
      <c r="AB3" s="12"/>
      <c r="AC3" s="12"/>
    </row>
    <row r="4" customFormat="false" ht="14.5" hidden="false" customHeight="false" outlineLevel="0" collapsed="false">
      <c r="A4" s="10" t="n">
        <v>3</v>
      </c>
      <c r="B4" s="10" t="s">
        <v>29</v>
      </c>
      <c r="C4" s="10" t="s">
        <v>30</v>
      </c>
      <c r="D4" s="10" t="str">
        <f aca="false">IFERROR(VLOOKUP(E4,$xfc$2:$xfd$18,2,0),"-")</f>
        <v>4G-Swap</v>
      </c>
      <c r="E4" s="11" t="s">
        <v>41</v>
      </c>
      <c r="F4" s="10" t="s">
        <v>42</v>
      </c>
      <c r="G4" s="10" t="n">
        <v>3</v>
      </c>
      <c r="H4" s="10" t="str">
        <f aca="false">TEXT(I4,"mmm")</f>
        <v>Apr</v>
      </c>
      <c r="I4" s="13" t="n">
        <v>43193</v>
      </c>
      <c r="J4" s="10" t="str">
        <f aca="false">TEXT(K4,"mmm")</f>
        <v>Dec</v>
      </c>
      <c r="K4" s="10"/>
      <c r="L4" s="11" t="s">
        <v>43</v>
      </c>
      <c r="M4" s="11" t="s">
        <v>44</v>
      </c>
      <c r="N4" s="10"/>
      <c r="O4" s="10"/>
      <c r="P4" s="10"/>
      <c r="Q4" s="10" t="str">
        <f aca="false">IFERROR(F4&amp;"-"&amp;E4&amp;"-"&amp;D4," ")</f>
        <v>C-3.3:SWAP Drive test without tools (LTE)[SITE]-4G-Swap</v>
      </c>
      <c r="R4" s="10" t="str">
        <f aca="false">IF(COUNTIF($Q$2:$Q4,Q4)=1,"C1",IF(COUNTIF($Q$2:$Q4,Q4)=2,"C2",IF(COUNTIF($Q$2:$Q4,Q4)=3,"C3",IF(COUNTIF($Q$2:$Q4,Q4)=4,"C4",IF(COUNTIF($Q$2:$Q4,Q4)=5,"C5","Critical")))))</f>
        <v>C1</v>
      </c>
      <c r="S4" s="11" t="s">
        <v>45</v>
      </c>
      <c r="T4" s="10" t="e">
        <f aca="false">VLOOKUP(S4,$xev$2:$xew$7,2,0)</f>
        <v>#NAME?</v>
      </c>
      <c r="U4" s="12"/>
      <c r="V4" s="12"/>
      <c r="W4" s="12"/>
      <c r="X4" s="12"/>
      <c r="Y4" s="10"/>
      <c r="Z4" s="10"/>
      <c r="AA4" s="10"/>
      <c r="AB4" s="12"/>
      <c r="AC4" s="12"/>
    </row>
    <row r="5" customFormat="false" ht="14.5" hidden="false" customHeight="false" outlineLevel="0" collapsed="false">
      <c r="A5" s="10" t="n">
        <v>4</v>
      </c>
      <c r="B5" s="10" t="s">
        <v>29</v>
      </c>
      <c r="C5" s="10" t="s">
        <v>30</v>
      </c>
      <c r="D5" s="10" t="str">
        <f aca="false">IFERROR(VLOOKUP(E5,$xfc$2:$xfd$18,2,0),"-")</f>
        <v>4G-Cluster</v>
      </c>
      <c r="E5" s="11" t="s">
        <v>46</v>
      </c>
      <c r="F5" s="10" t="s">
        <v>47</v>
      </c>
      <c r="G5" s="10"/>
      <c r="H5" s="10" t="str">
        <f aca="false">TEXT(I5,"mmm")</f>
        <v>Apr</v>
      </c>
      <c r="I5" s="13" t="n">
        <v>43201</v>
      </c>
      <c r="J5" s="10" t="str">
        <f aca="false">TEXT(K5,"mmm")</f>
        <v>Dec</v>
      </c>
      <c r="K5" s="10"/>
      <c r="L5" s="11" t="s">
        <v>48</v>
      </c>
      <c r="M5" s="11" t="s">
        <v>49</v>
      </c>
      <c r="N5" s="10" t="s">
        <v>37</v>
      </c>
      <c r="O5" s="10" t="s">
        <v>50</v>
      </c>
      <c r="P5" s="10"/>
      <c r="Q5" s="10" t="str">
        <f aca="false">IFERROR(F5&amp;"-"&amp;E5&amp;"-"&amp;D5," ")</f>
        <v>A-9.3:RF coverage optimization without tools (LTE)-4G-Cluster</v>
      </c>
      <c r="R5" s="10" t="str">
        <f aca="false">IF(COUNTIF($Q$2:$Q5,Q5)=1,"C1",IF(COUNTIF($Q$2:$Q5,Q5)=2,"C2",IF(COUNTIF($Q$2:$Q5,Q5)=3,"C3",IF(COUNTIF($Q$2:$Q5,Q5)=4,"C4",IF(COUNTIF($Q$2:$Q5,Q5)=5,"C5","Critical")))))</f>
        <v>C1</v>
      </c>
      <c r="S5" s="11" t="s">
        <v>35</v>
      </c>
      <c r="T5" s="10" t="e">
        <f aca="false">VLOOKUP(S5,$xev$2:$xew$7,2,0)</f>
        <v>#NAME?</v>
      </c>
      <c r="U5" s="12"/>
      <c r="V5" s="12"/>
      <c r="W5" s="12"/>
      <c r="X5" s="12"/>
      <c r="Y5" s="10"/>
      <c r="Z5" s="10"/>
      <c r="AA5" s="10"/>
      <c r="AB5" s="12"/>
      <c r="AC5" s="12"/>
    </row>
    <row r="6" customFormat="false" ht="14.5" hidden="false" customHeight="false" outlineLevel="0" collapsed="false">
      <c r="A6" s="10" t="n">
        <v>5</v>
      </c>
      <c r="B6" s="10" t="s">
        <v>29</v>
      </c>
      <c r="C6" s="10" t="s">
        <v>51</v>
      </c>
      <c r="D6" s="10" t="str">
        <f aca="false">IFERROR(VLOOKUP(E6,$xfc$2:$xfd$18,2,0),"-")</f>
        <v>4G-Cluster</v>
      </c>
      <c r="E6" s="11" t="s">
        <v>46</v>
      </c>
      <c r="F6" s="10" t="s">
        <v>47</v>
      </c>
      <c r="G6" s="10"/>
      <c r="H6" s="10" t="str">
        <f aca="false">TEXT(I6,"mmm")</f>
        <v>Dec</v>
      </c>
      <c r="I6" s="10"/>
      <c r="J6" s="10" t="str">
        <f aca="false">TEXT(K6,"mmm")</f>
        <v>Dec</v>
      </c>
      <c r="K6" s="10"/>
      <c r="L6" s="11" t="s">
        <v>36</v>
      </c>
      <c r="M6" s="11" t="s">
        <v>52</v>
      </c>
      <c r="N6" s="10" t="s">
        <v>43</v>
      </c>
      <c r="O6" s="10" t="s">
        <v>43</v>
      </c>
      <c r="P6" s="10"/>
      <c r="Q6" s="10" t="str">
        <f aca="false">IFERROR(F6&amp;"-"&amp;E6&amp;"-"&amp;D6," ")</f>
        <v>A-9.3:RF coverage optimization without tools (LTE)-4G-Cluster</v>
      </c>
      <c r="R6" s="10" t="str">
        <f aca="false">IF(COUNTIF($Q$2:$Q6,Q6)=1,"C1",IF(COUNTIF($Q$2:$Q6,Q6)=2,"C2",IF(COUNTIF($Q$2:$Q6,Q6)=3,"C3",IF(COUNTIF($Q$2:$Q6,Q6)=4,"C4",IF(COUNTIF($Q$2:$Q6,Q6)=5,"C5","Critical")))))</f>
        <v>C2</v>
      </c>
      <c r="S6" s="11" t="s">
        <v>53</v>
      </c>
      <c r="T6" s="10" t="e">
        <f aca="false">VLOOKUP(S6,$xev$2:$xew$7,2,0)</f>
        <v>#NAME?</v>
      </c>
      <c r="U6" s="12"/>
      <c r="V6" s="12"/>
      <c r="W6" s="12"/>
      <c r="X6" s="12"/>
      <c r="Y6" s="10"/>
      <c r="Z6" s="10"/>
      <c r="AA6" s="10"/>
      <c r="AB6" s="12"/>
      <c r="AC6" s="12"/>
    </row>
    <row r="7" customFormat="false" ht="14.5" hidden="false" customHeight="false" outlineLevel="0" collapsed="false">
      <c r="A7" s="10" t="n">
        <v>6</v>
      </c>
      <c r="B7" s="10" t="s">
        <v>29</v>
      </c>
      <c r="C7" s="10" t="s">
        <v>51</v>
      </c>
      <c r="D7" s="10" t="str">
        <f aca="false">IFERROR(VLOOKUP(E7,$xfc$2:$xfd$18,2,0),"-")</f>
        <v>CUTOVER</v>
      </c>
      <c r="E7" s="11" t="s">
        <v>31</v>
      </c>
      <c r="F7" s="12" t="s">
        <v>32</v>
      </c>
      <c r="G7" s="10"/>
      <c r="H7" s="10" t="str">
        <f aca="false">TEXT(I7,"mmm")</f>
        <v>Apr</v>
      </c>
      <c r="I7" s="13" t="n">
        <v>43201</v>
      </c>
      <c r="J7" s="10"/>
      <c r="K7" s="10"/>
      <c r="L7" s="11" t="s">
        <v>36</v>
      </c>
      <c r="M7" s="11"/>
      <c r="N7" s="10" t="s">
        <v>37</v>
      </c>
      <c r="O7" s="10" t="s">
        <v>50</v>
      </c>
      <c r="P7" s="10"/>
      <c r="Q7" s="10" t="str">
        <f aca="false">IFERROR(F7&amp;"-"&amp;E7&amp;"-"&amp;D7," ")</f>
        <v>1121_TDD-SWAP Function Test service-CUTOVER</v>
      </c>
      <c r="R7" s="10" t="str">
        <f aca="false">IF(COUNTIF($Q$2:$Q7,Q7)=1,"C1",IF(COUNTIF($Q$2:$Q7,Q7)=2,"C2",IF(COUNTIF($Q$2:$Q7,Q7)=3,"C3",IF(COUNTIF($Q$2:$Q7,Q7)=4,"C4",IF(COUNTIF($Q$2:$Q7,Q7)=5,"C5","Critical")))))</f>
        <v>C3</v>
      </c>
      <c r="S7" s="11" t="s">
        <v>35</v>
      </c>
      <c r="T7" s="10" t="e">
        <f aca="false">VLOOKUP(S7,$xev$2:$xew$7,2,0)</f>
        <v>#NAME?</v>
      </c>
      <c r="U7" s="12"/>
      <c r="V7" s="12"/>
      <c r="W7" s="12"/>
      <c r="X7" s="12"/>
      <c r="Y7" s="10"/>
      <c r="Z7" s="10"/>
      <c r="AA7" s="10"/>
      <c r="AB7" s="12"/>
      <c r="AC7" s="12"/>
    </row>
    <row r="8" customFormat="false" ht="14.5" hidden="false" customHeight="false" outlineLevel="0" collapsed="false">
      <c r="A8" s="10" t="n">
        <v>7</v>
      </c>
      <c r="B8" s="10" t="s">
        <v>29</v>
      </c>
      <c r="C8" s="10" t="s">
        <v>51</v>
      </c>
      <c r="D8" s="10" t="str">
        <f aca="false">IFERROR(VLOOKUP(E8,$xfc$2:$xfd$18,2,0),"-")</f>
        <v>2G-Cluster</v>
      </c>
      <c r="E8" s="11" t="s">
        <v>54</v>
      </c>
      <c r="F8" s="12" t="s">
        <v>32</v>
      </c>
      <c r="G8" s="10"/>
      <c r="H8" s="10"/>
      <c r="I8" s="10"/>
      <c r="J8" s="10"/>
      <c r="K8" s="10"/>
      <c r="L8" s="11" t="s">
        <v>33</v>
      </c>
      <c r="M8" s="11" t="s">
        <v>44</v>
      </c>
      <c r="N8" s="10"/>
      <c r="O8" s="10"/>
      <c r="P8" s="10"/>
      <c r="Q8" s="10" t="str">
        <f aca="false">IFERROR(F8&amp;"-"&amp;E8&amp;"-"&amp;D8," ")</f>
        <v>1121_TDD-9.1:RF coverage optimization without tools (GSM/CDMA/EvDO)-2G-Cluster</v>
      </c>
      <c r="R8" s="10" t="str">
        <f aca="false">IF(COUNTIF($Q$2:$Q8,Q8)=1,"C1",IF(COUNTIF($Q$2:$Q8,Q8)=2,"C2",IF(COUNTIF($Q$2:$Q8,Q8)=3,"C3",IF(COUNTIF($Q$2:$Q8,Q8)=4,"C4",IF(COUNTIF($Q$2:$Q8,Q8)=5,"C5","Critical")))))</f>
        <v>C1</v>
      </c>
      <c r="S8" s="11" t="s">
        <v>40</v>
      </c>
      <c r="T8" s="10" t="e">
        <f aca="false">VLOOKUP(S8,$xev$2:$xew$7,2,0)</f>
        <v>#NAME?</v>
      </c>
      <c r="U8" s="12"/>
      <c r="V8" s="12"/>
      <c r="W8" s="12"/>
      <c r="X8" s="12"/>
      <c r="Y8" s="10"/>
      <c r="Z8" s="10"/>
      <c r="AA8" s="10"/>
      <c r="AB8" s="12"/>
      <c r="AC8" s="12"/>
    </row>
    <row r="9" customFormat="false" ht="14.5" hidden="false" customHeight="false" outlineLevel="0" collapsed="false">
      <c r="A9" s="10" t="n">
        <v>8</v>
      </c>
      <c r="B9" s="10" t="s">
        <v>29</v>
      </c>
      <c r="C9" s="10" t="s">
        <v>51</v>
      </c>
      <c r="D9" s="10" t="str">
        <f aca="false">IFERROR(VLOOKUP(E9,$xfc$2:$xfd$18,2,0),"-")</f>
        <v>3G-SCFT</v>
      </c>
      <c r="E9" s="11" t="s">
        <v>55</v>
      </c>
      <c r="F9" s="12" t="s">
        <v>32</v>
      </c>
      <c r="G9" s="10"/>
      <c r="H9" s="10"/>
      <c r="I9" s="10"/>
      <c r="J9" s="10"/>
      <c r="K9" s="10"/>
      <c r="L9" s="11"/>
      <c r="M9" s="11"/>
      <c r="N9" s="10"/>
      <c r="O9" s="10"/>
      <c r="P9" s="10"/>
      <c r="Q9" s="10" t="str">
        <f aca="false">IFERROR(F9&amp;"-"&amp;E9&amp;"-"&amp;D9," ")</f>
        <v>1121_TDD-8.2:Single site verification without tools (UMTS/WIMAX)-3G-SCFT</v>
      </c>
      <c r="R9" s="10" t="str">
        <f aca="false">IF(COUNTIF($Q$2:$Q9,Q9)=1,"C1",IF(COUNTIF($Q$2:$Q9,Q9)=2,"C2",IF(COUNTIF($Q$2:$Q9,Q9)=3,"C3",IF(COUNTIF($Q$2:$Q9,Q9)=4,"C4",IF(COUNTIF($Q$2:$Q9,Q9)=5,"C5","Critical")))))</f>
        <v>C1</v>
      </c>
      <c r="S9" s="11" t="s">
        <v>35</v>
      </c>
      <c r="T9" s="10" t="e">
        <f aca="false">VLOOKUP(S9,$xev$2:$xew$7,2,0)</f>
        <v>#NAME?</v>
      </c>
      <c r="U9" s="12"/>
      <c r="V9" s="12"/>
      <c r="W9" s="12"/>
      <c r="X9" s="12"/>
      <c r="Y9" s="10"/>
      <c r="Z9" s="10"/>
      <c r="AA9" s="10"/>
      <c r="AB9" s="12"/>
      <c r="AC9" s="12"/>
    </row>
    <row r="10" customFormat="false" ht="14.5" hidden="false" customHeight="false" outlineLevel="0" collapsed="false">
      <c r="A10" s="10" t="n">
        <v>9</v>
      </c>
      <c r="B10" s="10" t="s">
        <v>29</v>
      </c>
      <c r="C10" s="10" t="s">
        <v>51</v>
      </c>
      <c r="D10" s="10" t="str">
        <f aca="false">IFERROR(VLOOKUP(E10,$xfc$2:$xfd$18,2,0),"-")</f>
        <v>2G-Cluster</v>
      </c>
      <c r="E10" s="11" t="s">
        <v>54</v>
      </c>
      <c r="F10" s="10"/>
      <c r="G10" s="10"/>
      <c r="H10" s="10"/>
      <c r="I10" s="10"/>
      <c r="J10" s="10"/>
      <c r="K10" s="10"/>
      <c r="L10" s="11"/>
      <c r="M10" s="11"/>
      <c r="N10" s="10"/>
      <c r="O10" s="10"/>
      <c r="P10" s="10"/>
      <c r="Q10" s="10" t="str">
        <f aca="false">IFERROR(F10&amp;"-"&amp;E10&amp;"-"&amp;D10," ")</f>
        <v>-9.1:RF coverage optimization without tools (GSM/CDMA/EvDO)-2G-Cluster</v>
      </c>
      <c r="R10" s="10" t="str">
        <f aca="false">IF(COUNTIF($Q$2:$Q10,Q10)=1,"C1",IF(COUNTIF($Q$2:$Q10,Q10)=2,"C2",IF(COUNTIF($Q$2:$Q10,Q10)=3,"C3",IF(COUNTIF($Q$2:$Q10,Q10)=4,"C4",IF(COUNTIF($Q$2:$Q10,Q10)=5,"C5","Critical")))))</f>
        <v>C1</v>
      </c>
      <c r="S10" s="11" t="s">
        <v>35</v>
      </c>
      <c r="T10" s="10" t="e">
        <f aca="false">VLOOKUP(S10,$xev$2:$xew$7,2,0)</f>
        <v>#NAME?</v>
      </c>
      <c r="U10" s="12"/>
      <c r="V10" s="12"/>
      <c r="W10" s="12"/>
      <c r="X10" s="12"/>
      <c r="Y10" s="10"/>
      <c r="Z10" s="10"/>
      <c r="AA10" s="10"/>
      <c r="AB10" s="12"/>
      <c r="AC10" s="12"/>
    </row>
    <row r="11" customFormat="false" ht="14.5" hidden="false" customHeight="false" outlineLevel="0" collapsed="false">
      <c r="A11" s="10" t="n">
        <v>10</v>
      </c>
      <c r="B11" s="10" t="s">
        <v>56</v>
      </c>
      <c r="C11" s="10"/>
      <c r="D11" s="10" t="str">
        <f aca="false">IFERROR(VLOOKUP(E11,$xfc$2:$xfd$18,2,0),"-")</f>
        <v>-</v>
      </c>
      <c r="E11" s="11"/>
      <c r="F11" s="10"/>
      <c r="G11" s="10"/>
      <c r="H11" s="10"/>
      <c r="I11" s="10"/>
      <c r="J11" s="10"/>
      <c r="K11" s="10"/>
      <c r="L11" s="11"/>
      <c r="M11" s="11"/>
      <c r="N11" s="10"/>
      <c r="O11" s="10"/>
      <c r="P11" s="10"/>
      <c r="Q11" s="10" t="str">
        <f aca="false">IFERROR(F11&amp;"-"&amp;E11&amp;"-"&amp;D11," ")</f>
        <v>---</v>
      </c>
      <c r="R11" s="10" t="str">
        <f aca="false">IF(COUNTIF($Q$2:$Q11,Q11)=1,"C1",IF(COUNTIF($Q$2:$Q11,Q11)=2,"C2",IF(COUNTIF($Q$2:$Q11,Q11)=3,"C3",IF(COUNTIF($Q$2:$Q11,Q11)=4,"C4",IF(COUNTIF($Q$2:$Q11,Q11)=5,"C5","Critical")))))</f>
        <v>C1</v>
      </c>
      <c r="S11" s="11" t="s">
        <v>53</v>
      </c>
      <c r="T11" s="10" t="e">
        <f aca="false">VLOOKUP(S11,$xev$2:$xew$7,2,0)</f>
        <v>#NAME?</v>
      </c>
      <c r="U11" s="12"/>
      <c r="V11" s="12"/>
      <c r="W11" s="12"/>
      <c r="X11" s="12"/>
      <c r="Y11" s="10"/>
      <c r="Z11" s="10"/>
      <c r="AA11" s="10"/>
      <c r="AB11" s="12"/>
      <c r="AC11" s="12"/>
    </row>
    <row r="12" customFormat="false" ht="14.5" hidden="false" customHeight="false" outlineLevel="0" collapsed="false">
      <c r="A12" s="10" t="n">
        <v>11</v>
      </c>
      <c r="B12" s="10" t="s">
        <v>56</v>
      </c>
      <c r="C12" s="10"/>
      <c r="D12" s="10" t="str">
        <f aca="false">IFERROR(VLOOKUP(E12,$xfc$2:$xfd$18,2,0),"-")</f>
        <v>-</v>
      </c>
      <c r="E12" s="11"/>
      <c r="F12" s="10"/>
      <c r="G12" s="10"/>
      <c r="H12" s="10"/>
      <c r="I12" s="10"/>
      <c r="J12" s="10"/>
      <c r="K12" s="10"/>
      <c r="L12" s="11"/>
      <c r="M12" s="11"/>
      <c r="N12" s="10"/>
      <c r="O12" s="10"/>
      <c r="P12" s="10"/>
      <c r="Q12" s="10" t="str">
        <f aca="false">IFERROR(F12&amp;"-"&amp;E12&amp;"-"&amp;D12," ")</f>
        <v>---</v>
      </c>
      <c r="R12" s="10" t="str">
        <f aca="false">IF(COUNTIF($Q$2:$Q12,Q12)=1,"C1",IF(COUNTIF($Q$2:$Q12,Q12)=2,"C2",IF(COUNTIF($Q$2:$Q12,Q12)=3,"C3",IF(COUNTIF($Q$2:$Q12,Q12)=4,"C4",IF(COUNTIF($Q$2:$Q12,Q12)=5,"C5","Critical")))))</f>
        <v>C2</v>
      </c>
      <c r="S12" s="11" t="s">
        <v>35</v>
      </c>
      <c r="T12" s="10" t="e">
        <f aca="false">VLOOKUP(S12,$xev$2:$xew$7,2,0)</f>
        <v>#NAME?</v>
      </c>
      <c r="U12" s="12"/>
      <c r="V12" s="12"/>
      <c r="W12" s="12"/>
      <c r="X12" s="12"/>
      <c r="Y12" s="10"/>
      <c r="Z12" s="10"/>
      <c r="AA12" s="10"/>
      <c r="AB12" s="12"/>
      <c r="AC12" s="12"/>
    </row>
    <row r="13" customFormat="false" ht="14.5" hidden="false" customHeight="false" outlineLevel="0" collapsed="false">
      <c r="A13" s="10" t="n">
        <v>12</v>
      </c>
      <c r="B13" s="10" t="s">
        <v>56</v>
      </c>
      <c r="C13" s="10"/>
      <c r="D13" s="10" t="str">
        <f aca="false">IFERROR(VLOOKUP(E13,$xfc$2:$xfd$18,2,0),"-")</f>
        <v>-</v>
      </c>
      <c r="E13" s="11"/>
      <c r="F13" s="10"/>
      <c r="G13" s="10"/>
      <c r="H13" s="10"/>
      <c r="I13" s="10"/>
      <c r="J13" s="10"/>
      <c r="K13" s="10"/>
      <c r="L13" s="11"/>
      <c r="M13" s="11"/>
      <c r="N13" s="10"/>
      <c r="O13" s="10"/>
      <c r="P13" s="10"/>
      <c r="Q13" s="10" t="str">
        <f aca="false">IFERROR(F13&amp;"-"&amp;E13&amp;"-"&amp;D13," ")</f>
        <v>---</v>
      </c>
      <c r="R13" s="10" t="str">
        <f aca="false">IF(COUNTIF($Q$2:$Q13,Q13)=1,"C1",IF(COUNTIF($Q$2:$Q13,Q13)=2,"C2",IF(COUNTIF($Q$2:$Q13,Q13)=3,"C3",IF(COUNTIF($Q$2:$Q13,Q13)=4,"C4",IF(COUNTIF($Q$2:$Q13,Q13)=5,"C5","Critical")))))</f>
        <v>C3</v>
      </c>
      <c r="S13" s="11"/>
      <c r="T13" s="10"/>
      <c r="U13" s="12"/>
      <c r="V13" s="12"/>
      <c r="W13" s="12"/>
      <c r="X13" s="12"/>
      <c r="Y13" s="10"/>
      <c r="Z13" s="10"/>
      <c r="AA13" s="10"/>
      <c r="AB13" s="12"/>
      <c r="AC13" s="12"/>
    </row>
    <row r="14" customFormat="false" ht="14.5" hidden="false" customHeight="false" outlineLevel="0" collapsed="false">
      <c r="A14" s="10" t="n">
        <v>13</v>
      </c>
      <c r="B14" s="10" t="s">
        <v>56</v>
      </c>
      <c r="C14" s="10"/>
      <c r="D14" s="10" t="str">
        <f aca="false">IFERROR(VLOOKUP(E14,$xfc$2:$xfd$18,2,0),"-")</f>
        <v>-</v>
      </c>
      <c r="E14" s="11"/>
      <c r="F14" s="10"/>
      <c r="G14" s="10"/>
      <c r="H14" s="10"/>
      <c r="I14" s="10"/>
      <c r="J14" s="10"/>
      <c r="K14" s="10"/>
      <c r="L14" s="11"/>
      <c r="M14" s="11"/>
      <c r="N14" s="10"/>
      <c r="O14" s="10"/>
      <c r="P14" s="10"/>
      <c r="Q14" s="10" t="str">
        <f aca="false">IFERROR(F14&amp;"-"&amp;E14&amp;"-"&amp;D14," ")</f>
        <v>---</v>
      </c>
      <c r="R14" s="10" t="str">
        <f aca="false">IF(COUNTIF($Q$2:$Q14,Q14)=1,"C1",IF(COUNTIF($Q$2:$Q14,Q14)=2,"C2",IF(COUNTIF($Q$2:$Q14,Q14)=3,"C3",IF(COUNTIF($Q$2:$Q14,Q14)=4,"C4",IF(COUNTIF($Q$2:$Q14,Q14)=5,"C5","Critical")))))</f>
        <v>C4</v>
      </c>
      <c r="S14" s="11"/>
      <c r="T14" s="10"/>
      <c r="U14" s="12"/>
      <c r="V14" s="12"/>
      <c r="W14" s="12"/>
      <c r="X14" s="12"/>
      <c r="Y14" s="10"/>
      <c r="Z14" s="10"/>
      <c r="AA14" s="10"/>
      <c r="AB14" s="12"/>
      <c r="AC14" s="12"/>
    </row>
    <row r="15" customFormat="false" ht="14.5" hidden="false" customHeight="false" outlineLevel="0" collapsed="false">
      <c r="A15" s="10" t="n">
        <v>14</v>
      </c>
      <c r="B15" s="10" t="s">
        <v>56</v>
      </c>
      <c r="C15" s="10"/>
      <c r="D15" s="10" t="str">
        <f aca="false">IFERROR(VLOOKUP(E15,$xfc$2:$xfd$18,2,0),"-")</f>
        <v>-</v>
      </c>
      <c r="E15" s="11"/>
      <c r="F15" s="10"/>
      <c r="G15" s="10"/>
      <c r="H15" s="10"/>
      <c r="I15" s="10"/>
      <c r="J15" s="10"/>
      <c r="K15" s="10"/>
      <c r="L15" s="11"/>
      <c r="M15" s="11"/>
      <c r="N15" s="10"/>
      <c r="O15" s="10"/>
      <c r="P15" s="10"/>
      <c r="Q15" s="10" t="str">
        <f aca="false">IFERROR(F15&amp;"-"&amp;E15&amp;"-"&amp;D15," ")</f>
        <v>---</v>
      </c>
      <c r="R15" s="10" t="str">
        <f aca="false">IF(COUNTIF($Q$2:$Q15,Q15)=1,"C1",IF(COUNTIF($Q$2:$Q15,Q15)=2,"C2",IF(COUNTIF($Q$2:$Q15,Q15)=3,"C3",IF(COUNTIF($Q$2:$Q15,Q15)=4,"C4",IF(COUNTIF($Q$2:$Q15,Q15)=5,"C5","Critical")))))</f>
        <v>C5</v>
      </c>
      <c r="S15" s="11"/>
      <c r="T15" s="10"/>
      <c r="U15" s="12"/>
      <c r="V15" s="12"/>
      <c r="W15" s="12"/>
      <c r="X15" s="12"/>
      <c r="Y15" s="10"/>
      <c r="Z15" s="10"/>
      <c r="AA15" s="10"/>
      <c r="AB15" s="12"/>
      <c r="AC15" s="12"/>
    </row>
    <row r="16" customFormat="false" ht="14.5" hidden="false" customHeight="false" outlineLevel="0" collapsed="false">
      <c r="A16" s="10" t="n">
        <v>15</v>
      </c>
      <c r="B16" s="10"/>
      <c r="C16" s="10"/>
      <c r="D16" s="10" t="str">
        <f aca="false">IFERROR(VLOOKUP(E16,$xfc$2:$xfd$18,2,0),"-")</f>
        <v>-</v>
      </c>
      <c r="E16" s="11"/>
      <c r="F16" s="10"/>
      <c r="G16" s="10"/>
      <c r="H16" s="10"/>
      <c r="I16" s="10"/>
      <c r="J16" s="10"/>
      <c r="K16" s="10"/>
      <c r="L16" s="11"/>
      <c r="M16" s="11"/>
      <c r="N16" s="10"/>
      <c r="O16" s="10"/>
      <c r="P16" s="10"/>
      <c r="Q16" s="10" t="str">
        <f aca="false">IFERROR(F16&amp;"-"&amp;E16&amp;"-"&amp;D16," ")</f>
        <v>---</v>
      </c>
      <c r="R16" s="10" t="str">
        <f aca="false">IF(COUNTIF($Q$2:$Q16,Q16)=1,"C1",IF(COUNTIF($Q$2:$Q16,Q16)=2,"C2",IF(COUNTIF($Q$2:$Q16,Q16)=3,"C3",IF(COUNTIF($Q$2:$Q16,Q16)=4,"C4",IF(COUNTIF($Q$2:$Q16,Q16)=5,"C5","Critical")))))</f>
        <v>Critical</v>
      </c>
      <c r="S16" s="11"/>
      <c r="T16" s="10"/>
      <c r="U16" s="12"/>
      <c r="V16" s="12"/>
      <c r="W16" s="12"/>
      <c r="X16" s="12"/>
      <c r="Y16" s="10"/>
      <c r="Z16" s="10"/>
      <c r="AA16" s="10"/>
      <c r="AB16" s="12"/>
      <c r="AC16" s="12"/>
    </row>
    <row r="17" customFormat="false" ht="14.5" hidden="false" customHeight="false" outlineLevel="0" collapsed="false">
      <c r="A17" s="10" t="n">
        <v>16</v>
      </c>
      <c r="B17" s="10"/>
      <c r="C17" s="10"/>
      <c r="D17" s="10" t="str">
        <f aca="false">IFERROR(VLOOKUP(E17,$xfc$2:$xfd$18,2,0),"-")</f>
        <v>-</v>
      </c>
      <c r="E17" s="11"/>
      <c r="F17" s="10"/>
      <c r="G17" s="10"/>
      <c r="H17" s="10"/>
      <c r="I17" s="10"/>
      <c r="J17" s="10"/>
      <c r="K17" s="10"/>
      <c r="L17" s="11"/>
      <c r="M17" s="11"/>
      <c r="N17" s="10"/>
      <c r="O17" s="10"/>
      <c r="P17" s="10"/>
      <c r="Q17" s="10"/>
      <c r="R17" s="10"/>
      <c r="S17" s="11"/>
      <c r="T17" s="10"/>
      <c r="U17" s="12"/>
      <c r="V17" s="12"/>
      <c r="W17" s="12"/>
      <c r="X17" s="12"/>
      <c r="Y17" s="10"/>
      <c r="Z17" s="10"/>
      <c r="AA17" s="10"/>
      <c r="AB17" s="12"/>
      <c r="AC17" s="12"/>
    </row>
    <row r="18" customFormat="false" ht="14.5" hidden="false" customHeight="false" outlineLevel="0" collapsed="false">
      <c r="A18" s="10" t="n">
        <v>17</v>
      </c>
      <c r="B18" s="10"/>
      <c r="C18" s="10"/>
      <c r="D18" s="10" t="str">
        <f aca="false">IFERROR(VLOOKUP(E18,$xfc$2:$xfd$18,2,0),"-")</f>
        <v>-</v>
      </c>
      <c r="E18" s="11"/>
      <c r="F18" s="10"/>
      <c r="G18" s="10"/>
      <c r="H18" s="10"/>
      <c r="I18" s="10"/>
      <c r="J18" s="10"/>
      <c r="K18" s="10"/>
      <c r="L18" s="11"/>
      <c r="M18" s="11"/>
      <c r="N18" s="10"/>
      <c r="O18" s="10"/>
      <c r="P18" s="10"/>
      <c r="Q18" s="10"/>
      <c r="R18" s="10"/>
      <c r="S18" s="11"/>
      <c r="T18" s="10"/>
      <c r="U18" s="12"/>
      <c r="V18" s="12"/>
      <c r="W18" s="12"/>
      <c r="X18" s="12"/>
      <c r="Y18" s="10"/>
      <c r="Z18" s="10"/>
      <c r="AA18" s="10"/>
      <c r="AB18" s="12"/>
      <c r="AC18" s="12"/>
    </row>
    <row r="19" customFormat="false" ht="14.5" hidden="false" customHeight="false" outlineLevel="0" collapsed="false">
      <c r="A19" s="10" t="n">
        <v>18</v>
      </c>
      <c r="B19" s="10"/>
      <c r="C19" s="10"/>
      <c r="D19" s="10" t="str">
        <f aca="false">IFERROR(VLOOKUP(E19,$xfc$2:$xfd$18,2,0),"-")</f>
        <v>-</v>
      </c>
      <c r="E19" s="11"/>
      <c r="F19" s="10"/>
      <c r="G19" s="10"/>
      <c r="H19" s="10"/>
      <c r="I19" s="10"/>
      <c r="J19" s="10"/>
      <c r="K19" s="10"/>
      <c r="L19" s="11"/>
      <c r="M19" s="11"/>
      <c r="N19" s="10"/>
      <c r="O19" s="10"/>
      <c r="P19" s="10"/>
      <c r="Q19" s="10"/>
      <c r="R19" s="10"/>
      <c r="S19" s="11"/>
      <c r="T19" s="10"/>
      <c r="U19" s="12"/>
      <c r="V19" s="12"/>
      <c r="W19" s="12"/>
      <c r="X19" s="12"/>
      <c r="Y19" s="10"/>
      <c r="Z19" s="10"/>
      <c r="AA19" s="10"/>
      <c r="AB19" s="12"/>
      <c r="AC19" s="12"/>
    </row>
    <row r="20" customFormat="false" ht="14.5" hidden="false" customHeight="false" outlineLevel="0" collapsed="false">
      <c r="A20" s="10" t="n">
        <v>19</v>
      </c>
      <c r="B20" s="10"/>
      <c r="C20" s="10"/>
      <c r="D20" s="10" t="str">
        <f aca="false">IFERROR(VLOOKUP(E20,$xfc$2:$xfd$18,2,0),"-")</f>
        <v>-</v>
      </c>
      <c r="E20" s="11"/>
      <c r="F20" s="10"/>
      <c r="G20" s="10"/>
      <c r="H20" s="10"/>
      <c r="I20" s="10"/>
      <c r="J20" s="10"/>
      <c r="K20" s="10"/>
      <c r="L20" s="11"/>
      <c r="M20" s="11"/>
      <c r="N20" s="10"/>
      <c r="O20" s="10"/>
      <c r="P20" s="10"/>
      <c r="Q20" s="10"/>
      <c r="R20" s="10"/>
      <c r="S20" s="11"/>
      <c r="T20" s="10"/>
      <c r="U20" s="12"/>
      <c r="V20" s="12"/>
      <c r="W20" s="12"/>
      <c r="X20" s="12"/>
      <c r="Y20" s="10"/>
      <c r="Z20" s="10"/>
      <c r="AA20" s="10"/>
      <c r="AB20" s="12"/>
      <c r="AC20" s="12"/>
    </row>
    <row r="21" customFormat="false" ht="14.5" hidden="false" customHeight="false" outlineLevel="0" collapsed="false">
      <c r="A21" s="10" t="n">
        <v>20</v>
      </c>
      <c r="B21" s="10"/>
      <c r="C21" s="10"/>
      <c r="D21" s="10" t="str">
        <f aca="false">IFERROR(VLOOKUP(E21,$xfc$2:$xfd$18,2,0),"-")</f>
        <v>-</v>
      </c>
      <c r="E21" s="10"/>
      <c r="F21" s="10"/>
      <c r="G21" s="10"/>
      <c r="H21" s="10"/>
      <c r="I21" s="10"/>
      <c r="J21" s="10"/>
      <c r="K21" s="10"/>
      <c r="L21" s="11"/>
      <c r="M21" s="11"/>
      <c r="N21" s="10"/>
      <c r="O21" s="10"/>
      <c r="P21" s="10"/>
      <c r="Q21" s="10"/>
      <c r="R21" s="10"/>
      <c r="S21" s="10"/>
      <c r="T21" s="10"/>
      <c r="U21" s="12"/>
      <c r="V21" s="12"/>
      <c r="W21" s="12"/>
      <c r="X21" s="12"/>
      <c r="Y21" s="10"/>
      <c r="Z21" s="10"/>
      <c r="AA21" s="10"/>
      <c r="AB21" s="12"/>
      <c r="AC21" s="12"/>
    </row>
  </sheetData>
  <dataValidations count="7">
    <dataValidation allowBlank="true" operator="between" showDropDown="false" showErrorMessage="true" showInputMessage="true" sqref="O2:O21" type="list">
      <formula1>$xez$2:$xez$4</formula1>
      <formula2>0</formula2>
    </dataValidation>
    <dataValidation allowBlank="true" operator="between" showDropDown="false" showErrorMessage="true" showInputMessage="true" sqref="P2:P21" type="list">
      <formula1>$xey$2:$xey$7</formula1>
      <formula2>0</formula2>
    </dataValidation>
    <dataValidation allowBlank="true" operator="between" showDropDown="false" showErrorMessage="true" showInputMessage="true" sqref="M2:M21" type="list">
      <formula1>$xex$2:$xex$8</formula1>
      <formula2>0</formula2>
    </dataValidation>
    <dataValidation allowBlank="true" operator="between" showDropDown="false" showErrorMessage="true" showInputMessage="true" sqref="S2:S20" type="list">
      <formula1>$xev$2:$xev$7</formula1>
      <formula2>0</formula2>
    </dataValidation>
    <dataValidation allowBlank="true" operator="between" showDropDown="false" showErrorMessage="true" showInputMessage="true" sqref="E2:E20" type="list">
      <formula1>$xfc$2:$xfc$18</formula1>
      <formula2>0</formula2>
    </dataValidation>
    <dataValidation allowBlank="true" operator="between" showDropDown="false" showErrorMessage="true" showInputMessage="true" sqref="L2:L21" type="list">
      <formula1>$xfb$2:$xfb$5</formula1>
      <formula2>0</formula2>
    </dataValidation>
    <dataValidation allowBlank="true" operator="between" showDropDown="false" showErrorMessage="true" showInputMessage="true" sqref="N2:N21" type="list">
      <formula1>$xfa$2:$xfa$4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1" activeCellId="1" sqref="A1:F1 K1"/>
    </sheetView>
  </sheetViews>
  <sheetFormatPr defaultRowHeight="14.5"/>
  <cols>
    <col collapsed="false" hidden="false" max="1" min="1" style="0" width="9.4251012145749"/>
    <col collapsed="false" hidden="false" max="2" min="2" style="0" width="15.3198380566802"/>
    <col collapsed="false" hidden="false" max="3" min="3" style="0" width="27.5303643724696"/>
    <col collapsed="false" hidden="false" max="4" min="4" style="0" width="15.7449392712551"/>
    <col collapsed="false" hidden="false" max="5" min="5" style="0" width="6.74898785425101"/>
    <col collapsed="false" hidden="false" max="6" min="6" style="0" width="6.10526315789474"/>
    <col collapsed="false" hidden="false" max="8" min="7" style="0" width="20.8866396761134"/>
    <col collapsed="false" hidden="false" max="9" min="9" style="0" width="15.9595141700405"/>
    <col collapsed="false" hidden="false" max="10" min="10" style="0" width="16.1740890688259"/>
    <col collapsed="false" hidden="false" max="1025" min="11" style="0" width="8.57085020242915"/>
  </cols>
  <sheetData>
    <row r="1" customFormat="false" ht="14.5" hidden="false" customHeight="false" outlineLevel="0" collapsed="false">
      <c r="A1" s="14" t="s">
        <v>0</v>
      </c>
      <c r="B1" s="3" t="s">
        <v>3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27</v>
      </c>
      <c r="L1" s="3" t="s">
        <v>28</v>
      </c>
    </row>
    <row r="2" customFormat="false" ht="14.5" hidden="false" customHeight="false" outlineLevel="0" collapsed="false">
      <c r="A2" s="10" t="n">
        <v>1</v>
      </c>
      <c r="B2" s="10" t="str">
        <f aca="false">IFERROR(VLOOKUP(C2,xfc:xfd,2,0),"")</f>
        <v/>
      </c>
      <c r="C2" s="10"/>
      <c r="D2" s="10"/>
      <c r="E2" s="10"/>
      <c r="F2" s="10"/>
      <c r="G2" s="10"/>
      <c r="H2" s="10"/>
      <c r="I2" s="10"/>
      <c r="J2" s="10"/>
      <c r="K2" s="12"/>
      <c r="L2" s="12"/>
    </row>
    <row r="3" customFormat="false" ht="14.5" hidden="false" customHeight="false" outlineLevel="0" collapsed="false">
      <c r="A3" s="10" t="n">
        <v>2</v>
      </c>
      <c r="B3" s="10" t="str">
        <f aca="false">IFERROR(VLOOKUP(C3,xfc:xfd,2,0),"")</f>
        <v/>
      </c>
      <c r="C3" s="10"/>
      <c r="D3" s="10"/>
      <c r="E3" s="10"/>
      <c r="F3" s="10"/>
      <c r="G3" s="10"/>
      <c r="H3" s="10"/>
      <c r="I3" s="10"/>
      <c r="J3" s="10"/>
      <c r="K3" s="12"/>
      <c r="L3" s="12"/>
    </row>
    <row r="4" customFormat="false" ht="14.5" hidden="false" customHeight="false" outlineLevel="0" collapsed="false">
      <c r="A4" s="10" t="n">
        <v>3</v>
      </c>
      <c r="B4" s="10" t="str">
        <f aca="false">IFERROR(VLOOKUP(C4,xfc:xfd,2,0),"")</f>
        <v/>
      </c>
      <c r="C4" s="10" t="s">
        <v>41</v>
      </c>
      <c r="D4" s="10" t="s">
        <v>47</v>
      </c>
      <c r="E4" s="10"/>
      <c r="F4" s="10"/>
      <c r="G4" s="10"/>
      <c r="H4" s="10" t="s">
        <v>65</v>
      </c>
      <c r="I4" s="10"/>
      <c r="J4" s="10"/>
      <c r="K4" s="12"/>
      <c r="L4" s="12"/>
    </row>
    <row r="5" customFormat="false" ht="14.5" hidden="false" customHeight="false" outlineLevel="0" collapsed="false">
      <c r="A5" s="10" t="n">
        <v>4</v>
      </c>
      <c r="B5" s="10" t="str">
        <f aca="false">IFERROR(VLOOKUP(C5,xfc:xfd,2,0),"")</f>
        <v/>
      </c>
      <c r="C5" s="10"/>
      <c r="D5" s="10"/>
      <c r="E5" s="10"/>
      <c r="F5" s="10"/>
      <c r="G5" s="10"/>
      <c r="H5" s="10"/>
      <c r="I5" s="10"/>
      <c r="J5" s="10"/>
      <c r="K5" s="12"/>
      <c r="L5" s="12"/>
    </row>
    <row r="6" customFormat="false" ht="14.5" hidden="false" customHeight="false" outlineLevel="0" collapsed="false">
      <c r="A6" s="10" t="n">
        <v>5</v>
      </c>
      <c r="B6" s="10" t="str">
        <f aca="false">IFERROR(VLOOKUP(C6,xfc:xfd,2,0),"")</f>
        <v/>
      </c>
      <c r="C6" s="10"/>
      <c r="D6" s="10"/>
      <c r="E6" s="10"/>
      <c r="F6" s="10"/>
      <c r="G6" s="10"/>
      <c r="H6" s="10"/>
      <c r="I6" s="10"/>
      <c r="J6" s="10"/>
      <c r="K6" s="12"/>
      <c r="L6" s="12"/>
    </row>
    <row r="7" customFormat="false" ht="14.5" hidden="false" customHeight="false" outlineLevel="0" collapsed="false">
      <c r="A7" s="10" t="n">
        <v>6</v>
      </c>
      <c r="B7" s="10" t="str">
        <f aca="false">IFERROR(VLOOKUP(C7,xfc:xfd,2,0),"")</f>
        <v/>
      </c>
      <c r="C7" s="10"/>
      <c r="D7" s="10"/>
      <c r="E7" s="10"/>
      <c r="F7" s="10"/>
      <c r="G7" s="10"/>
      <c r="H7" s="10"/>
      <c r="I7" s="10"/>
      <c r="J7" s="10"/>
      <c r="K7" s="12"/>
      <c r="L7" s="12"/>
    </row>
    <row r="8" customFormat="false" ht="14.5" hidden="false" customHeight="false" outlineLevel="0" collapsed="false">
      <c r="A8" s="10" t="n">
        <v>7</v>
      </c>
      <c r="B8" s="10" t="str">
        <f aca="false">IFERROR(VLOOKUP(C8,xfc:xfd,2,0),"")</f>
        <v/>
      </c>
      <c r="C8" s="10"/>
      <c r="D8" s="10"/>
      <c r="E8" s="10"/>
      <c r="F8" s="10"/>
      <c r="G8" s="10"/>
      <c r="H8" s="10"/>
      <c r="I8" s="10"/>
      <c r="J8" s="10"/>
      <c r="K8" s="12"/>
      <c r="L8" s="12"/>
    </row>
    <row r="9" customFormat="false" ht="14.5" hidden="false" customHeight="false" outlineLevel="0" collapsed="false">
      <c r="A9" s="10" t="n">
        <v>8</v>
      </c>
      <c r="B9" s="10" t="str">
        <f aca="false">IFERROR(VLOOKUP(C9,xfc:xfd,2,0),"")</f>
        <v/>
      </c>
      <c r="C9" s="10"/>
      <c r="D9" s="10"/>
      <c r="E9" s="10"/>
      <c r="F9" s="10"/>
      <c r="G9" s="10"/>
      <c r="H9" s="10"/>
      <c r="I9" s="10"/>
      <c r="J9" s="10"/>
      <c r="K9" s="12"/>
      <c r="L9" s="12"/>
    </row>
    <row r="10" customFormat="false" ht="14.5" hidden="false" customHeight="false" outlineLevel="0" collapsed="false">
      <c r="A10" s="10" t="n">
        <v>9</v>
      </c>
      <c r="B10" s="10" t="str">
        <f aca="false">IFERROR(VLOOKUP(C10,xfc:xfd,2,0),"")</f>
        <v/>
      </c>
      <c r="C10" s="10"/>
      <c r="D10" s="10"/>
      <c r="E10" s="10"/>
      <c r="F10" s="10"/>
      <c r="G10" s="10"/>
      <c r="H10" s="10"/>
      <c r="I10" s="10"/>
      <c r="J10" s="10"/>
      <c r="K10" s="12"/>
      <c r="L10" s="12"/>
    </row>
    <row r="11" customFormat="false" ht="14.5" hidden="false" customHeight="false" outlineLevel="0" collapsed="false">
      <c r="A11" s="10" t="n">
        <v>10</v>
      </c>
      <c r="B11" s="10" t="str">
        <f aca="false">IFERROR(VLOOKUP(C11,xfc:xfd,2,0),"")</f>
        <v/>
      </c>
      <c r="C11" s="10"/>
      <c r="D11" s="10"/>
      <c r="E11" s="10"/>
      <c r="F11" s="10"/>
      <c r="G11" s="10"/>
      <c r="H11" s="10"/>
      <c r="I11" s="10"/>
      <c r="J11" s="10"/>
      <c r="K11" s="12"/>
      <c r="L11" s="12"/>
    </row>
    <row r="12" customFormat="false" ht="14.5" hidden="false" customHeight="false" outlineLevel="0" collapsed="false">
      <c r="A12" s="10" t="n">
        <v>11</v>
      </c>
      <c r="B12" s="10" t="str">
        <f aca="false">IFERROR(VLOOKUP(C12,xfc:xfd,2,0),"")</f>
        <v/>
      </c>
      <c r="C12" s="10"/>
      <c r="D12" s="10"/>
      <c r="E12" s="10"/>
      <c r="F12" s="10"/>
      <c r="G12" s="10"/>
      <c r="H12" s="10"/>
      <c r="I12" s="10"/>
      <c r="J12" s="10"/>
      <c r="K12" s="12"/>
      <c r="L12" s="12"/>
    </row>
    <row r="13" customFormat="false" ht="14.5" hidden="false" customHeight="false" outlineLevel="0" collapsed="false">
      <c r="A13" s="10" t="n">
        <v>12</v>
      </c>
      <c r="B13" s="10" t="str">
        <f aca="false">IFERROR(VLOOKUP(C13,xfc:xfd,2,0),"")</f>
        <v/>
      </c>
      <c r="C13" s="10"/>
      <c r="D13" s="10"/>
      <c r="E13" s="10"/>
      <c r="F13" s="10"/>
      <c r="G13" s="10"/>
      <c r="H13" s="10"/>
      <c r="I13" s="10"/>
      <c r="J13" s="10"/>
      <c r="K13" s="12"/>
      <c r="L13" s="12"/>
    </row>
    <row r="14" customFormat="false" ht="14.5" hidden="false" customHeight="false" outlineLevel="0" collapsed="false">
      <c r="A14" s="10" t="n">
        <v>13</v>
      </c>
      <c r="B14" s="10" t="str">
        <f aca="false">IFERROR(VLOOKUP(C14,xfc:xfd,2,0),"")</f>
        <v/>
      </c>
      <c r="C14" s="10"/>
      <c r="D14" s="10"/>
      <c r="E14" s="10"/>
      <c r="F14" s="10"/>
      <c r="G14" s="10"/>
      <c r="H14" s="10"/>
      <c r="I14" s="10"/>
      <c r="J14" s="10"/>
      <c r="K14" s="12"/>
      <c r="L14" s="12"/>
    </row>
    <row r="15" customFormat="false" ht="14.5" hidden="false" customHeight="false" outlineLevel="0" collapsed="false">
      <c r="A15" s="10" t="n">
        <v>14</v>
      </c>
      <c r="B15" s="10" t="str">
        <f aca="false">IFERROR(VLOOKUP(C15,xfc:xfd,2,0),"")</f>
        <v/>
      </c>
      <c r="C15" s="10"/>
      <c r="D15" s="10"/>
      <c r="E15" s="10"/>
      <c r="F15" s="10"/>
      <c r="G15" s="10"/>
      <c r="H15" s="10"/>
      <c r="I15" s="10"/>
      <c r="J15" s="10"/>
      <c r="K15" s="12"/>
      <c r="L15" s="12"/>
    </row>
    <row r="16" customFormat="false" ht="14.5" hidden="false" customHeight="false" outlineLevel="0" collapsed="false">
      <c r="A16" s="10" t="n">
        <v>15</v>
      </c>
      <c r="B16" s="10" t="str">
        <f aca="false">IFERROR(VLOOKUP(C16,xfc:xfd,2,0),"")</f>
        <v/>
      </c>
      <c r="C16" s="10"/>
      <c r="D16" s="10"/>
      <c r="E16" s="10"/>
      <c r="F16" s="10"/>
      <c r="G16" s="10"/>
      <c r="H16" s="10"/>
      <c r="I16" s="10"/>
      <c r="J16" s="10"/>
      <c r="K16" s="12"/>
      <c r="L16" s="12"/>
    </row>
    <row r="17" customFormat="false" ht="14.5" hidden="false" customHeight="false" outlineLevel="0" collapsed="false">
      <c r="A17" s="10" t="n">
        <v>16</v>
      </c>
      <c r="B17" s="10" t="str">
        <f aca="false">IFERROR(VLOOKUP(C17,xfc:xfd,2,0),"")</f>
        <v/>
      </c>
      <c r="C17" s="10"/>
      <c r="D17" s="10"/>
      <c r="E17" s="10"/>
      <c r="F17" s="10"/>
      <c r="G17" s="10"/>
      <c r="H17" s="10"/>
      <c r="I17" s="10"/>
      <c r="J17" s="10"/>
      <c r="K17" s="12"/>
      <c r="L17" s="12"/>
    </row>
    <row r="18" customFormat="false" ht="14.5" hidden="false" customHeight="false" outlineLevel="0" collapsed="false">
      <c r="A18" s="10" t="n">
        <v>17</v>
      </c>
      <c r="B18" s="10" t="str">
        <f aca="false">IFERROR(VLOOKUP(C18,xfc:xfd,2,0),"")</f>
        <v/>
      </c>
      <c r="C18" s="10"/>
      <c r="D18" s="10"/>
      <c r="E18" s="10"/>
      <c r="F18" s="10"/>
      <c r="G18" s="10"/>
      <c r="H18" s="10"/>
      <c r="I18" s="10"/>
      <c r="J18" s="10"/>
      <c r="K18" s="12"/>
      <c r="L18" s="12"/>
    </row>
    <row r="19" customFormat="false" ht="14.5" hidden="false" customHeight="false" outlineLevel="0" collapsed="false">
      <c r="A19" s="10" t="n">
        <v>18</v>
      </c>
      <c r="B19" s="10" t="str">
        <f aca="false">IFERROR(VLOOKUP(C19,xfc:xfd,2,0),"")</f>
        <v/>
      </c>
      <c r="C19" s="10"/>
      <c r="D19" s="10"/>
      <c r="E19" s="10"/>
      <c r="F19" s="10"/>
      <c r="G19" s="10"/>
      <c r="H19" s="10"/>
      <c r="I19" s="10"/>
      <c r="J19" s="10"/>
      <c r="K19" s="12"/>
      <c r="L19" s="12"/>
    </row>
    <row r="20" customFormat="false" ht="14.5" hidden="false" customHeight="false" outlineLevel="0" collapsed="false">
      <c r="A20" s="10" t="n">
        <v>19</v>
      </c>
      <c r="B20" s="10" t="str">
        <f aca="false">IFERROR(VLOOKUP(C20,xfc:xfd,2,0),"")</f>
        <v/>
      </c>
      <c r="C20" s="10"/>
      <c r="D20" s="10"/>
      <c r="E20" s="10"/>
      <c r="F20" s="10"/>
      <c r="G20" s="10"/>
      <c r="H20" s="10"/>
      <c r="I20" s="10"/>
      <c r="J20" s="10"/>
      <c r="K20" s="12"/>
      <c r="L20" s="12"/>
    </row>
    <row r="21" customFormat="false" ht="14.5" hidden="false" customHeight="false" outlineLevel="0" collapsed="false">
      <c r="A21" s="10" t="n">
        <v>20</v>
      </c>
      <c r="B21" s="10" t="str">
        <f aca="false">IFERROR(VLOOKUP(C21,xfc:xfd,2,0),"")</f>
        <v/>
      </c>
      <c r="C21" s="10"/>
      <c r="D21" s="10"/>
      <c r="E21" s="10"/>
      <c r="F21" s="10"/>
      <c r="G21" s="10"/>
      <c r="H21" s="10"/>
      <c r="I21" s="10"/>
      <c r="J21" s="10"/>
      <c r="K21" s="12"/>
      <c r="L21" s="12"/>
    </row>
  </sheetData>
  <dataValidations count="2">
    <dataValidation allowBlank="true" operator="between" showDropDown="false" showErrorMessage="true" showInputMessage="true" sqref="C2:C21" type="list">
      <formula1>$xfc$2:$xfc$18</formula1>
      <formula2>0</formula2>
    </dataValidation>
    <dataValidation allowBlank="true" operator="between" showDropDown="false" showErrorMessage="true" showInputMessage="true" sqref="H2:H21" type="list">
      <formula1>$xfb$2:$xfb$3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A1:F1 H3"/>
    </sheetView>
  </sheetViews>
  <sheetFormatPr defaultRowHeight="14.5"/>
  <cols>
    <col collapsed="false" hidden="false" max="1" min="1" style="0" width="8.57085020242915"/>
    <col collapsed="false" hidden="false" max="2" min="2" style="0" width="19.1740890688259"/>
    <col collapsed="false" hidden="false" max="3" min="3" style="0" width="20.0323886639676"/>
    <col collapsed="false" hidden="false" max="4" min="4" style="0" width="22.6032388663968"/>
    <col collapsed="false" hidden="false" max="7" min="5" style="0" width="8.57085020242915"/>
    <col collapsed="false" hidden="false" max="8" min="8" style="0" width="11.0323886639676"/>
    <col collapsed="false" hidden="false" max="1025" min="9" style="0" width="8.57085020242915"/>
  </cols>
  <sheetData>
    <row r="1" customFormat="false" ht="14.5" hidden="false" customHeight="false" outlineLevel="0" collapsed="false">
      <c r="A1" s="9" t="s">
        <v>66</v>
      </c>
      <c r="B1" s="9"/>
      <c r="C1" s="9"/>
      <c r="D1" s="9"/>
    </row>
    <row r="2" customFormat="false" ht="14.5" hidden="false" customHeight="false" outlineLevel="0" collapsed="false">
      <c r="A2" s="15" t="s">
        <v>0</v>
      </c>
      <c r="B2" s="16" t="s">
        <v>67</v>
      </c>
      <c r="C2" s="15" t="s">
        <v>68</v>
      </c>
      <c r="D2" s="15" t="s">
        <v>69</v>
      </c>
      <c r="E2" s="17" t="s">
        <v>70</v>
      </c>
    </row>
    <row r="3" customFormat="false" ht="14.5" hidden="false" customHeight="true" outlineLevel="0" collapsed="false">
      <c r="A3" s="18" t="n">
        <v>1</v>
      </c>
      <c r="B3" s="18" t="s">
        <v>71</v>
      </c>
      <c r="C3" s="19" t="s">
        <v>72</v>
      </c>
      <c r="D3" s="19" t="s">
        <v>29</v>
      </c>
      <c r="H3" s="0" t="s">
        <v>73</v>
      </c>
    </row>
    <row r="4" customFormat="false" ht="14.5" hidden="false" customHeight="false" outlineLevel="0" collapsed="false">
      <c r="A4" s="18"/>
      <c r="B4" s="18"/>
      <c r="C4" s="19" t="s">
        <v>74</v>
      </c>
      <c r="D4" s="19" t="s">
        <v>75</v>
      </c>
      <c r="H4" s="0" t="s">
        <v>76</v>
      </c>
    </row>
    <row r="5" customFormat="false" ht="14.5" hidden="false" customHeight="false" outlineLevel="0" collapsed="false">
      <c r="A5" s="18"/>
      <c r="B5" s="18"/>
      <c r="C5" s="19" t="s">
        <v>77</v>
      </c>
      <c r="D5" s="19" t="s">
        <v>78</v>
      </c>
      <c r="H5" s="0" t="s">
        <v>79</v>
      </c>
    </row>
    <row r="6" customFormat="false" ht="14.5" hidden="false" customHeight="false" outlineLevel="0" collapsed="false">
      <c r="A6" s="18"/>
      <c r="B6" s="18"/>
      <c r="C6" s="19" t="s">
        <v>80</v>
      </c>
      <c r="D6" s="19" t="s">
        <v>81</v>
      </c>
    </row>
    <row r="7" customFormat="false" ht="14.5" hidden="false" customHeight="false" outlineLevel="0" collapsed="false">
      <c r="A7" s="20" t="n">
        <v>2</v>
      </c>
      <c r="B7" s="20" t="s">
        <v>82</v>
      </c>
      <c r="C7" s="19" t="s">
        <v>83</v>
      </c>
      <c r="D7" s="19" t="s">
        <v>84</v>
      </c>
    </row>
    <row r="8" customFormat="false" ht="14.5" hidden="false" customHeight="false" outlineLevel="0" collapsed="false">
      <c r="A8" s="20"/>
      <c r="B8" s="20"/>
      <c r="C8" s="19" t="s">
        <v>85</v>
      </c>
      <c r="D8" s="19" t="s">
        <v>86</v>
      </c>
    </row>
    <row r="9" customFormat="false" ht="14.5" hidden="false" customHeight="false" outlineLevel="0" collapsed="false">
      <c r="A9" s="20"/>
      <c r="B9" s="20"/>
      <c r="C9" s="19" t="s">
        <v>87</v>
      </c>
      <c r="D9" s="19" t="s">
        <v>88</v>
      </c>
    </row>
    <row r="10" customFormat="false" ht="14.5" hidden="false" customHeight="false" outlineLevel="0" collapsed="false">
      <c r="A10" s="20"/>
      <c r="B10" s="20"/>
      <c r="C10" s="19" t="s">
        <v>89</v>
      </c>
      <c r="D10" s="19" t="s">
        <v>90</v>
      </c>
    </row>
    <row r="11" customFormat="false" ht="14.5" hidden="false" customHeight="false" outlineLevel="0" collapsed="false">
      <c r="A11" s="20"/>
      <c r="B11" s="20"/>
      <c r="C11" s="19" t="s">
        <v>91</v>
      </c>
      <c r="D11" s="19" t="s">
        <v>92</v>
      </c>
    </row>
    <row r="12" customFormat="false" ht="14.5" hidden="false" customHeight="false" outlineLevel="0" collapsed="false">
      <c r="A12" s="20"/>
      <c r="B12" s="20"/>
      <c r="C12" s="19" t="s">
        <v>93</v>
      </c>
      <c r="D12" s="19" t="s">
        <v>56</v>
      </c>
    </row>
    <row r="13" customFormat="false" ht="14.5" hidden="false" customHeight="false" outlineLevel="0" collapsed="false">
      <c r="A13" s="20" t="n">
        <v>3</v>
      </c>
      <c r="B13" s="20" t="s">
        <v>94</v>
      </c>
      <c r="C13" s="19" t="s">
        <v>95</v>
      </c>
      <c r="D13" s="19" t="s">
        <v>96</v>
      </c>
    </row>
    <row r="14" customFormat="false" ht="14.5" hidden="false" customHeight="false" outlineLevel="0" collapsed="false">
      <c r="A14" s="20"/>
      <c r="B14" s="20"/>
      <c r="C14" s="19" t="s">
        <v>97</v>
      </c>
      <c r="D14" s="19" t="s">
        <v>98</v>
      </c>
    </row>
    <row r="15" customFormat="false" ht="14.5" hidden="false" customHeight="false" outlineLevel="0" collapsed="false">
      <c r="A15" s="20"/>
      <c r="B15" s="20"/>
      <c r="C15" s="19" t="s">
        <v>99</v>
      </c>
      <c r="D15" s="19" t="s">
        <v>100</v>
      </c>
    </row>
    <row r="16" customFormat="false" ht="14.5" hidden="false" customHeight="false" outlineLevel="0" collapsed="false">
      <c r="A16" s="20"/>
      <c r="B16" s="20"/>
      <c r="C16" s="19" t="s">
        <v>101</v>
      </c>
      <c r="D16" s="19" t="s">
        <v>102</v>
      </c>
    </row>
    <row r="17" customFormat="false" ht="14.5" hidden="false" customHeight="false" outlineLevel="0" collapsed="false">
      <c r="A17" s="20"/>
      <c r="B17" s="20"/>
      <c r="C17" s="19" t="s">
        <v>103</v>
      </c>
      <c r="D17" s="19" t="s">
        <v>104</v>
      </c>
    </row>
    <row r="18" customFormat="false" ht="14.5" hidden="false" customHeight="false" outlineLevel="0" collapsed="false">
      <c r="A18" s="20"/>
      <c r="B18" s="20"/>
      <c r="C18" s="19" t="s">
        <v>105</v>
      </c>
      <c r="D18" s="19" t="s">
        <v>106</v>
      </c>
    </row>
    <row r="19" customFormat="false" ht="14.5" hidden="false" customHeight="false" outlineLevel="0" collapsed="false">
      <c r="A19" s="20"/>
      <c r="B19" s="20"/>
      <c r="C19" s="19" t="s">
        <v>107</v>
      </c>
      <c r="D19" s="19" t="s">
        <v>108</v>
      </c>
    </row>
    <row r="20" customFormat="false" ht="14.5" hidden="false" customHeight="false" outlineLevel="0" collapsed="false">
      <c r="A20" s="20"/>
      <c r="B20" s="20"/>
      <c r="C20" s="19" t="s">
        <v>109</v>
      </c>
      <c r="D20" s="19" t="s">
        <v>110</v>
      </c>
    </row>
    <row r="21" customFormat="false" ht="14.5" hidden="false" customHeight="false" outlineLevel="0" collapsed="false">
      <c r="A21" s="21"/>
      <c r="B21" s="21"/>
      <c r="C21" s="21" t="s">
        <v>111</v>
      </c>
      <c r="D21" s="21"/>
    </row>
  </sheetData>
  <mergeCells count="7">
    <mergeCell ref="A1:D1"/>
    <mergeCell ref="A3:A6"/>
    <mergeCell ref="B3:B6"/>
    <mergeCell ref="A7:A12"/>
    <mergeCell ref="B7:B12"/>
    <mergeCell ref="A13:A20"/>
    <mergeCell ref="B13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:F1 A2"/>
    </sheetView>
  </sheetViews>
  <sheetFormatPr defaultRowHeight="14.5"/>
  <cols>
    <col collapsed="false" hidden="false" max="1" min="1" style="0" width="157.785425101215"/>
    <col collapsed="false" hidden="false" max="2" min="2" style="0" width="19.9230769230769"/>
    <col collapsed="false" hidden="false" max="1025" min="3" style="0" width="8.57085020242915"/>
  </cols>
  <sheetData>
    <row r="1" customFormat="false" ht="14.5" hidden="false" customHeight="false" outlineLevel="0" collapsed="false">
      <c r="A1" s="22" t="s">
        <v>57</v>
      </c>
      <c r="B1" s="22" t="s">
        <v>3</v>
      </c>
    </row>
    <row r="2" customFormat="false" ht="14.5" hidden="false" customHeight="false" outlineLevel="0" collapsed="false">
      <c r="A2" s="10" t="s">
        <v>112</v>
      </c>
      <c r="B2" s="10" t="s">
        <v>113</v>
      </c>
    </row>
    <row r="3" customFormat="false" ht="14.5" hidden="false" customHeight="false" outlineLevel="0" collapsed="false">
      <c r="A3" s="10" t="s">
        <v>54</v>
      </c>
      <c r="B3" s="10" t="s">
        <v>114</v>
      </c>
    </row>
    <row r="4" customFormat="false" ht="14.5" hidden="false" customHeight="false" outlineLevel="0" collapsed="false">
      <c r="A4" s="10" t="s">
        <v>115</v>
      </c>
      <c r="B4" s="10" t="s">
        <v>116</v>
      </c>
    </row>
    <row r="5" customFormat="false" ht="14.5" hidden="false" customHeight="false" outlineLevel="0" collapsed="false">
      <c r="A5" s="10" t="s">
        <v>41</v>
      </c>
      <c r="B5" s="10" t="s">
        <v>117</v>
      </c>
    </row>
    <row r="6" customFormat="false" ht="14.5" hidden="false" customHeight="false" outlineLevel="0" collapsed="false">
      <c r="A6" s="10" t="s">
        <v>55</v>
      </c>
      <c r="B6" s="10" t="s">
        <v>118</v>
      </c>
    </row>
    <row r="7" customFormat="false" ht="14.5" hidden="false" customHeight="false" outlineLevel="0" collapsed="false">
      <c r="A7" s="10" t="s">
        <v>119</v>
      </c>
      <c r="B7" s="10" t="s">
        <v>120</v>
      </c>
    </row>
    <row r="8" customFormat="false" ht="14.5" hidden="false" customHeight="false" outlineLevel="0" collapsed="false">
      <c r="A8" s="10" t="s">
        <v>31</v>
      </c>
      <c r="B8" s="10" t="s">
        <v>121</v>
      </c>
    </row>
    <row r="9" customFormat="false" ht="14.5" hidden="false" customHeight="false" outlineLevel="0" collapsed="false">
      <c r="A9" s="10" t="s">
        <v>46</v>
      </c>
      <c r="B9" s="10" t="s">
        <v>113</v>
      </c>
    </row>
    <row r="10" customFormat="false" ht="14.5" hidden="false" customHeight="false" outlineLevel="0" collapsed="false">
      <c r="A10" s="10" t="s">
        <v>122</v>
      </c>
      <c r="B10" s="10" t="s">
        <v>123</v>
      </c>
    </row>
    <row r="11" customFormat="false" ht="14.5" hidden="false" customHeight="false" outlineLevel="0" collapsed="false">
      <c r="A11" s="10" t="s">
        <v>124</v>
      </c>
      <c r="B11" s="10" t="s">
        <v>125</v>
      </c>
    </row>
    <row r="12" customFormat="false" ht="14.5" hidden="false" customHeight="false" outlineLevel="0" collapsed="false">
      <c r="A12" s="10" t="s">
        <v>126</v>
      </c>
      <c r="B12" s="10" t="s">
        <v>127</v>
      </c>
    </row>
    <row r="13" customFormat="false" ht="14.5" hidden="false" customHeight="false" outlineLevel="0" collapsed="false">
      <c r="A13" s="10" t="s">
        <v>128</v>
      </c>
      <c r="B13" s="10" t="s">
        <v>114</v>
      </c>
    </row>
    <row r="14" customFormat="false" ht="14.5" hidden="false" customHeight="false" outlineLevel="0" collapsed="false">
      <c r="A14" s="10" t="s">
        <v>129</v>
      </c>
      <c r="B14" s="10" t="s">
        <v>130</v>
      </c>
    </row>
    <row r="15" customFormat="false" ht="14.5" hidden="false" customHeight="false" outlineLevel="0" collapsed="false">
      <c r="A15" s="10" t="s">
        <v>131</v>
      </c>
      <c r="B15" s="10" t="s">
        <v>132</v>
      </c>
    </row>
    <row r="16" customFormat="false" ht="14.5" hidden="false" customHeight="false" outlineLevel="0" collapsed="false">
      <c r="A16" s="10" t="s">
        <v>133</v>
      </c>
      <c r="B16" s="10" t="s">
        <v>134</v>
      </c>
    </row>
    <row r="17" customFormat="false" ht="14.5" hidden="false" customHeight="false" outlineLevel="0" collapsed="false">
      <c r="A17" s="10" t="s">
        <v>135</v>
      </c>
      <c r="B17" s="10" t="s">
        <v>136</v>
      </c>
    </row>
    <row r="18" customFormat="false" ht="14.5" hidden="false" customHeight="false" outlineLevel="0" collapsed="false">
      <c r="A18" s="10" t="s">
        <v>137</v>
      </c>
      <c r="B18" s="10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A1:F1 F13"/>
    </sheetView>
  </sheetViews>
  <sheetFormatPr defaultRowHeight="14.5"/>
  <cols>
    <col collapsed="false" hidden="false" max="1" min="1" style="0" width="14.7813765182186"/>
    <col collapsed="false" hidden="false" max="2" min="2" style="0" width="12.6396761133603"/>
    <col collapsed="false" hidden="false" max="3" min="3" style="0" width="8.57085020242915"/>
    <col collapsed="false" hidden="false" max="4" min="4" style="0" width="11.7813765182186"/>
    <col collapsed="false" hidden="false" max="1025" min="5" style="0" width="8.57085020242915"/>
  </cols>
  <sheetData>
    <row r="1" customFormat="false" ht="14.5" hidden="false" customHeight="false" outlineLevel="0" collapsed="false">
      <c r="A1" s="23" t="s">
        <v>139</v>
      </c>
      <c r="D1" s="23" t="s">
        <v>140</v>
      </c>
      <c r="F1" s="23" t="s">
        <v>141</v>
      </c>
    </row>
    <row r="2" customFormat="false" ht="14.5" hidden="false" customHeight="false" outlineLevel="0" collapsed="false">
      <c r="A2" s="24" t="s">
        <v>142</v>
      </c>
      <c r="D2" s="24" t="s">
        <v>143</v>
      </c>
      <c r="F2" s="24" t="s">
        <v>144</v>
      </c>
    </row>
    <row r="3" customFormat="false" ht="14.5" hidden="false" customHeight="false" outlineLevel="0" collapsed="false">
      <c r="A3" s="24" t="s">
        <v>96</v>
      </c>
      <c r="D3" s="24" t="s">
        <v>145</v>
      </c>
      <c r="F3" s="24" t="s">
        <v>146</v>
      </c>
    </row>
    <row r="4" customFormat="false" ht="14.5" hidden="false" customHeight="false" outlineLevel="0" collapsed="false">
      <c r="A4" s="24" t="s">
        <v>90</v>
      </c>
      <c r="D4" s="24" t="s">
        <v>147</v>
      </c>
      <c r="F4" s="24" t="s">
        <v>148</v>
      </c>
    </row>
    <row r="5" customFormat="false" ht="14.5" hidden="false" customHeight="false" outlineLevel="0" collapsed="false">
      <c r="A5" s="24" t="s">
        <v>98</v>
      </c>
      <c r="D5" s="24" t="s">
        <v>149</v>
      </c>
      <c r="F5" s="24" t="s">
        <v>150</v>
      </c>
    </row>
    <row r="6" customFormat="false" ht="14.5" hidden="false" customHeight="false" outlineLevel="0" collapsed="false">
      <c r="A6" s="24" t="s">
        <v>29</v>
      </c>
      <c r="D6" s="24" t="s">
        <v>151</v>
      </c>
      <c r="F6" s="24" t="s">
        <v>152</v>
      </c>
    </row>
    <row r="7" customFormat="false" ht="14.5" hidden="false" customHeight="false" outlineLevel="0" collapsed="false">
      <c r="A7" s="24" t="s">
        <v>153</v>
      </c>
      <c r="D7" s="24"/>
      <c r="F7" s="24" t="s">
        <v>154</v>
      </c>
    </row>
    <row r="8" customFormat="false" ht="14.5" hidden="false" customHeight="false" outlineLevel="0" collapsed="false">
      <c r="A8" s="24" t="s">
        <v>88</v>
      </c>
      <c r="D8" s="24"/>
    </row>
    <row r="9" customFormat="false" ht="14.5" hidden="false" customHeight="false" outlineLevel="0" collapsed="false">
      <c r="A9" s="24" t="s">
        <v>56</v>
      </c>
      <c r="D9" s="24"/>
    </row>
    <row r="10" customFormat="false" ht="14.5" hidden="false" customHeight="false" outlineLevel="0" collapsed="false">
      <c r="A10" s="24" t="s">
        <v>75</v>
      </c>
      <c r="D10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2018-05-28T15:15:58Z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