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79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L4" i="1" s="1"/>
  <c r="B4" i="1"/>
  <c r="A4" i="1"/>
  <c r="G4" i="1" s="1"/>
  <c r="J4" i="1" l="1"/>
  <c r="K4" i="1"/>
  <c r="B7" i="1" s="1"/>
  <c r="F4" i="1"/>
  <c r="C4" i="1"/>
  <c r="J7" i="1" s="1"/>
  <c r="L7" i="1" s="1"/>
  <c r="D7" i="1" l="1"/>
  <c r="E7" i="1" s="1"/>
  <c r="F7" i="1" s="1"/>
  <c r="G7" i="1" s="1"/>
  <c r="I7" i="1" s="1"/>
  <c r="A7" i="1"/>
  <c r="D4" i="1" l="1"/>
  <c r="K7" i="1"/>
</calcChain>
</file>

<file path=xl/sharedStrings.xml><?xml version="1.0" encoding="utf-8"?>
<sst xmlns="http://schemas.openxmlformats.org/spreadsheetml/2006/main" count="25" uniqueCount="25">
  <si>
    <t>latitude 1</t>
  </si>
  <si>
    <t>longitude 1</t>
  </si>
  <si>
    <t>latitude 2</t>
  </si>
  <si>
    <t>longitude 2</t>
  </si>
  <si>
    <t>radius of earth</t>
  </si>
  <si>
    <t>Re cos lat</t>
  </si>
  <si>
    <t>Delta long</t>
  </si>
  <si>
    <t>small circle distance</t>
  </si>
  <si>
    <t>great circle distance</t>
  </si>
  <si>
    <t>x1</t>
  </si>
  <si>
    <t>y1</t>
  </si>
  <si>
    <t>z1</t>
  </si>
  <si>
    <t>x2</t>
  </si>
  <si>
    <t>y2</t>
  </si>
  <si>
    <t>z2</t>
  </si>
  <si>
    <t>check distances point 1</t>
  </si>
  <si>
    <t>check distances point 2</t>
  </si>
  <si>
    <t>dot product</t>
  </si>
  <si>
    <t>divide by Re^2</t>
  </si>
  <si>
    <t>take inverse cosine</t>
  </si>
  <si>
    <t>compute Re times theta</t>
  </si>
  <si>
    <t>great circle miles</t>
  </si>
  <si>
    <t>small circle miles</t>
  </si>
  <si>
    <t>great circle distance meters</t>
  </si>
  <si>
    <t>small circle distance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</si>
</sst>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I13" sqref="I13"/>
    </sheetView>
  </sheetViews>
  <sheetFormatPr defaultRowHeight="14.4" x14ac:dyDescent="0.3"/>
  <cols>
    <col min="1" max="1" width="9.5546875" bestFit="1" customWidth="1"/>
    <col min="3" max="3" width="12.5546875" customWidth="1"/>
    <col min="4" max="4" width="10" customWidth="1"/>
    <col min="5" max="5" width="9.21875" bestFit="1" customWidth="1"/>
    <col min="7" max="7" width="10.21875" bestFit="1" customWidth="1"/>
    <col min="8" max="8" width="11" customWidth="1"/>
    <col min="9" max="9" width="9.5546875" bestFit="1" customWidth="1"/>
    <col min="10" max="10" width="10.5546875" customWidth="1"/>
    <col min="11" max="11" width="10.21875" bestFit="1" customWidth="1"/>
    <col min="12" max="12" width="9.5546875" bestFit="1" customWidth="1"/>
  </cols>
  <sheetData>
    <row r="1" spans="1:12" s="1" customFormat="1" ht="28.8" x14ac:dyDescent="0.3">
      <c r="G1" s="1" t="s">
        <v>0</v>
      </c>
      <c r="H1" s="1" t="s">
        <v>1</v>
      </c>
      <c r="I1" s="1" t="s">
        <v>2</v>
      </c>
      <c r="J1" s="1" t="s">
        <v>3</v>
      </c>
      <c r="L1" s="1" t="s">
        <v>4</v>
      </c>
    </row>
    <row r="2" spans="1:12" x14ac:dyDescent="0.3">
      <c r="G2">
        <v>39</v>
      </c>
      <c r="H2">
        <v>-77</v>
      </c>
      <c r="I2">
        <v>39</v>
      </c>
      <c r="J2">
        <v>-122</v>
      </c>
      <c r="L2" s="3">
        <v>6358000</v>
      </c>
    </row>
    <row r="3" spans="1:12" s="1" customFormat="1" ht="28.8" x14ac:dyDescent="0.3">
      <c r="A3" s="1" t="s">
        <v>5</v>
      </c>
      <c r="B3" s="1" t="s">
        <v>6</v>
      </c>
      <c r="C3" s="1" t="s">
        <v>7</v>
      </c>
      <c r="D3" s="1" t="s">
        <v>8</v>
      </c>
      <c r="F3" s="1" t="s">
        <v>9</v>
      </c>
      <c r="G3" s="1" t="s">
        <v>10</v>
      </c>
      <c r="H3" s="1" t="s">
        <v>11</v>
      </c>
      <c r="J3" s="1" t="s">
        <v>12</v>
      </c>
      <c r="K3" s="1" t="s">
        <v>13</v>
      </c>
      <c r="L3" s="1" t="s">
        <v>14</v>
      </c>
    </row>
    <row r="4" spans="1:12" x14ac:dyDescent="0.3">
      <c r="A4" s="3">
        <f>L2*COS(2*PI()*G2/360)</f>
        <v>4941094.0229434213</v>
      </c>
      <c r="B4">
        <f>2*PI()*ABS(H2-J2)/360</f>
        <v>0.78539816339744828</v>
      </c>
      <c r="C4" s="3">
        <f>A4*B4</f>
        <v>3880726.1707938723</v>
      </c>
      <c r="D4" s="3">
        <f>I7</f>
        <v>3839840.3857638966</v>
      </c>
      <c r="F4" s="2">
        <f>A4*COS(2*PI()*(H2)/360)</f>
        <v>1111504.3100732917</v>
      </c>
      <c r="G4" s="3">
        <f>A4*SIN(2*PI()*(H2)/360)</f>
        <v>-4814454.1032453198</v>
      </c>
      <c r="H4" s="3">
        <f>L2*SIN(2*PI()*G2/360)</f>
        <v>4001219.0462948661</v>
      </c>
      <c r="J4" s="2">
        <f>A4*COS(2*PI()*(J2)/360)</f>
        <v>-2618380.9091452635</v>
      </c>
      <c r="K4" s="3">
        <f>A4*SIN(2*PI()*(J2)/360)</f>
        <v>-4190285.3790870644</v>
      </c>
      <c r="L4" s="3">
        <f>H4</f>
        <v>4001219.0462948661</v>
      </c>
    </row>
    <row r="6" spans="1:12" s="1" customFormat="1" ht="57.6" x14ac:dyDescent="0.3">
      <c r="A6" s="1" t="s">
        <v>16</v>
      </c>
      <c r="B6" s="1" t="s">
        <v>15</v>
      </c>
      <c r="D6" s="1" t="s">
        <v>17</v>
      </c>
      <c r="E6" s="1" t="s">
        <v>18</v>
      </c>
      <c r="F6" s="1" t="s">
        <v>19</v>
      </c>
      <c r="G6" s="1" t="s">
        <v>20</v>
      </c>
      <c r="I6" s="1" t="s">
        <v>23</v>
      </c>
      <c r="J6" s="1" t="s">
        <v>24</v>
      </c>
      <c r="K6" s="1" t="s">
        <v>21</v>
      </c>
      <c r="L6" s="1" t="s">
        <v>22</v>
      </c>
    </row>
    <row r="7" spans="1:12" x14ac:dyDescent="0.3">
      <c r="A7">
        <f>SQRT(F4^2+G4^2+H4^2)</f>
        <v>6358000</v>
      </c>
      <c r="B7">
        <f>SQRT(J4^2+K4^2+L4^2)</f>
        <v>6358000</v>
      </c>
      <c r="D7" s="2">
        <f>F4*J4+G4*K4+H4*L4</f>
        <v>33273348827618.801</v>
      </c>
      <c r="E7" s="3">
        <f>D7/(L2^2)</f>
        <v>0.82310542841699341</v>
      </c>
      <c r="F7">
        <f>ACOS(E7)</f>
        <v>0.60393840606541316</v>
      </c>
      <c r="G7" s="3">
        <f>L2*F7</f>
        <v>3839840.3857638966</v>
      </c>
      <c r="I7" s="3">
        <f>G7</f>
        <v>3839840.3857638966</v>
      </c>
      <c r="J7" s="3">
        <f>C4</f>
        <v>3880726.1707938723</v>
      </c>
      <c r="K7" s="3">
        <f>I7/1600</f>
        <v>2399.9002411024353</v>
      </c>
      <c r="L7" s="3">
        <f>J7/1600</f>
        <v>2425.45385674617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Johns Hopkins University - Applied Physics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Jablonski, Daniel G.</dc:creator>
  <cp:lastModifiedBy>Jablonski, Daniel G.</cp:lastModifiedBy>
  <dcterms:created xsi:type="dcterms:W3CDTF">2018-02-18T18:02:36Z</dcterms:created>
  <dcterms:modified xsi:type="dcterms:W3CDTF">2018-02-18T18:26:28Z</dcterms:modified>
</cp:coreProperties>
</file>