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Chris/root/files/projs/ender5pro/enclosure/"/>
    </mc:Choice>
  </mc:AlternateContent>
  <xr:revisionPtr revIDLastSave="0" documentId="13_ncr:1_{B22446EE-B3C8-CF41-B225-95A1727C9B89}" xr6:coauthVersionLast="45" xr6:coauthVersionMax="45" xr10:uidLastSave="{00000000-0000-0000-0000-000000000000}"/>
  <bookViews>
    <workbookView xWindow="51200" yWindow="460" windowWidth="38400" windowHeight="19820" xr2:uid="{00000000-000D-0000-FFFF-FFFF00000000}"/>
  </bookViews>
  <sheets>
    <sheet name="bom" sheetId="1" r:id="rId1"/>
    <sheet name="roll-down" sheetId="6" r:id="rId2"/>
    <sheet name="roll-up" sheetId="8" r:id="rId3"/>
    <sheet name="SMT SIZES" sheetId="2" r:id="rId4"/>
    <sheet name="COMMODITY CODES" sheetId="3" r:id="rId5"/>
    <sheet name="THREADS" sheetId="9" r:id="rId6"/>
  </sheet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8" l="1"/>
  <c r="O26" i="8"/>
  <c r="M26" i="8"/>
  <c r="Q25" i="8" l="1"/>
  <c r="Q24" i="8"/>
  <c r="Q23" i="8"/>
  <c r="Q22" i="8"/>
  <c r="Q20" i="8"/>
  <c r="Q19" i="8"/>
  <c r="Q18" i="8"/>
  <c r="Q17" i="8"/>
  <c r="Q16" i="8"/>
  <c r="Q15" i="8"/>
  <c r="Q14" i="8"/>
  <c r="Q12" i="8"/>
  <c r="Q34" i="8"/>
  <c r="Q33" i="8"/>
  <c r="Q32" i="8"/>
  <c r="Q31" i="8"/>
  <c r="Q30" i="8"/>
  <c r="Q29" i="8"/>
  <c r="Q28" i="8"/>
  <c r="Q27" i="8"/>
  <c r="Q21" i="8"/>
  <c r="O25" i="8"/>
  <c r="O24" i="8"/>
  <c r="O23" i="8"/>
  <c r="O22" i="8"/>
  <c r="M25" i="8"/>
  <c r="M24" i="8"/>
  <c r="M23" i="8"/>
  <c r="M22" i="8"/>
  <c r="M33" i="8"/>
  <c r="M20" i="8"/>
  <c r="M19" i="8"/>
  <c r="M18" i="8"/>
  <c r="M17" i="8"/>
  <c r="M16" i="8"/>
  <c r="M15" i="8"/>
  <c r="M14" i="8"/>
  <c r="M12" i="8" l="1"/>
</calcChain>
</file>

<file path=xl/sharedStrings.xml><?xml version="1.0" encoding="utf-8"?>
<sst xmlns="http://schemas.openxmlformats.org/spreadsheetml/2006/main" count="543" uniqueCount="222">
  <si>
    <t>Item</t>
  </si>
  <si>
    <t>Qty</t>
  </si>
  <si>
    <t>Reference</t>
  </si>
  <si>
    <t>COMM</t>
  </si>
  <si>
    <t>CAP</t>
  </si>
  <si>
    <t>IND</t>
  </si>
  <si>
    <t>RES</t>
  </si>
  <si>
    <t>IC</t>
  </si>
  <si>
    <t>OSC</t>
  </si>
  <si>
    <t>Description</t>
  </si>
  <si>
    <t>Manufacturer</t>
  </si>
  <si>
    <t>PartNo</t>
  </si>
  <si>
    <t>Vendor</t>
  </si>
  <si>
    <t>StockingNo</t>
  </si>
  <si>
    <t>ENGLISH</t>
  </si>
  <si>
    <t>METRIC</t>
  </si>
  <si>
    <t>SIZE (INCHES)</t>
  </si>
  <si>
    <t>SIZE (MILLIMETERS)</t>
  </si>
  <si>
    <t>01005</t>
  </si>
  <si>
    <t>0402</t>
  </si>
  <si>
    <t>0201</t>
  </si>
  <si>
    <t>0603</t>
  </si>
  <si>
    <t>1005</t>
  </si>
  <si>
    <t>1608</t>
  </si>
  <si>
    <t>0805</t>
  </si>
  <si>
    <t>2013</t>
  </si>
  <si>
    <t>3216</t>
  </si>
  <si>
    <t>3225</t>
  </si>
  <si>
    <t>4516</t>
  </si>
  <si>
    <t>4532</t>
  </si>
  <si>
    <t>5025</t>
  </si>
  <si>
    <t>6431</t>
  </si>
  <si>
    <t>MCD</t>
  </si>
  <si>
    <t>Integrated Circuit, Digital</t>
  </si>
  <si>
    <t>MCA</t>
  </si>
  <si>
    <t>Integrated Circuit, Analog (or combination)</t>
  </si>
  <si>
    <t>SEM</t>
  </si>
  <si>
    <t>Semiconductors (transistor, diodes, LED, etc.)</t>
  </si>
  <si>
    <t>Crystals and Oscillators</t>
  </si>
  <si>
    <t>Capacitors</t>
  </si>
  <si>
    <t>Resistors</t>
  </si>
  <si>
    <t>Inductors, Transformers, Ferrites</t>
  </si>
  <si>
    <t>FUS</t>
  </si>
  <si>
    <t>Fuses and circuit breakers</t>
  </si>
  <si>
    <t>CON</t>
  </si>
  <si>
    <t>Connectors, plugs, jacks, headers, etc.</t>
  </si>
  <si>
    <t>SWI</t>
  </si>
  <si>
    <t>Switches, Pushbuttons</t>
  </si>
  <si>
    <t>ASY</t>
  </si>
  <si>
    <t>Sub-Assemblies</t>
  </si>
  <si>
    <t>HDW</t>
  </si>
  <si>
    <t>Hardware, screws, feet, brackets, etc.</t>
  </si>
  <si>
    <t>Integrated</t>
  </si>
  <si>
    <t>MSC</t>
  </si>
  <si>
    <t>Miscellaneous</t>
  </si>
  <si>
    <t>NUL</t>
  </si>
  <si>
    <t>Nothing (e.g., fiducial, test point, etc.)</t>
  </si>
  <si>
    <t>1008</t>
  </si>
  <si>
    <t>2520</t>
  </si>
  <si>
    <t>Remarks</t>
  </si>
  <si>
    <t>Panel, Frame w/Glass, 650 x 450 mm</t>
  </si>
  <si>
    <t>Panel, Frame w/Glass, 650 x 270 mm</t>
  </si>
  <si>
    <t>Panel, Frame w/Glass, 700 x 500 mm</t>
  </si>
  <si>
    <t>Panel, Frame no Glass, 700 x 500 mm</t>
  </si>
  <si>
    <t>Panel, Frame w/Glass, 500 x 600 mm</t>
  </si>
  <si>
    <t>Extrusion, 2020 AL, 560 mm</t>
  </si>
  <si>
    <t>MECH</t>
  </si>
  <si>
    <t>Corners</t>
  </si>
  <si>
    <t>Hinges</t>
  </si>
  <si>
    <t xml:space="preserve">Screw, MS, SHCS, SS, M5 x </t>
  </si>
  <si>
    <t>Washer, Flat, SS, M5</t>
  </si>
  <si>
    <t>Washer, Locking, Split-ring, SS, M5</t>
  </si>
  <si>
    <t>Nut, Square, SS, 8x8x3mm, M5</t>
  </si>
  <si>
    <t xml:space="preserve">Screw, MS, SHCS, SS, M4 x </t>
  </si>
  <si>
    <t>Nut, 2020 Tee-slot, SS, M4</t>
  </si>
  <si>
    <t>Gasket Seal for 620 x 240 glass panel</t>
  </si>
  <si>
    <t>Gasket Seal for 620 x 420 glass panel</t>
  </si>
  <si>
    <t>Gasket Seal for 670 x 470 glass panel</t>
  </si>
  <si>
    <t>Gasket Seal for 570 x 470 glass panel</t>
  </si>
  <si>
    <t>Extrusion, 2020 AL, 700 mm</t>
  </si>
  <si>
    <t>Extrusion, 2020 AL, 460 mm</t>
  </si>
  <si>
    <t>Extrusion, 2020 AL, 650 mm</t>
  </si>
  <si>
    <t>Extrusion, 2020 AL, 230 mm</t>
  </si>
  <si>
    <t>FX</t>
  </si>
  <si>
    <t>DR</t>
  </si>
  <si>
    <t>Door</t>
  </si>
  <si>
    <t>DR.T</t>
  </si>
  <si>
    <t>DR.FL, DR.FR</t>
  </si>
  <si>
    <t>DR.R</t>
  </si>
  <si>
    <t>R</t>
  </si>
  <si>
    <t>L</t>
  </si>
  <si>
    <t>T</t>
  </si>
  <si>
    <t>B</t>
  </si>
  <si>
    <t>F</t>
  </si>
  <si>
    <t>K</t>
  </si>
  <si>
    <t>Left</t>
  </si>
  <si>
    <t>Right</t>
  </si>
  <si>
    <t>Top</t>
  </si>
  <si>
    <t>Bottom</t>
  </si>
  <si>
    <t>Front</t>
  </si>
  <si>
    <t>bacK</t>
  </si>
  <si>
    <t>DR.FL</t>
  </si>
  <si>
    <t>Glass, tempered, 620 x 240 x 5mm, R=10mm</t>
  </si>
  <si>
    <t>DR.FR</t>
  </si>
  <si>
    <t>Extrusion, 2020 AL, 500 mm</t>
  </si>
  <si>
    <t>Glass, tempered, 570 x 470 x 5mm, R=10mm</t>
  </si>
  <si>
    <t>Extrusion, 2020 AL, 410 mm</t>
  </si>
  <si>
    <t>Glass, tempered, 620 x 420 x 5mm, R=10mm</t>
  </si>
  <si>
    <t>Glass, tempered, 670 x 470 x 5mm, R=10mm</t>
  </si>
  <si>
    <t>FG</t>
  </si>
  <si>
    <t>Frame Panel w/Glass</t>
  </si>
  <si>
    <t>PS</t>
  </si>
  <si>
    <t>Pseudo panel</t>
  </si>
  <si>
    <t>PS.K</t>
  </si>
  <si>
    <t>PS.T</t>
  </si>
  <si>
    <t>PS.B</t>
  </si>
  <si>
    <t>PS.T, PS.B</t>
  </si>
  <si>
    <t>Mechanical structure</t>
  </si>
  <si>
    <t>CER</t>
  </si>
  <si>
    <t>Glass and ceramic</t>
  </si>
  <si>
    <t>RUB</t>
  </si>
  <si>
    <t>Used-On</t>
  </si>
  <si>
    <t>DR.FL, DR.FR, DR.R</t>
  </si>
  <si>
    <t>PS.T, PS.B, DR.T</t>
  </si>
  <si>
    <t>Gasket Seal 3mm dia, for glass panel (meter)</t>
  </si>
  <si>
    <t>All glass panels</t>
  </si>
  <si>
    <t>All corners</t>
  </si>
  <si>
    <t>DR.FL, DR.FR, DR.R, DR.T</t>
  </si>
  <si>
    <t>ENDER 5 PRO ENCLOSURE ASSY</t>
  </si>
  <si>
    <t>PART NO</t>
  </si>
  <si>
    <t>DESIGNER</t>
  </si>
  <si>
    <t>THE STUMBLER</t>
  </si>
  <si>
    <t>CHRIS LOTT</t>
  </si>
  <si>
    <t>COMPANY</t>
  </si>
  <si>
    <t>TITLE</t>
  </si>
  <si>
    <t>DWG TYPE</t>
  </si>
  <si>
    <t>PL104300</t>
  </si>
  <si>
    <t>LOCATION</t>
  </si>
  <si>
    <t>SACHEON, SOUTH KOREA</t>
  </si>
  <si>
    <t>REFERENCE DESIGNATOR KEY:</t>
  </si>
  <si>
    <t xml:space="preserve"> Suffix:</t>
  </si>
  <si>
    <t>F/N</t>
  </si>
  <si>
    <t>PAGE</t>
  </si>
  <si>
    <t>1 of 3</t>
  </si>
  <si>
    <t>ASSY, TOP LEVEL PARTS LIST</t>
  </si>
  <si>
    <t>2 of 3</t>
  </si>
  <si>
    <t>All hinges</t>
  </si>
  <si>
    <t>3 of 3</t>
  </si>
  <si>
    <t>TOP-LEVEL ASSEMBLY PARTS LIST</t>
  </si>
  <si>
    <t>ROLLED-UP / COMBINED PARTS LIST, TO PURCHASE</t>
  </si>
  <si>
    <t>EXPLODED PARTS LIST, SORTED BY SUB-ASSEMBLY</t>
  </si>
  <si>
    <t>Rubber, Neoprene, etc.</t>
  </si>
  <si>
    <t>Metric</t>
  </si>
  <si>
    <t>Thread</t>
  </si>
  <si>
    <t>Basic</t>
  </si>
  <si>
    <t>Dia (in)</t>
  </si>
  <si>
    <t>Coarse</t>
  </si>
  <si>
    <t>Pitch</t>
  </si>
  <si>
    <t>Approx</t>
  </si>
  <si>
    <t>TPI</t>
  </si>
  <si>
    <t>Matching</t>
  </si>
  <si>
    <t>UTS Size</t>
  </si>
  <si>
    <t>UNC</t>
  </si>
  <si>
    <t>UNF</t>
  </si>
  <si>
    <t>M2</t>
  </si>
  <si>
    <t>#2</t>
  </si>
  <si>
    <t>M3</t>
  </si>
  <si>
    <t>#4</t>
  </si>
  <si>
    <t>M3.5 (*)</t>
  </si>
  <si>
    <t>#6</t>
  </si>
  <si>
    <t>M4</t>
  </si>
  <si>
    <t>#8</t>
  </si>
  <si>
    <t>M5</t>
  </si>
  <si>
    <t>#10</t>
  </si>
  <si>
    <t>M6</t>
  </si>
  <si>
    <t>1/4</t>
  </si>
  <si>
    <t>UTS-Unified Thread Standard (Used in USA and Canada)</t>
  </si>
  <si>
    <t>UNC - Unified National Coarse</t>
  </si>
  <si>
    <t>UNF - Unified National Fine</t>
  </si>
  <si>
    <t>TPI - Threads per Inch</t>
  </si>
  <si>
    <t>(*) non-standard size?</t>
  </si>
  <si>
    <t>104320-700-500-FG</t>
  </si>
  <si>
    <t>104320-700-500-F</t>
  </si>
  <si>
    <t>Panel, Pseudo, Glass w/no Frame</t>
  </si>
  <si>
    <t>104320-600-700-G</t>
  </si>
  <si>
    <t>104320-000-600</t>
  </si>
  <si>
    <t>Panel, Pseudo, Frame</t>
  </si>
  <si>
    <t>104320-650-270-FG</t>
  </si>
  <si>
    <t>104320-500-600-FG</t>
  </si>
  <si>
    <t>104320-650-450-FG</t>
  </si>
  <si>
    <t>STUMBLER</t>
  </si>
  <si>
    <t>MYEONGGA</t>
  </si>
  <si>
    <t>SAMDI</t>
  </si>
  <si>
    <t>AL2020x230</t>
  </si>
  <si>
    <t>AL2020x410</t>
  </si>
  <si>
    <t>AL2020x460</t>
  </si>
  <si>
    <t>AL2020x500</t>
  </si>
  <si>
    <t>AL2020x560</t>
  </si>
  <si>
    <t>AL2020x650</t>
  </si>
  <si>
    <t>AL2020x700</t>
  </si>
  <si>
    <t>CH77 RUBBER</t>
  </si>
  <si>
    <t>DAE MYEONG</t>
  </si>
  <si>
    <t>HC4040-CAST</t>
  </si>
  <si>
    <t>ALI-GROUNDHOG</t>
  </si>
  <si>
    <t>2020-CORNER-AL</t>
  </si>
  <si>
    <t>Weight</t>
  </si>
  <si>
    <t>Dens</t>
  </si>
  <si>
    <t>xParam</t>
  </si>
  <si>
    <t>yParam</t>
  </si>
  <si>
    <t>zParam</t>
  </si>
  <si>
    <t>Screw, MS, SHCS, SS, M5 x 12mm</t>
  </si>
  <si>
    <t>Screw, MS, SHCS, SS, M4 x 8mm</t>
  </si>
  <si>
    <t>DONGWON TECH</t>
  </si>
  <si>
    <t>YOUNGWON TOOL</t>
  </si>
  <si>
    <t>Nut, Square, Steel, 8x8x3mm, M5</t>
  </si>
  <si>
    <t xml:space="preserve"> </t>
  </si>
  <si>
    <t>FG.L</t>
  </si>
  <si>
    <t>FX.R</t>
  </si>
  <si>
    <t>FG.L, FX.R</t>
  </si>
  <si>
    <t>Glass, tempered, 670 x 570 x 5mm, R=10mm</t>
  </si>
  <si>
    <t>Gasket Seal for 670 x 570 glass panel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</si>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</sst>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$&quot;#,##0.00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D2Coding"/>
      <family val="2"/>
      <charset val="129"/>
    </font>
    <font>
      <sz val="11"/>
      <color theme="1"/>
      <name val="D2Coding"/>
      <family val="2"/>
      <charset val="129"/>
    </font>
    <font>
      <u/>
      <sz val="11"/>
      <color theme="10"/>
      <name val="Calibri"/>
      <family val="2"/>
      <charset val="129"/>
      <scheme val="minor"/>
    </font>
    <font>
      <sz val="11"/>
      <color rgb="FF000000"/>
      <name val="Calibri"/>
      <family val="3"/>
      <charset val="129"/>
    </font>
    <font>
      <sz val="14"/>
      <color rgb="FF000000"/>
      <name val="Calibri"/>
      <family val="3"/>
      <charset val="129"/>
    </font>
    <font>
      <b/>
      <sz val="14"/>
      <color rgb="FF0066CC"/>
      <name val="Calibri"/>
      <family val="2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1"/>
      <name val="D2Coding"/>
      <family val="2"/>
      <charset val="129"/>
    </font>
    <font>
      <i/>
      <sz val="11"/>
      <color rgb="FF000000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</cellStyleXfs>
  <cellXfs count="151">
    <xf numFmtId="0" fontId="0" fillId="0" borderId="0" xfId="0">
      <alignment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19" fillId="0" borderId="0" xfId="0" applyFont="1" applyFill="1" applyAlignment="1">
      <alignment horizontal="left" vertical="center"/>
    </xf>
    <xf numFmtId="0" fontId="21" fillId="0" borderId="0" xfId="42" applyFill="1">
      <alignment vertical="center"/>
    </xf>
    <xf numFmtId="0" fontId="22" fillId="0" borderId="0" xfId="43">
      <alignment vertical="center"/>
    </xf>
    <xf numFmtId="0" fontId="23" fillId="0" borderId="0" xfId="43" applyFont="1" applyAlignment="1">
      <alignment vertical="top"/>
    </xf>
    <xf numFmtId="0" fontId="23" fillId="0" borderId="0" xfId="43" applyFont="1">
      <alignment vertical="center"/>
    </xf>
    <xf numFmtId="0" fontId="22" fillId="0" borderId="0" xfId="43" applyAlignment="1">
      <alignment vertical="top"/>
    </xf>
    <xf numFmtId="0" fontId="26" fillId="0" borderId="0" xfId="43" applyFont="1" applyAlignment="1"/>
    <xf numFmtId="0" fontId="27" fillId="0" borderId="0" xfId="43" applyFont="1">
      <alignment vertical="center"/>
    </xf>
    <xf numFmtId="0" fontId="27" fillId="0" borderId="0" xfId="43" applyFont="1" applyAlignment="1"/>
    <xf numFmtId="0" fontId="19" fillId="0" borderId="0" xfId="0" applyFont="1" applyFill="1" applyAlignment="1">
      <alignment horizontal="left" vertical="center" indent="1"/>
    </xf>
    <xf numFmtId="0" fontId="20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0" fontId="21" fillId="0" borderId="0" xfId="42" applyFill="1" applyAlignment="1">
      <alignment horizontal="left" vertical="center" indent="1"/>
    </xf>
    <xf numFmtId="0" fontId="21" fillId="0" borderId="0" xfId="42" applyAlignment="1">
      <alignment horizontal="left" vertical="center" indent="1"/>
    </xf>
    <xf numFmtId="0" fontId="21" fillId="0" borderId="0" xfId="42">
      <alignment vertical="center"/>
    </xf>
    <xf numFmtId="0" fontId="21" fillId="0" borderId="0" xfId="42" applyFill="1" applyAlignment="1">
      <alignment vertic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left" vertical="center" indent="1"/>
    </xf>
    <xf numFmtId="0" fontId="19" fillId="33" borderId="1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/>
    <xf numFmtId="0" fontId="20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19" fillId="0" borderId="15" xfId="0" applyFont="1" applyFill="1" applyBorder="1" applyAlignment="1">
      <alignment horizontal="center" vertical="center"/>
    </xf>
    <xf numFmtId="0" fontId="20" fillId="0" borderId="16" xfId="0" applyFont="1" applyFill="1" applyBorder="1">
      <alignment vertical="center"/>
    </xf>
    <xf numFmtId="0" fontId="19" fillId="0" borderId="17" xfId="0" applyFont="1" applyFill="1" applyBorder="1" applyAlignment="1">
      <alignment horizontal="center" vertical="center"/>
    </xf>
    <xf numFmtId="0" fontId="20" fillId="0" borderId="19" xfId="0" applyFont="1" applyFill="1" applyBorder="1">
      <alignment vertical="center"/>
    </xf>
    <xf numFmtId="0" fontId="19" fillId="0" borderId="26" xfId="0" applyFont="1" applyFill="1" applyBorder="1" applyAlignment="1">
      <alignment horizontal="center" vertical="center"/>
    </xf>
    <xf numFmtId="0" fontId="20" fillId="0" borderId="27" xfId="0" applyFont="1" applyFill="1" applyBorder="1">
      <alignment vertical="center"/>
    </xf>
    <xf numFmtId="0" fontId="20" fillId="0" borderId="0" xfId="0" applyFont="1" applyFill="1" applyBorder="1" applyAlignment="1">
      <alignment horizontal="right"/>
    </xf>
    <xf numFmtId="16" fontId="19" fillId="0" borderId="10" xfId="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29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65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right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right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right" vertical="center"/>
    </xf>
    <xf numFmtId="165" fontId="20" fillId="0" borderId="13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4" fontId="20" fillId="0" borderId="13" xfId="0" applyNumberFormat="1" applyFont="1" applyBorder="1" applyAlignment="1">
      <alignment horizontal="right" vertical="center"/>
    </xf>
    <xf numFmtId="0" fontId="20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right" vertical="center"/>
    </xf>
    <xf numFmtId="165" fontId="20" fillId="0" borderId="18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16" fontId="19" fillId="0" borderId="18" xfId="0" quotePrefix="1" applyNumberFormat="1" applyFont="1" applyBorder="1" applyAlignment="1">
      <alignment horizontal="center" vertical="center"/>
    </xf>
    <xf numFmtId="164" fontId="20" fillId="0" borderId="18" xfId="0" applyNumberFormat="1" applyFont="1" applyBorder="1" applyAlignment="1">
      <alignment horizontal="right" vertical="center"/>
    </xf>
    <xf numFmtId="0" fontId="20" fillId="0" borderId="19" xfId="0" applyFont="1" applyBorder="1" applyAlignment="1">
      <alignment horizontal="center" vertical="center"/>
    </xf>
    <xf numFmtId="0" fontId="27" fillId="0" borderId="0" xfId="43" applyFont="1" applyAlignment="1">
      <alignment horizontal="right" vertical="center" indent="1"/>
    </xf>
    <xf numFmtId="49" fontId="25" fillId="0" borderId="38" xfId="43" applyNumberFormat="1" applyFont="1" applyBorder="1" applyAlignment="1">
      <alignment horizontal="right" indent="1"/>
    </xf>
    <xf numFmtId="49" fontId="24" fillId="0" borderId="12" xfId="43" applyNumberFormat="1" applyFont="1" applyBorder="1" applyAlignment="1">
      <alignment horizontal="right" vertical="center" indent="1"/>
    </xf>
    <xf numFmtId="2" fontId="25" fillId="0" borderId="14" xfId="43" applyNumberFormat="1" applyFont="1" applyBorder="1" applyAlignment="1">
      <alignment horizontal="center"/>
    </xf>
    <xf numFmtId="49" fontId="24" fillId="0" borderId="15" xfId="43" applyNumberFormat="1" applyFont="1" applyBorder="1" applyAlignment="1">
      <alignment horizontal="right" vertical="center" indent="1"/>
    </xf>
    <xf numFmtId="2" fontId="25" fillId="0" borderId="16" xfId="43" applyNumberFormat="1" applyFont="1" applyBorder="1" applyAlignment="1">
      <alignment horizontal="center"/>
    </xf>
    <xf numFmtId="49" fontId="24" fillId="0" borderId="17" xfId="43" applyNumberFormat="1" applyFont="1" applyBorder="1" applyAlignment="1">
      <alignment horizontal="right" vertical="center" indent="1"/>
    </xf>
    <xf numFmtId="2" fontId="25" fillId="0" borderId="19" xfId="43" applyNumberFormat="1" applyFont="1" applyBorder="1" applyAlignment="1">
      <alignment horizontal="center"/>
    </xf>
    <xf numFmtId="49" fontId="24" fillId="0" borderId="20" xfId="43" applyNumberFormat="1" applyFont="1" applyBorder="1" applyAlignment="1">
      <alignment horizontal="right" indent="1"/>
    </xf>
    <xf numFmtId="49" fontId="25" fillId="0" borderId="14" xfId="43" applyNumberFormat="1" applyFont="1" applyBorder="1" applyAlignment="1">
      <alignment horizontal="right" indent="1"/>
    </xf>
    <xf numFmtId="49" fontId="25" fillId="0" borderId="16" xfId="43" applyNumberFormat="1" applyFont="1" applyBorder="1" applyAlignment="1">
      <alignment horizontal="right" indent="1"/>
    </xf>
    <xf numFmtId="49" fontId="25" fillId="0" borderId="19" xfId="43" applyNumberFormat="1" applyFont="1" applyBorder="1" applyAlignment="1">
      <alignment horizontal="right" indent="1"/>
    </xf>
    <xf numFmtId="164" fontId="24" fillId="0" borderId="12" xfId="43" applyNumberFormat="1" applyFont="1" applyBorder="1" applyAlignment="1">
      <alignment horizontal="center"/>
    </xf>
    <xf numFmtId="164" fontId="24" fillId="0" borderId="14" xfId="43" applyNumberFormat="1" applyFont="1" applyBorder="1" applyAlignment="1">
      <alignment horizontal="center"/>
    </xf>
    <xf numFmtId="164" fontId="24" fillId="0" borderId="15" xfId="43" applyNumberFormat="1" applyFont="1" applyBorder="1" applyAlignment="1">
      <alignment horizontal="center"/>
    </xf>
    <xf numFmtId="164" fontId="24" fillId="0" borderId="16" xfId="43" applyNumberFormat="1" applyFont="1" applyBorder="1" applyAlignment="1">
      <alignment horizontal="center"/>
    </xf>
    <xf numFmtId="164" fontId="24" fillId="0" borderId="17" xfId="43" applyNumberFormat="1" applyFont="1" applyBorder="1" applyAlignment="1">
      <alignment horizontal="center"/>
    </xf>
    <xf numFmtId="164" fontId="24" fillId="0" borderId="19" xfId="43" applyNumberFormat="1" applyFont="1" applyBorder="1" applyAlignment="1">
      <alignment horizontal="center"/>
    </xf>
    <xf numFmtId="2" fontId="25" fillId="0" borderId="12" xfId="43" applyNumberFormat="1" applyFont="1" applyBorder="1" applyAlignment="1">
      <alignment horizontal="center"/>
    </xf>
    <xf numFmtId="2" fontId="25" fillId="0" borderId="15" xfId="43" applyNumberFormat="1" applyFont="1" applyBorder="1" applyAlignment="1">
      <alignment horizontal="center"/>
    </xf>
    <xf numFmtId="2" fontId="25" fillId="0" borderId="17" xfId="43" applyNumberFormat="1" applyFont="1" applyBorder="1" applyAlignment="1">
      <alignment horizontal="center"/>
    </xf>
    <xf numFmtId="0" fontId="20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  <xf numFmtId="164" fontId="19" fillId="0" borderId="0" xfId="0" applyNumberFormat="1" applyFont="1" applyFill="1" applyAlignment="1">
      <alignment horizontal="right" vertical="center"/>
    </xf>
    <xf numFmtId="164" fontId="28" fillId="0" borderId="10" xfId="0" applyNumberFormat="1" applyFont="1" applyFill="1" applyBorder="1" applyAlignment="1"/>
    <xf numFmtId="166" fontId="19" fillId="0" borderId="0" xfId="0" applyNumberFormat="1" applyFont="1" applyFill="1" applyAlignment="1">
      <alignment vertical="center"/>
    </xf>
    <xf numFmtId="0" fontId="19" fillId="33" borderId="10" xfId="0" applyFont="1" applyFill="1" applyBorder="1" applyAlignment="1">
      <alignment horizontal="right" vertical="center" indent="1"/>
    </xf>
    <xf numFmtId="0" fontId="19" fillId="0" borderId="0" xfId="0" applyFont="1" applyFill="1" applyAlignment="1">
      <alignment horizontal="right" vertical="center" indent="1"/>
    </xf>
    <xf numFmtId="166" fontId="28" fillId="0" borderId="10" xfId="0" applyNumberFormat="1" applyFont="1" applyFill="1" applyBorder="1" applyAlignment="1"/>
    <xf numFmtId="166" fontId="19" fillId="0" borderId="0" xfId="0" applyNumberFormat="1" applyFont="1" applyFill="1">
      <alignment vertical="center"/>
    </xf>
    <xf numFmtId="0" fontId="19" fillId="33" borderId="28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4" borderId="30" xfId="0" applyFont="1" applyFill="1" applyBorder="1" applyAlignment="1">
      <alignment horizontal="left" vertical="center"/>
    </xf>
    <xf numFmtId="0" fontId="19" fillId="34" borderId="31" xfId="0" applyFont="1" applyFill="1" applyBorder="1" applyAlignment="1">
      <alignment horizontal="left" vertical="center"/>
    </xf>
    <xf numFmtId="0" fontId="20" fillId="0" borderId="17" xfId="0" applyFont="1" applyFill="1" applyBorder="1" applyAlignment="1">
      <alignment horizontal="right" vertical="top"/>
    </xf>
    <xf numFmtId="0" fontId="20" fillId="0" borderId="32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left"/>
    </xf>
    <xf numFmtId="0" fontId="28" fillId="35" borderId="37" xfId="0" applyFont="1" applyFill="1" applyBorder="1" applyAlignment="1">
      <alignment horizontal="left"/>
    </xf>
    <xf numFmtId="0" fontId="28" fillId="35" borderId="36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 vertical="top"/>
    </xf>
    <xf numFmtId="0" fontId="20" fillId="0" borderId="13" xfId="0" applyFont="1" applyFill="1" applyBorder="1" applyAlignment="1">
      <alignment horizontal="right" vertical="top"/>
    </xf>
    <xf numFmtId="0" fontId="28" fillId="0" borderId="13" xfId="0" applyFont="1" applyFill="1" applyBorder="1" applyAlignment="1">
      <alignment horizontal="left" indent="4"/>
    </xf>
    <xf numFmtId="0" fontId="28" fillId="0" borderId="14" xfId="0" applyFont="1" applyFill="1" applyBorder="1" applyAlignment="1">
      <alignment horizontal="left" indent="4"/>
    </xf>
    <xf numFmtId="0" fontId="28" fillId="0" borderId="11" xfId="0" applyFont="1" applyFill="1" applyBorder="1" applyAlignment="1">
      <alignment horizontal="left" indent="4"/>
    </xf>
    <xf numFmtId="0" fontId="28" fillId="0" borderId="16" xfId="0" applyFont="1" applyFill="1" applyBorder="1" applyAlignment="1">
      <alignment horizontal="left" indent="4"/>
    </xf>
    <xf numFmtId="0" fontId="20" fillId="0" borderId="15" xfId="0" applyFont="1" applyFill="1" applyBorder="1" applyAlignment="1">
      <alignment horizontal="right" vertical="top"/>
    </xf>
    <xf numFmtId="0" fontId="20" fillId="0" borderId="11" xfId="0" applyFont="1" applyFill="1" applyBorder="1" applyAlignment="1">
      <alignment horizontal="right" vertical="top"/>
    </xf>
    <xf numFmtId="0" fontId="28" fillId="0" borderId="11" xfId="0" applyFont="1" applyFill="1" applyBorder="1" applyAlignment="1">
      <alignment horizontal="left" vertical="center" indent="4"/>
    </xf>
    <xf numFmtId="0" fontId="28" fillId="0" borderId="16" xfId="0" applyFont="1" applyFill="1" applyBorder="1" applyAlignment="1">
      <alignment horizontal="left" vertical="center" indent="4"/>
    </xf>
    <xf numFmtId="0" fontId="28" fillId="0" borderId="18" xfId="0" applyFont="1" applyFill="1" applyBorder="1" applyAlignment="1">
      <alignment horizontal="left" vertical="center" indent="4"/>
    </xf>
    <xf numFmtId="0" fontId="28" fillId="0" borderId="19" xfId="0" applyFont="1" applyFill="1" applyBorder="1" applyAlignment="1">
      <alignment horizontal="left" vertical="center" indent="4"/>
    </xf>
    <xf numFmtId="0" fontId="20" fillId="0" borderId="18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center"/>
    </xf>
    <xf numFmtId="0" fontId="28" fillId="35" borderId="37" xfId="0" applyFont="1" applyFill="1" applyBorder="1" applyAlignment="1">
      <alignment horizontal="center"/>
    </xf>
    <xf numFmtId="0" fontId="28" fillId="35" borderId="36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vertical="center" indent="4"/>
    </xf>
    <xf numFmtId="0" fontId="28" fillId="0" borderId="17" xfId="0" applyFont="1" applyFill="1" applyBorder="1" applyAlignment="1">
      <alignment horizontal="left" vertical="center" indent="4"/>
    </xf>
    <xf numFmtId="16" fontId="19" fillId="0" borderId="35" xfId="0" applyNumberFormat="1" applyFont="1" applyFill="1" applyBorder="1" applyAlignment="1">
      <alignment horizontal="center" vertical="center"/>
    </xf>
    <xf numFmtId="16" fontId="19" fillId="0" borderId="36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right" vertical="top"/>
    </xf>
    <xf numFmtId="0" fontId="20" fillId="0" borderId="33" xfId="0" applyFont="1" applyFill="1" applyBorder="1" applyAlignment="1">
      <alignment horizontal="right" vertical="top"/>
    </xf>
    <xf numFmtId="0" fontId="25" fillId="0" borderId="20" xfId="43" applyFont="1" applyBorder="1" applyAlignment="1">
      <alignment horizontal="center"/>
    </xf>
    <xf numFmtId="0" fontId="25" fillId="0" borderId="22" xfId="43" applyFont="1" applyBorder="1" applyAlignment="1">
      <alignment horizontal="center"/>
    </xf>
    <xf numFmtId="0" fontId="24" fillId="0" borderId="20" xfId="43" applyFont="1" applyBorder="1" applyAlignment="1">
      <alignment horizontal="center"/>
    </xf>
    <xf numFmtId="0" fontId="24" fillId="0" borderId="22" xfId="43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31D3A4F5-1EDA-2A41-B633-66E488DD9FC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6"/>
  <sheetViews>
    <sheetView tabSelected="1" topLeftCell="A2" zoomScale="120" zoomScaleNormal="120" workbookViewId="0">
      <selection activeCell="A18" sqref="A18:XFD18"/>
    </sheetView>
  </sheetViews>
  <sheetFormatPr baseColWidth="10" defaultColWidth="8.83203125" defaultRowHeight="15"/>
  <cols>
    <col min="1" max="1" width="4.1640625" style="6" customWidth="1"/>
    <col min="2" max="2" width="5.6640625" style="4" customWidth="1"/>
    <col min="3" max="3" width="5.6640625" style="5" customWidth="1"/>
    <col min="4" max="4" width="22.5" style="6" bestFit="1" customWidth="1"/>
    <col min="5" max="5" width="5.83203125" style="5" customWidth="1"/>
    <col min="6" max="6" width="16.1640625" style="17" customWidth="1"/>
    <col min="7" max="7" width="24" style="17" customWidth="1"/>
    <col min="8" max="8" width="53.5" style="7" customWidth="1"/>
    <col min="9" max="10" width="8.83203125" style="6"/>
    <col min="11" max="11" width="25.6640625" style="6" customWidth="1"/>
    <col min="12" max="16384" width="8.83203125" style="6"/>
  </cols>
  <sheetData>
    <row r="1" spans="2:11" ht="16" thickBot="1"/>
    <row r="2" spans="2:11" ht="18">
      <c r="B2" s="123" t="s">
        <v>134</v>
      </c>
      <c r="C2" s="124"/>
      <c r="D2" s="125" t="s">
        <v>128</v>
      </c>
      <c r="E2" s="125"/>
      <c r="F2" s="126"/>
      <c r="G2" s="36"/>
      <c r="H2" s="36"/>
    </row>
    <row r="3" spans="2:11" ht="18">
      <c r="B3" s="129" t="s">
        <v>135</v>
      </c>
      <c r="C3" s="130"/>
      <c r="D3" s="127" t="s">
        <v>144</v>
      </c>
      <c r="E3" s="127"/>
      <c r="F3" s="128"/>
    </row>
    <row r="4" spans="2:11" ht="18">
      <c r="B4" s="129" t="s">
        <v>129</v>
      </c>
      <c r="C4" s="130"/>
      <c r="D4" s="131" t="s">
        <v>136</v>
      </c>
      <c r="E4" s="131"/>
      <c r="F4" s="132"/>
    </row>
    <row r="5" spans="2:11" ht="18">
      <c r="B5" s="129" t="s">
        <v>130</v>
      </c>
      <c r="C5" s="130"/>
      <c r="D5" s="131" t="s">
        <v>132</v>
      </c>
      <c r="E5" s="131"/>
      <c r="F5" s="132"/>
    </row>
    <row r="6" spans="2:11" ht="18">
      <c r="B6" s="129" t="s">
        <v>133</v>
      </c>
      <c r="C6" s="130"/>
      <c r="D6" s="131" t="s">
        <v>131</v>
      </c>
      <c r="E6" s="131"/>
      <c r="F6" s="132"/>
    </row>
    <row r="7" spans="2:11" ht="19" thickBot="1">
      <c r="B7" s="118" t="s">
        <v>137</v>
      </c>
      <c r="C7" s="135"/>
      <c r="D7" s="133" t="s">
        <v>138</v>
      </c>
      <c r="E7" s="133"/>
      <c r="F7" s="134"/>
    </row>
    <row r="8" spans="2:11" ht="16" thickBot="1">
      <c r="B8" s="118" t="s">
        <v>142</v>
      </c>
      <c r="C8" s="119"/>
      <c r="D8" s="48" t="s">
        <v>143</v>
      </c>
      <c r="E8" s="29"/>
      <c r="F8" s="29"/>
    </row>
    <row r="9" spans="2:11">
      <c r="B9" s="47"/>
      <c r="C9" s="47"/>
      <c r="D9" s="29"/>
      <c r="E9" s="29"/>
      <c r="F9" s="29"/>
    </row>
    <row r="10" spans="2:11" ht="16" thickBot="1">
      <c r="B10" s="47"/>
      <c r="C10" s="47"/>
      <c r="D10" s="29"/>
      <c r="E10" s="29"/>
      <c r="F10" s="29"/>
    </row>
    <row r="11" spans="2:11" ht="19" thickBot="1">
      <c r="B11" s="120" t="s">
        <v>148</v>
      </c>
      <c r="C11" s="121"/>
      <c r="D11" s="121"/>
      <c r="E11" s="121"/>
      <c r="F11" s="121"/>
      <c r="G11" s="121"/>
      <c r="H11" s="121"/>
      <c r="I11" s="121"/>
      <c r="J11" s="121"/>
      <c r="K11" s="122"/>
    </row>
    <row r="12" spans="2:11" s="3" customFormat="1" ht="16" thickBot="1">
      <c r="B12" s="23" t="s">
        <v>141</v>
      </c>
      <c r="C12" s="24" t="s">
        <v>1</v>
      </c>
      <c r="D12" s="25" t="s">
        <v>2</v>
      </c>
      <c r="E12" s="24" t="s">
        <v>3</v>
      </c>
      <c r="F12" s="26" t="s">
        <v>10</v>
      </c>
      <c r="G12" s="26" t="s">
        <v>11</v>
      </c>
      <c r="H12" s="27" t="s">
        <v>9</v>
      </c>
      <c r="I12" s="25" t="s">
        <v>59</v>
      </c>
      <c r="J12" s="25" t="s">
        <v>12</v>
      </c>
      <c r="K12" s="25" t="s">
        <v>13</v>
      </c>
    </row>
    <row r="13" spans="2:11" s="3" customFormat="1">
      <c r="B13" s="1">
        <v>101</v>
      </c>
      <c r="C13" s="2">
        <v>1</v>
      </c>
      <c r="D13" s="3" t="s">
        <v>216</v>
      </c>
      <c r="E13" s="2" t="s">
        <v>48</v>
      </c>
      <c r="F13" s="16" t="s">
        <v>190</v>
      </c>
      <c r="G13" s="16" t="s">
        <v>181</v>
      </c>
      <c r="H13" s="7" t="s">
        <v>62</v>
      </c>
    </row>
    <row r="14" spans="2:11" s="3" customFormat="1">
      <c r="B14" s="1">
        <v>102</v>
      </c>
      <c r="C14" s="2">
        <v>1</v>
      </c>
      <c r="D14" s="3" t="s">
        <v>217</v>
      </c>
      <c r="E14" s="2" t="s">
        <v>48</v>
      </c>
      <c r="F14" s="16" t="s">
        <v>190</v>
      </c>
      <c r="G14" s="16" t="s">
        <v>182</v>
      </c>
      <c r="H14" s="7" t="s">
        <v>63</v>
      </c>
    </row>
    <row r="15" spans="2:11" s="3" customFormat="1">
      <c r="B15" s="28">
        <v>103</v>
      </c>
      <c r="C15" s="29">
        <v>1</v>
      </c>
      <c r="D15" s="30" t="s">
        <v>221</v>
      </c>
      <c r="E15" s="2" t="s">
        <v>48</v>
      </c>
      <c r="F15" s="16" t="s">
        <v>190</v>
      </c>
      <c r="G15" s="16" t="s">
        <v>184</v>
      </c>
      <c r="H15" s="31" t="s">
        <v>183</v>
      </c>
      <c r="I15" s="30"/>
      <c r="J15" s="30"/>
      <c r="K15" s="30"/>
    </row>
    <row r="16" spans="2:11" s="3" customFormat="1">
      <c r="B16" s="28">
        <v>104</v>
      </c>
      <c r="C16" s="29">
        <v>1</v>
      </c>
      <c r="D16" s="30" t="s">
        <v>116</v>
      </c>
      <c r="E16" s="2" t="s">
        <v>48</v>
      </c>
      <c r="F16" s="16" t="s">
        <v>190</v>
      </c>
      <c r="G16" s="16" t="s">
        <v>185</v>
      </c>
      <c r="H16" s="7" t="s">
        <v>186</v>
      </c>
      <c r="I16" s="30"/>
      <c r="J16" s="30"/>
      <c r="K16" s="30"/>
    </row>
    <row r="17" spans="2:11" s="3" customFormat="1">
      <c r="B17" s="1">
        <v>151</v>
      </c>
      <c r="C17" s="2">
        <v>2</v>
      </c>
      <c r="D17" s="3" t="s">
        <v>87</v>
      </c>
      <c r="E17" s="2" t="s">
        <v>48</v>
      </c>
      <c r="F17" s="16" t="s">
        <v>190</v>
      </c>
      <c r="G17" s="16" t="s">
        <v>187</v>
      </c>
      <c r="H17" s="3" t="s">
        <v>61</v>
      </c>
    </row>
    <row r="18" spans="2:11" s="3" customFormat="1">
      <c r="B18" s="1">
        <v>152</v>
      </c>
      <c r="C18" s="2">
        <v>1</v>
      </c>
      <c r="D18" s="3" t="s">
        <v>86</v>
      </c>
      <c r="E18" s="2" t="s">
        <v>48</v>
      </c>
      <c r="F18" s="16" t="s">
        <v>190</v>
      </c>
      <c r="G18" s="16" t="s">
        <v>188</v>
      </c>
      <c r="H18" s="7" t="s">
        <v>64</v>
      </c>
    </row>
    <row r="19" spans="2:11" s="3" customFormat="1">
      <c r="B19" s="1">
        <v>153</v>
      </c>
      <c r="C19" s="2">
        <v>1</v>
      </c>
      <c r="D19" s="3" t="s">
        <v>88</v>
      </c>
      <c r="E19" s="2" t="s">
        <v>48</v>
      </c>
      <c r="F19" s="16" t="s">
        <v>190</v>
      </c>
      <c r="G19" s="16" t="s">
        <v>189</v>
      </c>
      <c r="H19" s="7" t="s">
        <v>60</v>
      </c>
    </row>
    <row r="20" spans="2:11" s="3" customFormat="1">
      <c r="B20" s="1">
        <v>232</v>
      </c>
      <c r="C20" s="2">
        <v>12</v>
      </c>
      <c r="E20" s="2" t="s">
        <v>50</v>
      </c>
      <c r="G20" s="16"/>
      <c r="H20" s="7" t="s">
        <v>68</v>
      </c>
      <c r="J20" s="16" t="s">
        <v>191</v>
      </c>
    </row>
    <row r="21" spans="2:11" s="3" customFormat="1">
      <c r="B21" s="1">
        <v>225</v>
      </c>
      <c r="C21" s="2">
        <v>48</v>
      </c>
      <c r="E21" s="2" t="s">
        <v>50</v>
      </c>
      <c r="G21" s="16"/>
      <c r="H21" s="7" t="s">
        <v>73</v>
      </c>
      <c r="J21" s="16" t="s">
        <v>192</v>
      </c>
    </row>
    <row r="22" spans="2:11" s="3" customFormat="1">
      <c r="B22" s="1">
        <v>226</v>
      </c>
      <c r="C22" s="2">
        <v>48</v>
      </c>
      <c r="E22" s="2" t="s">
        <v>50</v>
      </c>
      <c r="G22" s="16"/>
      <c r="H22" s="7" t="s">
        <v>74</v>
      </c>
      <c r="J22" s="16" t="s">
        <v>192</v>
      </c>
    </row>
    <row r="23" spans="2:11">
      <c r="G23" s="19"/>
      <c r="K23" s="8"/>
    </row>
    <row r="24" spans="2:11">
      <c r="G24" s="19"/>
      <c r="K24" s="8"/>
    </row>
    <row r="25" spans="2:11">
      <c r="G25" s="19"/>
      <c r="K25" s="8"/>
    </row>
    <row r="26" spans="2:11" ht="16" thickBot="1">
      <c r="G26" s="19"/>
      <c r="K26" s="8"/>
    </row>
    <row r="27" spans="2:11" ht="16" thickBot="1">
      <c r="C27" s="114" t="s">
        <v>139</v>
      </c>
      <c r="D27" s="115"/>
      <c r="E27" s="40"/>
      <c r="F27" s="38"/>
      <c r="G27" s="19"/>
      <c r="K27" s="8"/>
    </row>
    <row r="28" spans="2:11">
      <c r="B28" s="39"/>
      <c r="C28" s="45" t="s">
        <v>109</v>
      </c>
      <c r="D28" s="46" t="s">
        <v>110</v>
      </c>
      <c r="E28" s="37"/>
      <c r="F28" s="37"/>
      <c r="G28" s="5"/>
      <c r="H28" s="17"/>
      <c r="I28" s="17"/>
      <c r="J28" s="7"/>
    </row>
    <row r="29" spans="2:11">
      <c r="B29" s="39"/>
      <c r="C29" s="41" t="s">
        <v>83</v>
      </c>
      <c r="D29" s="42" t="s">
        <v>110</v>
      </c>
      <c r="E29" s="37"/>
      <c r="F29" s="37"/>
      <c r="G29" s="5"/>
      <c r="H29" s="17"/>
      <c r="I29" s="17"/>
      <c r="J29" s="7"/>
    </row>
    <row r="30" spans="2:11">
      <c r="B30" s="39"/>
      <c r="C30" s="41" t="s">
        <v>111</v>
      </c>
      <c r="D30" s="42" t="s">
        <v>112</v>
      </c>
      <c r="E30" s="37"/>
      <c r="F30" s="37"/>
      <c r="G30" s="5"/>
      <c r="H30" s="17"/>
      <c r="I30" s="17"/>
      <c r="J30" s="7"/>
    </row>
    <row r="31" spans="2:11">
      <c r="B31" s="39"/>
      <c r="C31" s="41" t="s">
        <v>84</v>
      </c>
      <c r="D31" s="42" t="s">
        <v>85</v>
      </c>
      <c r="E31" s="37"/>
      <c r="F31" s="37"/>
      <c r="G31" s="5"/>
      <c r="H31" s="17"/>
      <c r="I31" s="17"/>
      <c r="J31" s="7"/>
    </row>
    <row r="32" spans="2:11">
      <c r="B32" s="39"/>
      <c r="C32" s="116" t="s">
        <v>140</v>
      </c>
      <c r="D32" s="117"/>
      <c r="E32" s="37"/>
      <c r="F32" s="37"/>
      <c r="G32" s="5"/>
      <c r="H32" s="17"/>
      <c r="I32" s="17"/>
      <c r="J32" s="7"/>
    </row>
    <row r="33" spans="2:11">
      <c r="B33" s="39"/>
      <c r="C33" s="41" t="s">
        <v>90</v>
      </c>
      <c r="D33" s="42" t="s">
        <v>95</v>
      </c>
      <c r="E33" s="37"/>
      <c r="F33" s="37"/>
      <c r="G33" s="5"/>
      <c r="H33" s="17"/>
      <c r="I33" s="17"/>
      <c r="J33" s="7"/>
    </row>
    <row r="34" spans="2:11">
      <c r="B34" s="39"/>
      <c r="C34" s="41" t="s">
        <v>89</v>
      </c>
      <c r="D34" s="42" t="s">
        <v>96</v>
      </c>
      <c r="E34" s="37"/>
      <c r="F34" s="37"/>
      <c r="G34" s="5"/>
      <c r="H34" s="17"/>
      <c r="I34" s="17"/>
      <c r="J34" s="7"/>
    </row>
    <row r="35" spans="2:11">
      <c r="B35" s="39"/>
      <c r="C35" s="41" t="s">
        <v>91</v>
      </c>
      <c r="D35" s="42" t="s">
        <v>97</v>
      </c>
      <c r="E35" s="37"/>
      <c r="F35" s="37"/>
      <c r="G35" s="5"/>
      <c r="H35" s="17"/>
      <c r="I35" s="17"/>
      <c r="J35" s="7"/>
    </row>
    <row r="36" spans="2:11">
      <c r="B36" s="39"/>
      <c r="C36" s="41" t="s">
        <v>92</v>
      </c>
      <c r="D36" s="42" t="s">
        <v>98</v>
      </c>
      <c r="E36" s="37"/>
      <c r="F36" s="37"/>
      <c r="G36" s="5"/>
      <c r="H36" s="17"/>
      <c r="I36" s="17"/>
      <c r="J36" s="7"/>
    </row>
    <row r="37" spans="2:11">
      <c r="B37" s="39"/>
      <c r="C37" s="41" t="s">
        <v>93</v>
      </c>
      <c r="D37" s="42" t="s">
        <v>99</v>
      </c>
      <c r="E37" s="37"/>
      <c r="F37" s="37"/>
      <c r="G37" s="5"/>
      <c r="H37" s="17"/>
      <c r="I37" s="17"/>
      <c r="J37" s="7"/>
    </row>
    <row r="38" spans="2:11" ht="16" thickBot="1">
      <c r="B38" s="39"/>
      <c r="C38" s="43" t="s">
        <v>94</v>
      </c>
      <c r="D38" s="44" t="s">
        <v>100</v>
      </c>
      <c r="E38" s="37"/>
      <c r="F38" s="37"/>
      <c r="G38" s="5"/>
      <c r="H38" s="17"/>
      <c r="I38" s="17"/>
      <c r="J38" s="7"/>
    </row>
    <row r="39" spans="2:11">
      <c r="G39" s="19"/>
      <c r="K39" s="8"/>
    </row>
    <row r="40" spans="2:11">
      <c r="G40" s="19"/>
      <c r="K40" s="8"/>
    </row>
    <row r="41" spans="2:11">
      <c r="G41" s="19"/>
    </row>
    <row r="42" spans="2:11">
      <c r="G42" s="20"/>
      <c r="K42" s="8"/>
    </row>
    <row r="43" spans="2:11">
      <c r="G43" s="20"/>
      <c r="K43" s="8"/>
    </row>
    <row r="44" spans="2:11">
      <c r="G44" s="19"/>
      <c r="K44" s="8"/>
    </row>
    <row r="45" spans="2:11">
      <c r="G45" s="19"/>
      <c r="K45" s="8"/>
    </row>
    <row r="46" spans="2:11">
      <c r="G46" s="19"/>
      <c r="K46" s="8"/>
    </row>
    <row r="47" spans="2:11">
      <c r="F47" s="18"/>
      <c r="G47" s="19"/>
      <c r="K47" s="8"/>
    </row>
    <row r="48" spans="2:11">
      <c r="G48" s="19"/>
    </row>
    <row r="49" spans="2:11" customFormat="1">
      <c r="B49" s="4"/>
      <c r="C49" s="5"/>
      <c r="D49" s="6"/>
      <c r="E49" s="5"/>
      <c r="F49" s="17"/>
      <c r="G49" s="19"/>
      <c r="H49" s="7"/>
      <c r="I49" s="6"/>
      <c r="J49" s="6"/>
      <c r="K49" s="21"/>
    </row>
    <row r="50" spans="2:11">
      <c r="G50" s="19"/>
      <c r="K50" s="8"/>
    </row>
    <row r="51" spans="2:11">
      <c r="G51" s="19"/>
      <c r="K51" s="8"/>
    </row>
    <row r="52" spans="2:11">
      <c r="G52" s="19"/>
      <c r="K52" s="8"/>
    </row>
    <row r="53" spans="2:11">
      <c r="G53" s="19"/>
      <c r="K53" s="8"/>
    </row>
    <row r="54" spans="2:11">
      <c r="G54" s="19"/>
      <c r="K54" s="8"/>
    </row>
    <row r="55" spans="2:11">
      <c r="G55" s="19"/>
      <c r="K55" s="8"/>
    </row>
    <row r="56" spans="2:11">
      <c r="G56" s="19"/>
      <c r="K56" s="8"/>
    </row>
    <row r="57" spans="2:11">
      <c r="G57" s="19"/>
      <c r="K57" s="8"/>
    </row>
    <row r="58" spans="2:11">
      <c r="G58" s="7"/>
      <c r="H58" s="6"/>
      <c r="J58" s="8"/>
    </row>
    <row r="59" spans="2:11">
      <c r="G59" s="19"/>
      <c r="K59" s="8"/>
    </row>
    <row r="60" spans="2:11">
      <c r="G60" s="19"/>
      <c r="K60" s="8"/>
    </row>
    <row r="61" spans="2:11">
      <c r="G61" s="19"/>
      <c r="K61" s="8"/>
    </row>
    <row r="62" spans="2:11">
      <c r="G62" s="19"/>
      <c r="K62" s="8"/>
    </row>
    <row r="63" spans="2:11">
      <c r="G63" s="19"/>
      <c r="K63" s="8"/>
    </row>
    <row r="64" spans="2:11">
      <c r="G64" s="19"/>
      <c r="K64" s="8"/>
    </row>
    <row r="65" spans="7:12">
      <c r="G65" s="19"/>
      <c r="K65" s="8"/>
    </row>
    <row r="66" spans="7:12">
      <c r="G66" s="19"/>
      <c r="K66" s="8"/>
    </row>
    <row r="67" spans="7:12">
      <c r="G67" s="19"/>
      <c r="K67" s="8"/>
    </row>
    <row r="68" spans="7:12">
      <c r="G68" s="19"/>
      <c r="K68" s="8"/>
    </row>
    <row r="69" spans="7:12">
      <c r="G69" s="19"/>
      <c r="K69" s="8"/>
    </row>
    <row r="70" spans="7:12">
      <c r="G70" s="19"/>
      <c r="K70" s="8"/>
    </row>
    <row r="71" spans="7:12">
      <c r="G71" s="20"/>
      <c r="K71" s="8"/>
      <c r="L71" s="8"/>
    </row>
    <row r="72" spans="7:12">
      <c r="G72" s="19"/>
      <c r="K72" s="8"/>
    </row>
    <row r="75" spans="7:12">
      <c r="G75" s="22"/>
      <c r="K75" s="8"/>
    </row>
    <row r="76" spans="7:12">
      <c r="G76" s="21"/>
      <c r="K76" s="8"/>
    </row>
  </sheetData>
  <sortState xmlns:xlrd2="http://schemas.microsoft.com/office/spreadsheetml/2017/richdata2" ref="B52:F70">
    <sortCondition ref="D52:D70"/>
  </sortState>
  <mergeCells count="16">
    <mergeCell ref="C27:D27"/>
    <mergeCell ref="C32:D32"/>
    <mergeCell ref="B8:C8"/>
    <mergeCell ref="B11:K11"/>
    <mergeCell ref="B2:C2"/>
    <mergeCell ref="D2:F2"/>
    <mergeCell ref="D3:F3"/>
    <mergeCell ref="B6:C6"/>
    <mergeCell ref="D6:F6"/>
    <mergeCell ref="B5:C5"/>
    <mergeCell ref="B4:C4"/>
    <mergeCell ref="D5:F5"/>
    <mergeCell ref="D4:F4"/>
    <mergeCell ref="D7:F7"/>
    <mergeCell ref="B7:C7"/>
    <mergeCell ref="B3:C3"/>
  </mergeCells>
  <phoneticPr fontId="18" type="noConversion"/>
  <pageMargins left="0.25" right="0.25" top="0.75" bottom="0.7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E6CB-83BF-5E48-AC8B-840FD3FBEF53}">
  <sheetPr>
    <pageSetUpPr fitToPage="1"/>
  </sheetPr>
  <dimension ref="B1:J143"/>
  <sheetViews>
    <sheetView topLeftCell="A34" zoomScale="120" zoomScaleNormal="120" workbookViewId="0">
      <selection activeCell="I13" sqref="I13"/>
    </sheetView>
  </sheetViews>
  <sheetFormatPr baseColWidth="10" defaultColWidth="8.83203125" defaultRowHeight="15"/>
  <cols>
    <col min="1" max="1" width="3.83203125" style="6" customWidth="1"/>
    <col min="2" max="2" width="6" style="4" customWidth="1"/>
    <col min="3" max="3" width="8.1640625" style="33" bestFit="1" customWidth="1"/>
    <col min="4" max="4" width="7" style="17" customWidth="1"/>
    <col min="5" max="5" width="10.1640625" style="6" bestFit="1" customWidth="1"/>
    <col min="6" max="6" width="5.83203125" style="5" customWidth="1"/>
    <col min="7" max="7" width="53.5" style="7" customWidth="1"/>
    <col min="8" max="16384" width="8.83203125" style="6"/>
  </cols>
  <sheetData>
    <row r="1" spans="2:8" ht="16" thickBot="1"/>
    <row r="2" spans="2:8" ht="18">
      <c r="B2" s="123" t="s">
        <v>134</v>
      </c>
      <c r="C2" s="146"/>
      <c r="D2" s="139" t="s">
        <v>128</v>
      </c>
      <c r="E2" s="125"/>
      <c r="F2" s="125"/>
      <c r="G2" s="126"/>
      <c r="H2" s="36"/>
    </row>
    <row r="3" spans="2:8" ht="18">
      <c r="B3" s="129" t="s">
        <v>135</v>
      </c>
      <c r="C3" s="145"/>
      <c r="D3" s="140" t="s">
        <v>144</v>
      </c>
      <c r="E3" s="127"/>
      <c r="F3" s="127"/>
      <c r="G3" s="128"/>
      <c r="H3" s="7"/>
    </row>
    <row r="4" spans="2:8" ht="18">
      <c r="B4" s="129" t="s">
        <v>129</v>
      </c>
      <c r="C4" s="145"/>
      <c r="D4" s="141" t="s">
        <v>136</v>
      </c>
      <c r="E4" s="131"/>
      <c r="F4" s="131"/>
      <c r="G4" s="132"/>
      <c r="H4" s="7"/>
    </row>
    <row r="5" spans="2:8" ht="18">
      <c r="B5" s="129" t="s">
        <v>130</v>
      </c>
      <c r="C5" s="145"/>
      <c r="D5" s="141" t="s">
        <v>132</v>
      </c>
      <c r="E5" s="131"/>
      <c r="F5" s="131"/>
      <c r="G5" s="132"/>
      <c r="H5" s="7"/>
    </row>
    <row r="6" spans="2:8" ht="18">
      <c r="B6" s="129" t="s">
        <v>133</v>
      </c>
      <c r="C6" s="145"/>
      <c r="D6" s="141" t="s">
        <v>131</v>
      </c>
      <c r="E6" s="131"/>
      <c r="F6" s="131"/>
      <c r="G6" s="132"/>
      <c r="H6" s="7"/>
    </row>
    <row r="7" spans="2:8" ht="19" thickBot="1">
      <c r="B7" s="118" t="s">
        <v>137</v>
      </c>
      <c r="C7" s="119"/>
      <c r="D7" s="142" t="s">
        <v>138</v>
      </c>
      <c r="E7" s="133"/>
      <c r="F7" s="133"/>
      <c r="G7" s="134"/>
      <c r="H7" s="7"/>
    </row>
    <row r="8" spans="2:8" ht="16" thickBot="1">
      <c r="B8" s="118" t="s">
        <v>142</v>
      </c>
      <c r="C8" s="119"/>
      <c r="D8" s="143" t="s">
        <v>145</v>
      </c>
      <c r="E8" s="144"/>
      <c r="F8" s="29"/>
      <c r="G8" s="17"/>
      <c r="H8" s="7"/>
    </row>
    <row r="10" spans="2:8" ht="16" thickBot="1"/>
    <row r="11" spans="2:8" ht="19" thickBot="1">
      <c r="B11" s="136" t="s">
        <v>150</v>
      </c>
      <c r="C11" s="137"/>
      <c r="D11" s="137"/>
      <c r="E11" s="137"/>
      <c r="F11" s="137"/>
      <c r="G11" s="138"/>
      <c r="H11" s="7"/>
    </row>
    <row r="12" spans="2:8" s="3" customFormat="1" ht="16" thickBot="1">
      <c r="B12" s="23" t="s">
        <v>141</v>
      </c>
      <c r="C12" s="34" t="s">
        <v>121</v>
      </c>
      <c r="D12" s="26" t="s">
        <v>1</v>
      </c>
      <c r="E12" s="25" t="s">
        <v>2</v>
      </c>
      <c r="F12" s="24" t="s">
        <v>3</v>
      </c>
      <c r="G12" s="27" t="s">
        <v>9</v>
      </c>
    </row>
    <row r="13" spans="2:8" s="3" customFormat="1">
      <c r="B13" s="1">
        <v>207</v>
      </c>
      <c r="C13" s="35">
        <v>101.1</v>
      </c>
      <c r="D13" s="16">
        <v>2</v>
      </c>
      <c r="E13" s="3" t="s">
        <v>216</v>
      </c>
      <c r="F13" s="2" t="s">
        <v>66</v>
      </c>
      <c r="G13" s="7" t="s">
        <v>79</v>
      </c>
    </row>
    <row r="14" spans="2:8" s="3" customFormat="1">
      <c r="B14" s="1">
        <v>203</v>
      </c>
      <c r="C14" s="35">
        <v>101.2</v>
      </c>
      <c r="D14" s="16">
        <v>2</v>
      </c>
      <c r="E14" s="3" t="s">
        <v>216</v>
      </c>
      <c r="F14" s="2" t="s">
        <v>66</v>
      </c>
      <c r="G14" s="7" t="s">
        <v>80</v>
      </c>
    </row>
    <row r="15" spans="2:8" s="3" customFormat="1">
      <c r="B15" s="1">
        <v>215</v>
      </c>
      <c r="C15" s="35">
        <v>101.3</v>
      </c>
      <c r="D15" s="16">
        <v>1</v>
      </c>
      <c r="E15" s="3" t="s">
        <v>216</v>
      </c>
      <c r="F15" s="2" t="s">
        <v>118</v>
      </c>
      <c r="G15" s="7" t="s">
        <v>108</v>
      </c>
    </row>
    <row r="16" spans="2:8" s="3" customFormat="1">
      <c r="B16" s="1">
        <v>211</v>
      </c>
      <c r="C16" s="35">
        <v>101.4</v>
      </c>
      <c r="D16" s="16">
        <v>2.2799999999999998</v>
      </c>
      <c r="E16" s="3" t="s">
        <v>216</v>
      </c>
      <c r="F16" s="2" t="s">
        <v>120</v>
      </c>
      <c r="G16" s="7" t="s">
        <v>77</v>
      </c>
    </row>
    <row r="17" spans="2:10" s="3" customFormat="1">
      <c r="B17" s="1">
        <v>231</v>
      </c>
      <c r="C17" s="35">
        <v>101.5</v>
      </c>
      <c r="D17" s="16">
        <v>4</v>
      </c>
      <c r="E17" s="3" t="s">
        <v>216</v>
      </c>
      <c r="F17" s="2" t="s">
        <v>50</v>
      </c>
      <c r="G17" s="7" t="s">
        <v>67</v>
      </c>
    </row>
    <row r="18" spans="2:10" s="3" customFormat="1">
      <c r="B18" s="1">
        <v>222</v>
      </c>
      <c r="C18" s="35">
        <v>101.6</v>
      </c>
      <c r="D18" s="16">
        <v>20</v>
      </c>
      <c r="E18" s="3" t="s">
        <v>216</v>
      </c>
      <c r="F18" s="2" t="s">
        <v>50</v>
      </c>
      <c r="G18" s="7" t="s">
        <v>69</v>
      </c>
    </row>
    <row r="19" spans="2:10" s="3" customFormat="1">
      <c r="B19" s="1">
        <v>223</v>
      </c>
      <c r="C19" s="35">
        <v>101.7</v>
      </c>
      <c r="D19" s="16">
        <v>20</v>
      </c>
      <c r="E19" s="3" t="s">
        <v>216</v>
      </c>
      <c r="F19" s="2" t="s">
        <v>50</v>
      </c>
      <c r="G19" s="7" t="s">
        <v>70</v>
      </c>
    </row>
    <row r="20" spans="2:10" s="3" customFormat="1">
      <c r="B20" s="1">
        <v>224</v>
      </c>
      <c r="C20" s="35">
        <v>101.8</v>
      </c>
      <c r="D20" s="16">
        <v>20</v>
      </c>
      <c r="E20" s="3" t="s">
        <v>216</v>
      </c>
      <c r="F20" s="2" t="s">
        <v>50</v>
      </c>
      <c r="G20" s="7" t="s">
        <v>71</v>
      </c>
    </row>
    <row r="21" spans="2:10" s="3" customFormat="1">
      <c r="B21" s="1">
        <v>221</v>
      </c>
      <c r="C21" s="35">
        <v>101.9</v>
      </c>
      <c r="D21" s="16">
        <v>20</v>
      </c>
      <c r="E21" s="3" t="s">
        <v>216</v>
      </c>
      <c r="F21" s="2" t="s">
        <v>50</v>
      </c>
      <c r="G21" s="7" t="s">
        <v>72</v>
      </c>
    </row>
    <row r="22" spans="2:10" s="3" customFormat="1">
      <c r="B22" s="1">
        <v>207</v>
      </c>
      <c r="C22" s="35">
        <v>102.1</v>
      </c>
      <c r="D22" s="16">
        <v>2</v>
      </c>
      <c r="E22" s="3" t="s">
        <v>217</v>
      </c>
      <c r="F22" s="2" t="s">
        <v>66</v>
      </c>
      <c r="G22" s="7" t="s">
        <v>79</v>
      </c>
      <c r="J22" s="3" t="s">
        <v>215</v>
      </c>
    </row>
    <row r="23" spans="2:10" s="3" customFormat="1">
      <c r="B23" s="1">
        <v>203</v>
      </c>
      <c r="C23" s="35">
        <v>102.2</v>
      </c>
      <c r="D23" s="16">
        <v>2</v>
      </c>
      <c r="E23" s="3" t="s">
        <v>217</v>
      </c>
      <c r="F23" s="2" t="s">
        <v>66</v>
      </c>
      <c r="G23" s="7" t="s">
        <v>80</v>
      </c>
    </row>
    <row r="24" spans="2:10" s="3" customFormat="1">
      <c r="B24" s="1">
        <v>231</v>
      </c>
      <c r="C24" s="35">
        <v>102.3</v>
      </c>
      <c r="D24" s="16">
        <v>4</v>
      </c>
      <c r="E24" s="3" t="s">
        <v>217</v>
      </c>
      <c r="F24" s="2" t="s">
        <v>50</v>
      </c>
      <c r="G24" s="7" t="s">
        <v>67</v>
      </c>
    </row>
    <row r="25" spans="2:10" s="3" customFormat="1">
      <c r="B25" s="1">
        <v>222</v>
      </c>
      <c r="C25" s="35">
        <v>102.4</v>
      </c>
      <c r="D25" s="16">
        <v>20</v>
      </c>
      <c r="E25" s="3" t="s">
        <v>217</v>
      </c>
      <c r="F25" s="2" t="s">
        <v>50</v>
      </c>
      <c r="G25" s="7" t="s">
        <v>69</v>
      </c>
    </row>
    <row r="26" spans="2:10" s="3" customFormat="1">
      <c r="B26" s="1">
        <v>223</v>
      </c>
      <c r="C26" s="35">
        <v>102.5</v>
      </c>
      <c r="D26" s="16">
        <v>20</v>
      </c>
      <c r="E26" s="3" t="s">
        <v>217</v>
      </c>
      <c r="F26" s="2" t="s">
        <v>50</v>
      </c>
      <c r="G26" s="7" t="s">
        <v>70</v>
      </c>
    </row>
    <row r="27" spans="2:10" s="3" customFormat="1">
      <c r="B27" s="1">
        <v>224</v>
      </c>
      <c r="C27" s="35">
        <v>102.6</v>
      </c>
      <c r="D27" s="16">
        <v>20</v>
      </c>
      <c r="E27" s="3" t="s">
        <v>217</v>
      </c>
      <c r="F27" s="2" t="s">
        <v>50</v>
      </c>
      <c r="G27" s="7" t="s">
        <v>71</v>
      </c>
    </row>
    <row r="28" spans="2:10" s="3" customFormat="1">
      <c r="B28" s="1">
        <v>221</v>
      </c>
      <c r="C28" s="35">
        <v>102.7</v>
      </c>
      <c r="D28" s="16">
        <v>20</v>
      </c>
      <c r="E28" s="3" t="s">
        <v>217</v>
      </c>
      <c r="F28" s="2" t="s">
        <v>50</v>
      </c>
      <c r="G28" s="7" t="s">
        <v>72</v>
      </c>
    </row>
    <row r="29" spans="2:10" s="3" customFormat="1">
      <c r="B29" s="1">
        <v>215</v>
      </c>
      <c r="C29" s="35">
        <v>103.1</v>
      </c>
      <c r="D29" s="16">
        <v>1</v>
      </c>
      <c r="E29" s="3" t="s">
        <v>113</v>
      </c>
      <c r="F29" s="2" t="s">
        <v>118</v>
      </c>
      <c r="G29" s="7" t="s">
        <v>219</v>
      </c>
    </row>
    <row r="30" spans="2:10" s="3" customFormat="1">
      <c r="B30" s="1">
        <v>211</v>
      </c>
      <c r="C30" s="35">
        <v>103.2</v>
      </c>
      <c r="D30" s="16">
        <v>2.48</v>
      </c>
      <c r="E30" s="3" t="s">
        <v>113</v>
      </c>
      <c r="F30" s="2" t="s">
        <v>120</v>
      </c>
      <c r="G30" s="7" t="s">
        <v>220</v>
      </c>
    </row>
    <row r="31" spans="2:10" s="3" customFormat="1">
      <c r="B31" s="1">
        <v>231</v>
      </c>
      <c r="C31" s="35">
        <v>103.3</v>
      </c>
      <c r="D31" s="16">
        <v>4</v>
      </c>
      <c r="E31" s="3" t="s">
        <v>113</v>
      </c>
      <c r="F31" s="2" t="s">
        <v>50</v>
      </c>
      <c r="G31" s="7" t="s">
        <v>67</v>
      </c>
    </row>
    <row r="32" spans="2:10" s="3" customFormat="1">
      <c r="B32" s="1">
        <v>222</v>
      </c>
      <c r="C32" s="35">
        <v>103.4</v>
      </c>
      <c r="D32" s="16">
        <v>20</v>
      </c>
      <c r="E32" s="3" t="s">
        <v>113</v>
      </c>
      <c r="F32" s="2" t="s">
        <v>50</v>
      </c>
      <c r="G32" s="7" t="s">
        <v>69</v>
      </c>
    </row>
    <row r="33" spans="2:7" s="3" customFormat="1">
      <c r="B33" s="1">
        <v>223</v>
      </c>
      <c r="C33" s="35">
        <v>103.5</v>
      </c>
      <c r="D33" s="16">
        <v>20</v>
      </c>
      <c r="E33" s="3" t="s">
        <v>113</v>
      </c>
      <c r="F33" s="2" t="s">
        <v>50</v>
      </c>
      <c r="G33" s="7" t="s">
        <v>70</v>
      </c>
    </row>
    <row r="34" spans="2:7" s="3" customFormat="1">
      <c r="B34" s="1">
        <v>224</v>
      </c>
      <c r="C34" s="35">
        <v>103.6</v>
      </c>
      <c r="D34" s="16">
        <v>20</v>
      </c>
      <c r="E34" s="3" t="s">
        <v>113</v>
      </c>
      <c r="F34" s="2" t="s">
        <v>50</v>
      </c>
      <c r="G34" s="7" t="s">
        <v>71</v>
      </c>
    </row>
    <row r="35" spans="2:7" s="3" customFormat="1">
      <c r="B35" s="1">
        <v>221</v>
      </c>
      <c r="C35" s="35">
        <v>103.7</v>
      </c>
      <c r="D35" s="16">
        <v>20</v>
      </c>
      <c r="E35" s="3" t="s">
        <v>113</v>
      </c>
      <c r="F35" s="2" t="s">
        <v>50</v>
      </c>
      <c r="G35" s="7" t="s">
        <v>72</v>
      </c>
    </row>
    <row r="36" spans="2:7" s="3" customFormat="1">
      <c r="B36" s="1">
        <v>205</v>
      </c>
      <c r="C36" s="35">
        <v>104.11</v>
      </c>
      <c r="D36" s="16">
        <v>2</v>
      </c>
      <c r="E36" s="3" t="s">
        <v>114</v>
      </c>
      <c r="F36" s="2" t="s">
        <v>66</v>
      </c>
      <c r="G36" s="7" t="s">
        <v>65</v>
      </c>
    </row>
    <row r="37" spans="2:7" s="3" customFormat="1">
      <c r="B37" s="1">
        <v>231</v>
      </c>
      <c r="C37" s="35">
        <v>104.12</v>
      </c>
      <c r="D37" s="16">
        <v>4</v>
      </c>
      <c r="E37" s="3" t="s">
        <v>114</v>
      </c>
      <c r="F37" s="2" t="s">
        <v>50</v>
      </c>
      <c r="G37" s="7" t="s">
        <v>67</v>
      </c>
    </row>
    <row r="38" spans="2:7" s="3" customFormat="1">
      <c r="B38" s="1">
        <v>222</v>
      </c>
      <c r="C38" s="35">
        <v>104.13</v>
      </c>
      <c r="D38" s="16">
        <v>20</v>
      </c>
      <c r="E38" s="3" t="s">
        <v>114</v>
      </c>
      <c r="F38" s="2" t="s">
        <v>50</v>
      </c>
      <c r="G38" s="7" t="s">
        <v>69</v>
      </c>
    </row>
    <row r="39" spans="2:7" s="3" customFormat="1">
      <c r="B39" s="1">
        <v>223</v>
      </c>
      <c r="C39" s="35">
        <v>104.14</v>
      </c>
      <c r="D39" s="16">
        <v>20</v>
      </c>
      <c r="E39" s="3" t="s">
        <v>114</v>
      </c>
      <c r="F39" s="2" t="s">
        <v>50</v>
      </c>
      <c r="G39" s="7" t="s">
        <v>70</v>
      </c>
    </row>
    <row r="40" spans="2:7" s="3" customFormat="1">
      <c r="B40" s="1">
        <v>224</v>
      </c>
      <c r="C40" s="35">
        <v>104.15</v>
      </c>
      <c r="D40" s="16">
        <v>20</v>
      </c>
      <c r="E40" s="3" t="s">
        <v>114</v>
      </c>
      <c r="F40" s="2" t="s">
        <v>50</v>
      </c>
      <c r="G40" s="7" t="s">
        <v>71</v>
      </c>
    </row>
    <row r="41" spans="2:7" s="3" customFormat="1">
      <c r="B41" s="1">
        <v>221</v>
      </c>
      <c r="C41" s="35">
        <v>104.16</v>
      </c>
      <c r="D41" s="16">
        <v>20</v>
      </c>
      <c r="E41" s="3" t="s">
        <v>114</v>
      </c>
      <c r="F41" s="2" t="s">
        <v>50</v>
      </c>
      <c r="G41" s="7" t="s">
        <v>72</v>
      </c>
    </row>
    <row r="42" spans="2:7" s="3" customFormat="1">
      <c r="B42" s="1">
        <v>205</v>
      </c>
      <c r="C42" s="35">
        <v>104.21</v>
      </c>
      <c r="D42" s="16">
        <v>2</v>
      </c>
      <c r="E42" s="3" t="s">
        <v>115</v>
      </c>
      <c r="F42" s="2" t="s">
        <v>66</v>
      </c>
      <c r="G42" s="7" t="s">
        <v>65</v>
      </c>
    </row>
    <row r="43" spans="2:7" s="3" customFormat="1">
      <c r="B43" s="1">
        <v>231</v>
      </c>
      <c r="C43" s="35">
        <v>104.22</v>
      </c>
      <c r="D43" s="16">
        <v>4</v>
      </c>
      <c r="E43" s="3" t="s">
        <v>115</v>
      </c>
      <c r="F43" s="2" t="s">
        <v>50</v>
      </c>
      <c r="G43" s="7" t="s">
        <v>67</v>
      </c>
    </row>
    <row r="44" spans="2:7" s="3" customFormat="1">
      <c r="B44" s="1">
        <v>222</v>
      </c>
      <c r="C44" s="35">
        <v>104.23</v>
      </c>
      <c r="D44" s="16">
        <v>20</v>
      </c>
      <c r="E44" s="3" t="s">
        <v>115</v>
      </c>
      <c r="F44" s="2" t="s">
        <v>50</v>
      </c>
      <c r="G44" s="7" t="s">
        <v>69</v>
      </c>
    </row>
    <row r="45" spans="2:7" s="3" customFormat="1">
      <c r="B45" s="1">
        <v>223</v>
      </c>
      <c r="C45" s="35">
        <v>104.24</v>
      </c>
      <c r="D45" s="16">
        <v>20</v>
      </c>
      <c r="E45" s="3" t="s">
        <v>115</v>
      </c>
      <c r="F45" s="2" t="s">
        <v>50</v>
      </c>
      <c r="G45" s="7" t="s">
        <v>70</v>
      </c>
    </row>
    <row r="46" spans="2:7" s="3" customFormat="1">
      <c r="B46" s="1">
        <v>224</v>
      </c>
      <c r="C46" s="35">
        <v>104.25</v>
      </c>
      <c r="D46" s="16">
        <v>20</v>
      </c>
      <c r="E46" s="3" t="s">
        <v>115</v>
      </c>
      <c r="F46" s="2" t="s">
        <v>50</v>
      </c>
      <c r="G46" s="7" t="s">
        <v>71</v>
      </c>
    </row>
    <row r="47" spans="2:7" s="3" customFormat="1">
      <c r="B47" s="1">
        <v>221</v>
      </c>
      <c r="C47" s="35">
        <v>104.26</v>
      </c>
      <c r="D47" s="16">
        <v>20</v>
      </c>
      <c r="E47" s="3" t="s">
        <v>115</v>
      </c>
      <c r="F47" s="2" t="s">
        <v>50</v>
      </c>
      <c r="G47" s="7" t="s">
        <v>72</v>
      </c>
    </row>
    <row r="48" spans="2:7" s="3" customFormat="1">
      <c r="B48" s="1">
        <v>206</v>
      </c>
      <c r="C48" s="35">
        <v>151.11000000000001</v>
      </c>
      <c r="D48" s="16">
        <v>2</v>
      </c>
      <c r="E48" s="3" t="s">
        <v>101</v>
      </c>
      <c r="F48" s="2" t="s">
        <v>66</v>
      </c>
      <c r="G48" s="7" t="s">
        <v>81</v>
      </c>
    </row>
    <row r="49" spans="2:7" s="3" customFormat="1">
      <c r="B49" s="1">
        <v>201</v>
      </c>
      <c r="C49" s="35">
        <v>151.12</v>
      </c>
      <c r="D49" s="16">
        <v>2</v>
      </c>
      <c r="E49" s="3" t="s">
        <v>101</v>
      </c>
      <c r="F49" s="2" t="s">
        <v>66</v>
      </c>
      <c r="G49" s="7" t="s">
        <v>82</v>
      </c>
    </row>
    <row r="50" spans="2:7" s="3" customFormat="1">
      <c r="B50" s="1">
        <v>213</v>
      </c>
      <c r="C50" s="35">
        <v>151.13</v>
      </c>
      <c r="D50" s="16">
        <v>1</v>
      </c>
      <c r="E50" s="3" t="s">
        <v>101</v>
      </c>
      <c r="F50" s="2" t="s">
        <v>118</v>
      </c>
      <c r="G50" s="7" t="s">
        <v>102</v>
      </c>
    </row>
    <row r="51" spans="2:7" s="3" customFormat="1">
      <c r="B51" s="1">
        <v>211</v>
      </c>
      <c r="C51" s="35">
        <v>151.13999999999999</v>
      </c>
      <c r="D51" s="16">
        <v>1.72</v>
      </c>
      <c r="E51" s="3" t="s">
        <v>101</v>
      </c>
      <c r="F51" s="2" t="s">
        <v>120</v>
      </c>
      <c r="G51" s="7" t="s">
        <v>75</v>
      </c>
    </row>
    <row r="52" spans="2:7" s="3" customFormat="1">
      <c r="B52" s="1">
        <v>231</v>
      </c>
      <c r="C52" s="35">
        <v>151.15</v>
      </c>
      <c r="D52" s="16">
        <v>4</v>
      </c>
      <c r="E52" s="3" t="s">
        <v>101</v>
      </c>
      <c r="F52" s="2" t="s">
        <v>50</v>
      </c>
      <c r="G52" s="7" t="s">
        <v>67</v>
      </c>
    </row>
    <row r="53" spans="2:7" s="3" customFormat="1">
      <c r="B53" s="1">
        <v>222</v>
      </c>
      <c r="C53" s="35">
        <v>151.16</v>
      </c>
      <c r="D53" s="16">
        <v>20</v>
      </c>
      <c r="E53" s="3" t="s">
        <v>101</v>
      </c>
      <c r="F53" s="2" t="s">
        <v>50</v>
      </c>
      <c r="G53" s="7" t="s">
        <v>69</v>
      </c>
    </row>
    <row r="54" spans="2:7" s="3" customFormat="1">
      <c r="B54" s="1">
        <v>223</v>
      </c>
      <c r="C54" s="35">
        <v>151.16999999999999</v>
      </c>
      <c r="D54" s="16">
        <v>20</v>
      </c>
      <c r="E54" s="3" t="s">
        <v>101</v>
      </c>
      <c r="F54" s="2" t="s">
        <v>50</v>
      </c>
      <c r="G54" s="7" t="s">
        <v>70</v>
      </c>
    </row>
    <row r="55" spans="2:7" s="3" customFormat="1">
      <c r="B55" s="1">
        <v>224</v>
      </c>
      <c r="C55" s="35">
        <v>151.18</v>
      </c>
      <c r="D55" s="16">
        <v>20</v>
      </c>
      <c r="E55" s="3" t="s">
        <v>101</v>
      </c>
      <c r="F55" s="2" t="s">
        <v>50</v>
      </c>
      <c r="G55" s="7" t="s">
        <v>71</v>
      </c>
    </row>
    <row r="56" spans="2:7" s="3" customFormat="1">
      <c r="B56" s="1">
        <v>221</v>
      </c>
      <c r="C56" s="35">
        <v>151.19</v>
      </c>
      <c r="D56" s="16">
        <v>20</v>
      </c>
      <c r="E56" s="3" t="s">
        <v>101</v>
      </c>
      <c r="F56" s="2" t="s">
        <v>50</v>
      </c>
      <c r="G56" s="7" t="s">
        <v>72</v>
      </c>
    </row>
    <row r="57" spans="2:7" s="3" customFormat="1">
      <c r="B57" s="1">
        <v>206</v>
      </c>
      <c r="C57" s="35">
        <v>151.21</v>
      </c>
      <c r="D57" s="16">
        <v>2</v>
      </c>
      <c r="E57" s="3" t="s">
        <v>103</v>
      </c>
      <c r="F57" s="2" t="s">
        <v>66</v>
      </c>
      <c r="G57" s="7" t="s">
        <v>81</v>
      </c>
    </row>
    <row r="58" spans="2:7" s="3" customFormat="1">
      <c r="B58" s="1">
        <v>201</v>
      </c>
      <c r="C58" s="35">
        <v>151.22</v>
      </c>
      <c r="D58" s="16">
        <v>2</v>
      </c>
      <c r="E58" s="3" t="s">
        <v>103</v>
      </c>
      <c r="F58" s="2" t="s">
        <v>66</v>
      </c>
      <c r="G58" s="7" t="s">
        <v>82</v>
      </c>
    </row>
    <row r="59" spans="2:7" s="3" customFormat="1">
      <c r="B59" s="1">
        <v>213</v>
      </c>
      <c r="C59" s="35">
        <v>151.22999999999999</v>
      </c>
      <c r="D59" s="16">
        <v>1</v>
      </c>
      <c r="E59" s="3" t="s">
        <v>103</v>
      </c>
      <c r="F59" s="2" t="s">
        <v>118</v>
      </c>
      <c r="G59" s="7" t="s">
        <v>102</v>
      </c>
    </row>
    <row r="60" spans="2:7" s="3" customFormat="1">
      <c r="B60" s="1">
        <v>211</v>
      </c>
      <c r="C60" s="35">
        <v>151.24</v>
      </c>
      <c r="D60" s="16">
        <v>1.72</v>
      </c>
      <c r="E60" s="3" t="s">
        <v>103</v>
      </c>
      <c r="F60" s="2" t="s">
        <v>120</v>
      </c>
      <c r="G60" s="7" t="s">
        <v>75</v>
      </c>
    </row>
    <row r="61" spans="2:7" s="3" customFormat="1">
      <c r="B61" s="1">
        <v>231</v>
      </c>
      <c r="C61" s="35">
        <v>151.25</v>
      </c>
      <c r="D61" s="16">
        <v>4</v>
      </c>
      <c r="E61" s="3" t="s">
        <v>103</v>
      </c>
      <c r="F61" s="2" t="s">
        <v>50</v>
      </c>
      <c r="G61" s="7" t="s">
        <v>67</v>
      </c>
    </row>
    <row r="62" spans="2:7" s="3" customFormat="1">
      <c r="B62" s="1">
        <v>222</v>
      </c>
      <c r="C62" s="35">
        <v>151.26</v>
      </c>
      <c r="D62" s="16">
        <v>20</v>
      </c>
      <c r="E62" s="3" t="s">
        <v>103</v>
      </c>
      <c r="F62" s="2" t="s">
        <v>50</v>
      </c>
      <c r="G62" s="7" t="s">
        <v>69</v>
      </c>
    </row>
    <row r="63" spans="2:7" s="3" customFormat="1">
      <c r="B63" s="1">
        <v>223</v>
      </c>
      <c r="C63" s="35">
        <v>151.27000000000001</v>
      </c>
      <c r="D63" s="16">
        <v>20</v>
      </c>
      <c r="E63" s="3" t="s">
        <v>103</v>
      </c>
      <c r="F63" s="2" t="s">
        <v>50</v>
      </c>
      <c r="G63" s="7" t="s">
        <v>70</v>
      </c>
    </row>
    <row r="64" spans="2:7" s="3" customFormat="1">
      <c r="B64" s="1">
        <v>224</v>
      </c>
      <c r="C64" s="35">
        <v>151.28</v>
      </c>
      <c r="D64" s="16">
        <v>20</v>
      </c>
      <c r="E64" s="3" t="s">
        <v>103</v>
      </c>
      <c r="F64" s="2" t="s">
        <v>50</v>
      </c>
      <c r="G64" s="7" t="s">
        <v>71</v>
      </c>
    </row>
    <row r="65" spans="2:7" s="3" customFormat="1">
      <c r="B65" s="1">
        <v>221</v>
      </c>
      <c r="C65" s="35">
        <v>151.29</v>
      </c>
      <c r="D65" s="16">
        <v>20</v>
      </c>
      <c r="E65" s="3" t="s">
        <v>103</v>
      </c>
      <c r="F65" s="2" t="s">
        <v>50</v>
      </c>
      <c r="G65" s="7" t="s">
        <v>72</v>
      </c>
    </row>
    <row r="66" spans="2:7" s="3" customFormat="1">
      <c r="B66" s="1">
        <v>204</v>
      </c>
      <c r="C66" s="35">
        <v>152.1</v>
      </c>
      <c r="D66" s="16">
        <v>2</v>
      </c>
      <c r="E66" s="3" t="s">
        <v>86</v>
      </c>
      <c r="F66" s="2" t="s">
        <v>66</v>
      </c>
      <c r="G66" s="7" t="s">
        <v>104</v>
      </c>
    </row>
    <row r="67" spans="2:7" s="3" customFormat="1">
      <c r="B67" s="1">
        <v>205</v>
      </c>
      <c r="C67" s="35">
        <v>152.19999999999999</v>
      </c>
      <c r="D67" s="16">
        <v>2</v>
      </c>
      <c r="E67" s="3" t="s">
        <v>86</v>
      </c>
      <c r="F67" s="2" t="s">
        <v>66</v>
      </c>
      <c r="G67" s="7" t="s">
        <v>65</v>
      </c>
    </row>
    <row r="68" spans="2:7" s="3" customFormat="1">
      <c r="B68" s="1">
        <v>212</v>
      </c>
      <c r="C68" s="35">
        <v>152.30000000000001</v>
      </c>
      <c r="D68" s="16">
        <v>1</v>
      </c>
      <c r="E68" s="3" t="s">
        <v>86</v>
      </c>
      <c r="F68" s="2" t="s">
        <v>118</v>
      </c>
      <c r="G68" s="7" t="s">
        <v>105</v>
      </c>
    </row>
    <row r="69" spans="2:7" s="3" customFormat="1">
      <c r="B69" s="1">
        <v>211</v>
      </c>
      <c r="C69" s="35">
        <v>152.4</v>
      </c>
      <c r="D69" s="16">
        <v>2.08</v>
      </c>
      <c r="E69" s="3" t="s">
        <v>86</v>
      </c>
      <c r="F69" s="2" t="s">
        <v>120</v>
      </c>
      <c r="G69" s="7" t="s">
        <v>78</v>
      </c>
    </row>
    <row r="70" spans="2:7" s="3" customFormat="1">
      <c r="B70" s="1">
        <v>231</v>
      </c>
      <c r="C70" s="35">
        <v>152.5</v>
      </c>
      <c r="D70" s="16">
        <v>4</v>
      </c>
      <c r="E70" s="3" t="s">
        <v>86</v>
      </c>
      <c r="F70" s="2" t="s">
        <v>50</v>
      </c>
      <c r="G70" s="7" t="s">
        <v>67</v>
      </c>
    </row>
    <row r="71" spans="2:7" s="3" customFormat="1">
      <c r="B71" s="1">
        <v>222</v>
      </c>
      <c r="C71" s="35">
        <v>152.6</v>
      </c>
      <c r="D71" s="16">
        <v>20</v>
      </c>
      <c r="E71" s="3" t="s">
        <v>86</v>
      </c>
      <c r="F71" s="2" t="s">
        <v>50</v>
      </c>
      <c r="G71" s="7" t="s">
        <v>69</v>
      </c>
    </row>
    <row r="72" spans="2:7" s="3" customFormat="1">
      <c r="B72" s="1">
        <v>223</v>
      </c>
      <c r="C72" s="35">
        <v>152.69999999999999</v>
      </c>
      <c r="D72" s="16">
        <v>20</v>
      </c>
      <c r="E72" s="3" t="s">
        <v>86</v>
      </c>
      <c r="F72" s="2" t="s">
        <v>50</v>
      </c>
      <c r="G72" s="7" t="s">
        <v>70</v>
      </c>
    </row>
    <row r="73" spans="2:7" s="3" customFormat="1">
      <c r="B73" s="1">
        <v>224</v>
      </c>
      <c r="C73" s="35">
        <v>152.80000000000001</v>
      </c>
      <c r="D73" s="16">
        <v>20</v>
      </c>
      <c r="E73" s="3" t="s">
        <v>86</v>
      </c>
      <c r="F73" s="2" t="s">
        <v>50</v>
      </c>
      <c r="G73" s="7" t="s">
        <v>71</v>
      </c>
    </row>
    <row r="74" spans="2:7" s="3" customFormat="1">
      <c r="B74" s="1">
        <v>221</v>
      </c>
      <c r="C74" s="35">
        <v>152.9</v>
      </c>
      <c r="D74" s="16">
        <v>20</v>
      </c>
      <c r="E74" s="3" t="s">
        <v>86</v>
      </c>
      <c r="F74" s="2" t="s">
        <v>50</v>
      </c>
      <c r="G74" s="7" t="s">
        <v>72</v>
      </c>
    </row>
    <row r="75" spans="2:7" s="3" customFormat="1">
      <c r="B75" s="1">
        <v>206</v>
      </c>
      <c r="C75" s="35">
        <v>153.1</v>
      </c>
      <c r="D75" s="16">
        <v>2</v>
      </c>
      <c r="E75" s="3" t="s">
        <v>88</v>
      </c>
      <c r="F75" s="2" t="s">
        <v>66</v>
      </c>
      <c r="G75" s="7" t="s">
        <v>81</v>
      </c>
    </row>
    <row r="76" spans="2:7" s="3" customFormat="1">
      <c r="B76" s="1">
        <v>202</v>
      </c>
      <c r="C76" s="35">
        <v>153.19999999999999</v>
      </c>
      <c r="D76" s="16">
        <v>2</v>
      </c>
      <c r="E76" s="3" t="s">
        <v>88</v>
      </c>
      <c r="F76" s="2" t="s">
        <v>66</v>
      </c>
      <c r="G76" s="7" t="s">
        <v>106</v>
      </c>
    </row>
    <row r="77" spans="2:7" s="3" customFormat="1">
      <c r="B77" s="1">
        <v>214</v>
      </c>
      <c r="C77" s="35">
        <v>153.30000000000001</v>
      </c>
      <c r="D77" s="16">
        <v>1</v>
      </c>
      <c r="E77" s="3" t="s">
        <v>88</v>
      </c>
      <c r="F77" s="2" t="s">
        <v>118</v>
      </c>
      <c r="G77" s="7" t="s">
        <v>107</v>
      </c>
    </row>
    <row r="78" spans="2:7" s="3" customFormat="1">
      <c r="B78" s="1">
        <v>211</v>
      </c>
      <c r="C78" s="35">
        <v>153.4</v>
      </c>
      <c r="D78" s="16">
        <v>2.08</v>
      </c>
      <c r="E78" s="3" t="s">
        <v>88</v>
      </c>
      <c r="F78" s="2" t="s">
        <v>120</v>
      </c>
      <c r="G78" s="7" t="s">
        <v>76</v>
      </c>
    </row>
    <row r="79" spans="2:7" s="3" customFormat="1">
      <c r="B79" s="1">
        <v>231</v>
      </c>
      <c r="C79" s="35">
        <v>153.5</v>
      </c>
      <c r="D79" s="16">
        <v>4</v>
      </c>
      <c r="E79" s="3" t="s">
        <v>88</v>
      </c>
      <c r="F79" s="2" t="s">
        <v>50</v>
      </c>
      <c r="G79" s="7" t="s">
        <v>67</v>
      </c>
    </row>
    <row r="80" spans="2:7" s="3" customFormat="1">
      <c r="B80" s="1">
        <v>222</v>
      </c>
      <c r="C80" s="35">
        <v>153.6</v>
      </c>
      <c r="D80" s="16">
        <v>20</v>
      </c>
      <c r="E80" s="3" t="s">
        <v>88</v>
      </c>
      <c r="F80" s="2" t="s">
        <v>50</v>
      </c>
      <c r="G80" s="7" t="s">
        <v>69</v>
      </c>
    </row>
    <row r="81" spans="2:7" s="3" customFormat="1">
      <c r="B81" s="1">
        <v>223</v>
      </c>
      <c r="C81" s="35">
        <v>153.69999999999999</v>
      </c>
      <c r="D81" s="16">
        <v>20</v>
      </c>
      <c r="E81" s="3" t="s">
        <v>88</v>
      </c>
      <c r="F81" s="2" t="s">
        <v>50</v>
      </c>
      <c r="G81" s="7" t="s">
        <v>70</v>
      </c>
    </row>
    <row r="82" spans="2:7" s="3" customFormat="1">
      <c r="B82" s="1">
        <v>224</v>
      </c>
      <c r="C82" s="35">
        <v>153.80000000000001</v>
      </c>
      <c r="D82" s="16">
        <v>20</v>
      </c>
      <c r="E82" s="3" t="s">
        <v>88</v>
      </c>
      <c r="F82" s="2" t="s">
        <v>50</v>
      </c>
      <c r="G82" s="7" t="s">
        <v>71</v>
      </c>
    </row>
    <row r="83" spans="2:7" s="3" customFormat="1">
      <c r="B83" s="1">
        <v>221</v>
      </c>
      <c r="C83" s="35">
        <v>153.9</v>
      </c>
      <c r="D83" s="16">
        <v>20</v>
      </c>
      <c r="E83" s="3" t="s">
        <v>88</v>
      </c>
      <c r="F83" s="2" t="s">
        <v>50</v>
      </c>
      <c r="G83" s="7" t="s">
        <v>72</v>
      </c>
    </row>
    <row r="84" spans="2:7" s="3" customFormat="1">
      <c r="B84" s="1">
        <v>232</v>
      </c>
      <c r="C84" s="35">
        <v>0</v>
      </c>
      <c r="D84" s="16">
        <v>12</v>
      </c>
      <c r="F84" s="2" t="s">
        <v>50</v>
      </c>
      <c r="G84" s="7" t="s">
        <v>68</v>
      </c>
    </row>
    <row r="85" spans="2:7" s="3" customFormat="1">
      <c r="B85" s="1">
        <v>225</v>
      </c>
      <c r="C85" s="35">
        <v>0</v>
      </c>
      <c r="D85" s="16">
        <v>48</v>
      </c>
      <c r="F85" s="2" t="s">
        <v>50</v>
      </c>
      <c r="G85" s="7" t="s">
        <v>73</v>
      </c>
    </row>
    <row r="86" spans="2:7" s="3" customFormat="1">
      <c r="B86" s="1">
        <v>226</v>
      </c>
      <c r="C86" s="35">
        <v>0</v>
      </c>
      <c r="D86" s="16">
        <v>48</v>
      </c>
      <c r="F86" s="2" t="s">
        <v>50</v>
      </c>
      <c r="G86" s="7" t="s">
        <v>74</v>
      </c>
    </row>
    <row r="87" spans="2:7" s="3" customFormat="1">
      <c r="B87" s="1"/>
      <c r="C87" s="35"/>
      <c r="D87" s="16"/>
      <c r="F87" s="2"/>
      <c r="G87" s="7"/>
    </row>
    <row r="88" spans="2:7" s="3" customFormat="1">
      <c r="B88" s="1"/>
      <c r="C88" s="35"/>
      <c r="D88" s="16"/>
      <c r="F88" s="2"/>
      <c r="G88" s="7"/>
    </row>
    <row r="89" spans="2:7" s="3" customFormat="1">
      <c r="B89" s="1"/>
      <c r="C89" s="35"/>
      <c r="D89" s="16"/>
      <c r="F89" s="2"/>
      <c r="G89" s="7"/>
    </row>
    <row r="90" spans="2:7" s="3" customFormat="1">
      <c r="B90" s="1"/>
      <c r="C90" s="35"/>
      <c r="D90" s="16"/>
      <c r="F90" s="2"/>
      <c r="G90" s="7"/>
    </row>
    <row r="91" spans="2:7" s="3" customFormat="1">
      <c r="B91" s="1"/>
      <c r="C91" s="35"/>
      <c r="D91" s="16"/>
      <c r="F91" s="2"/>
      <c r="G91" s="7"/>
    </row>
    <row r="92" spans="2:7" s="3" customFormat="1">
      <c r="B92" s="1"/>
      <c r="C92" s="35"/>
      <c r="D92" s="16"/>
      <c r="F92" s="2"/>
      <c r="G92" s="7"/>
    </row>
    <row r="93" spans="2:7" s="3" customFormat="1">
      <c r="B93" s="1"/>
      <c r="C93" s="35"/>
      <c r="D93" s="16"/>
      <c r="F93" s="2"/>
      <c r="G93" s="7"/>
    </row>
    <row r="94" spans="2:7" s="3" customFormat="1">
      <c r="B94" s="1"/>
      <c r="C94" s="35"/>
      <c r="D94" s="16"/>
      <c r="F94" s="2"/>
      <c r="G94" s="7"/>
    </row>
    <row r="95" spans="2:7" s="3" customFormat="1">
      <c r="B95" s="1"/>
      <c r="C95" s="35"/>
      <c r="D95" s="16"/>
      <c r="F95" s="2"/>
      <c r="G95" s="7"/>
    </row>
    <row r="96" spans="2:7" s="3" customFormat="1">
      <c r="B96" s="1"/>
      <c r="C96" s="35"/>
      <c r="D96" s="16"/>
      <c r="F96" s="2"/>
      <c r="G96" s="7"/>
    </row>
    <row r="97" spans="2:7" s="3" customFormat="1">
      <c r="B97" s="1"/>
      <c r="C97" s="35"/>
      <c r="D97" s="16"/>
      <c r="F97" s="2"/>
      <c r="G97" s="7"/>
    </row>
    <row r="98" spans="2:7" s="3" customFormat="1">
      <c r="B98" s="1"/>
      <c r="C98" s="35"/>
      <c r="D98" s="16"/>
      <c r="F98" s="2"/>
      <c r="G98" s="7"/>
    </row>
    <row r="99" spans="2:7" s="3" customFormat="1">
      <c r="B99" s="1"/>
      <c r="C99" s="35"/>
      <c r="D99" s="16"/>
      <c r="F99" s="2"/>
      <c r="G99" s="7"/>
    </row>
    <row r="121" spans="2:7" customFormat="1">
      <c r="B121" s="4"/>
      <c r="C121" s="33"/>
      <c r="D121" s="17"/>
      <c r="E121" s="6"/>
      <c r="F121" s="5"/>
      <c r="G121" s="7"/>
    </row>
    <row r="143" spans="8:8">
      <c r="H143" s="8"/>
    </row>
  </sheetData>
  <mergeCells count="15">
    <mergeCell ref="B11:G11"/>
    <mergeCell ref="B8:C8"/>
    <mergeCell ref="D2:G2"/>
    <mergeCell ref="D3:G3"/>
    <mergeCell ref="D4:G4"/>
    <mergeCell ref="D5:G5"/>
    <mergeCell ref="D6:G6"/>
    <mergeCell ref="D7:G7"/>
    <mergeCell ref="D8:E8"/>
    <mergeCell ref="B5:C5"/>
    <mergeCell ref="B6:C6"/>
    <mergeCell ref="B7:C7"/>
    <mergeCell ref="B2:C2"/>
    <mergeCell ref="B3:C3"/>
    <mergeCell ref="B4:C4"/>
  </mergeCells>
  <conditionalFormatting sqref="B13:G86">
    <cfRule type="expression" dxfId="1" priority="1">
      <formula>IF(MOD(TRUNC($C13),2)=0,1)</formula>
    </cfRule>
    <cfRule type="expression" dxfId="0" priority="3">
      <formula>IF(MOD(TRUNC($C13),2)=1,1)</formula>
    </cfRule>
  </conditionalFormatting>
  <pageMargins left="0.25" right="0.25" top="0.75" bottom="0.75" header="0.3" footer="0.3"/>
  <pageSetup paperSize="9"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472-230C-164D-8875-F74A9944A725}">
  <sheetPr>
    <pageSetUpPr fitToPage="1"/>
  </sheetPr>
  <dimension ref="B2:Q96"/>
  <sheetViews>
    <sheetView topLeftCell="A6" zoomScale="120" zoomScaleNormal="120" workbookViewId="0">
      <selection activeCell="A24" sqref="A24:XFD24"/>
    </sheetView>
  </sheetViews>
  <sheetFormatPr baseColWidth="10" defaultColWidth="8.83203125" defaultRowHeight="15"/>
  <cols>
    <col min="1" max="1" width="4.5" style="6" customWidth="1"/>
    <col min="2" max="2" width="6" style="4" customWidth="1"/>
    <col min="3" max="3" width="7.33203125" style="32" customWidth="1"/>
    <col min="4" max="4" width="24.83203125" style="6" customWidth="1"/>
    <col min="5" max="5" width="5.83203125" style="5" customWidth="1"/>
    <col min="6" max="6" width="26.1640625" style="17" customWidth="1"/>
    <col min="7" max="7" width="24" style="17" customWidth="1"/>
    <col min="8" max="8" width="46.6640625" style="7" customWidth="1"/>
    <col min="9" max="11" width="8.5" style="7" customWidth="1"/>
    <col min="12" max="12" width="10.33203125" style="7" customWidth="1"/>
    <col min="13" max="13" width="13.5" style="104" customWidth="1"/>
    <col min="14" max="16" width="8.83203125" style="6"/>
    <col min="17" max="17" width="10.1640625" style="6" customWidth="1"/>
    <col min="18" max="16384" width="8.83203125" style="6"/>
  </cols>
  <sheetData>
    <row r="2" spans="2:17" ht="16" thickBot="1">
      <c r="C2" s="33"/>
      <c r="D2" s="17"/>
      <c r="E2" s="6"/>
      <c r="F2" s="5"/>
      <c r="G2" s="7"/>
      <c r="H2" s="6"/>
      <c r="I2" s="6"/>
      <c r="J2" s="6"/>
      <c r="K2" s="6"/>
      <c r="L2" s="6"/>
    </row>
    <row r="3" spans="2:17" ht="18">
      <c r="B3" s="123" t="s">
        <v>134</v>
      </c>
      <c r="C3" s="146"/>
      <c r="D3" s="139" t="s">
        <v>128</v>
      </c>
      <c r="E3" s="125"/>
      <c r="F3" s="125"/>
      <c r="G3" s="126"/>
      <c r="H3" s="36"/>
      <c r="I3" s="36"/>
      <c r="J3" s="36"/>
      <c r="K3" s="36"/>
      <c r="L3" s="36"/>
    </row>
    <row r="4" spans="2:17" ht="18">
      <c r="B4" s="129" t="s">
        <v>135</v>
      </c>
      <c r="C4" s="145"/>
      <c r="D4" s="140" t="s">
        <v>144</v>
      </c>
      <c r="E4" s="127"/>
      <c r="F4" s="127"/>
      <c r="G4" s="128"/>
    </row>
    <row r="5" spans="2:17" ht="18">
      <c r="B5" s="129" t="s">
        <v>129</v>
      </c>
      <c r="C5" s="145"/>
      <c r="D5" s="141" t="s">
        <v>136</v>
      </c>
      <c r="E5" s="131"/>
      <c r="F5" s="131"/>
      <c r="G5" s="132"/>
    </row>
    <row r="6" spans="2:17" ht="18">
      <c r="B6" s="129" t="s">
        <v>130</v>
      </c>
      <c r="C6" s="145"/>
      <c r="D6" s="141" t="s">
        <v>132</v>
      </c>
      <c r="E6" s="131"/>
      <c r="F6" s="131"/>
      <c r="G6" s="132"/>
    </row>
    <row r="7" spans="2:17" ht="18">
      <c r="B7" s="129" t="s">
        <v>133</v>
      </c>
      <c r="C7" s="145"/>
      <c r="D7" s="141" t="s">
        <v>131</v>
      </c>
      <c r="E7" s="131"/>
      <c r="F7" s="131"/>
      <c r="G7" s="132"/>
    </row>
    <row r="8" spans="2:17" ht="19" thickBot="1">
      <c r="B8" s="118" t="s">
        <v>137</v>
      </c>
      <c r="C8" s="119"/>
      <c r="D8" s="142" t="s">
        <v>138</v>
      </c>
      <c r="E8" s="133"/>
      <c r="F8" s="133"/>
      <c r="G8" s="134"/>
    </row>
    <row r="9" spans="2:17" ht="16" thickBot="1">
      <c r="B9" s="118" t="s">
        <v>142</v>
      </c>
      <c r="C9" s="119"/>
      <c r="D9" s="143" t="s">
        <v>147</v>
      </c>
      <c r="E9" s="144"/>
      <c r="F9" s="29"/>
    </row>
    <row r="10" spans="2:17">
      <c r="C10" s="33"/>
      <c r="D10" s="17"/>
      <c r="E10" s="6"/>
      <c r="F10" s="5"/>
      <c r="G10" s="7"/>
      <c r="H10" s="6"/>
      <c r="I10" s="6"/>
      <c r="J10" s="6"/>
      <c r="K10" s="6"/>
      <c r="L10" s="6"/>
    </row>
    <row r="11" spans="2:17" s="3" customFormat="1" ht="16" thickBot="1">
      <c r="B11" s="1"/>
      <c r="C11" s="7"/>
      <c r="D11" s="2"/>
      <c r="E11" s="16"/>
      <c r="F11" s="16"/>
      <c r="G11" s="7"/>
      <c r="M11" s="105"/>
    </row>
    <row r="12" spans="2:17" ht="19" thickBot="1">
      <c r="B12" s="120" t="s">
        <v>149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08">
        <f>SUM(M14:M33)</f>
        <v>25.639420000000005</v>
      </c>
      <c r="Q12" s="112">
        <f>SUM(Q14:Q33)</f>
        <v>227.46</v>
      </c>
    </row>
    <row r="13" spans="2:17" s="3" customFormat="1" ht="16" thickBot="1">
      <c r="B13" s="23" t="s">
        <v>0</v>
      </c>
      <c r="C13" s="27" t="s">
        <v>1</v>
      </c>
      <c r="D13" s="25" t="s">
        <v>2</v>
      </c>
      <c r="E13" s="24" t="s">
        <v>3</v>
      </c>
      <c r="F13" s="26" t="s">
        <v>10</v>
      </c>
      <c r="G13" s="26" t="s">
        <v>11</v>
      </c>
      <c r="H13" s="27" t="s">
        <v>9</v>
      </c>
      <c r="I13" s="110" t="s">
        <v>207</v>
      </c>
      <c r="J13" s="110" t="s">
        <v>208</v>
      </c>
      <c r="K13" s="110" t="s">
        <v>209</v>
      </c>
      <c r="L13" s="110" t="s">
        <v>206</v>
      </c>
      <c r="M13" s="106" t="s">
        <v>205</v>
      </c>
    </row>
    <row r="14" spans="2:17" s="3" customFormat="1">
      <c r="B14" s="1">
        <v>201</v>
      </c>
      <c r="C14" s="7">
        <v>4</v>
      </c>
      <c r="D14" s="3" t="s">
        <v>87</v>
      </c>
      <c r="E14" s="2" t="s">
        <v>66</v>
      </c>
      <c r="F14" s="16" t="s">
        <v>212</v>
      </c>
      <c r="G14" s="16" t="s">
        <v>193</v>
      </c>
      <c r="H14" s="7" t="s">
        <v>82</v>
      </c>
      <c r="I14" s="111">
        <v>230</v>
      </c>
      <c r="J14" s="111"/>
      <c r="K14" s="111"/>
      <c r="L14" s="111">
        <v>0.38</v>
      </c>
      <c r="M14" s="107">
        <f>C14*I14/1000*L14</f>
        <v>0.34960000000000002</v>
      </c>
      <c r="O14" s="3">
        <v>300</v>
      </c>
      <c r="P14" s="109">
        <v>1.28</v>
      </c>
      <c r="Q14" s="113">
        <f>C14*P14</f>
        <v>5.12</v>
      </c>
    </row>
    <row r="15" spans="2:17" s="3" customFormat="1">
      <c r="B15" s="1">
        <v>202</v>
      </c>
      <c r="C15" s="7">
        <v>2</v>
      </c>
      <c r="D15" s="3" t="s">
        <v>88</v>
      </c>
      <c r="E15" s="2" t="s">
        <v>66</v>
      </c>
      <c r="F15" s="16" t="s">
        <v>212</v>
      </c>
      <c r="G15" s="16" t="s">
        <v>194</v>
      </c>
      <c r="H15" s="7" t="s">
        <v>106</v>
      </c>
      <c r="I15" s="111">
        <v>410</v>
      </c>
      <c r="J15" s="111"/>
      <c r="K15" s="111"/>
      <c r="L15" s="111">
        <v>0.38</v>
      </c>
      <c r="M15" s="107">
        <f t="shared" ref="M15:M20" si="0">C15*I15/1000*L15</f>
        <v>0.31159999999999999</v>
      </c>
      <c r="O15" s="3">
        <v>500</v>
      </c>
      <c r="P15" s="109">
        <v>2.06</v>
      </c>
      <c r="Q15" s="113">
        <f t="shared" ref="Q15:Q25" si="1">C15*P15</f>
        <v>4.12</v>
      </c>
    </row>
    <row r="16" spans="2:17" s="3" customFormat="1">
      <c r="B16" s="1">
        <v>203</v>
      </c>
      <c r="C16" s="7">
        <v>4</v>
      </c>
      <c r="D16" s="3" t="s">
        <v>218</v>
      </c>
      <c r="E16" s="2" t="s">
        <v>66</v>
      </c>
      <c r="F16" s="16" t="s">
        <v>212</v>
      </c>
      <c r="G16" s="16" t="s">
        <v>195</v>
      </c>
      <c r="H16" s="7" t="s">
        <v>80</v>
      </c>
      <c r="I16" s="111">
        <v>460</v>
      </c>
      <c r="J16" s="111"/>
      <c r="K16" s="111"/>
      <c r="L16" s="111">
        <v>0.38</v>
      </c>
      <c r="M16" s="107">
        <f t="shared" si="0"/>
        <v>0.69920000000000004</v>
      </c>
      <c r="O16" s="3">
        <v>500</v>
      </c>
      <c r="P16" s="109">
        <v>2.06</v>
      </c>
      <c r="Q16" s="113">
        <f t="shared" si="1"/>
        <v>8.24</v>
      </c>
    </row>
    <row r="17" spans="2:17" s="3" customFormat="1">
      <c r="B17" s="1">
        <v>204</v>
      </c>
      <c r="C17" s="7">
        <v>2</v>
      </c>
      <c r="D17" s="3" t="s">
        <v>86</v>
      </c>
      <c r="E17" s="2" t="s">
        <v>66</v>
      </c>
      <c r="F17" s="16" t="s">
        <v>212</v>
      </c>
      <c r="G17" s="16" t="s">
        <v>196</v>
      </c>
      <c r="H17" s="7" t="s">
        <v>104</v>
      </c>
      <c r="I17" s="111">
        <v>500</v>
      </c>
      <c r="J17" s="111"/>
      <c r="K17" s="111"/>
      <c r="L17" s="111">
        <v>0.38</v>
      </c>
      <c r="M17" s="107">
        <f t="shared" si="0"/>
        <v>0.38</v>
      </c>
      <c r="O17" s="3">
        <v>500</v>
      </c>
      <c r="P17" s="109">
        <v>2.06</v>
      </c>
      <c r="Q17" s="113">
        <f t="shared" si="1"/>
        <v>4.12</v>
      </c>
    </row>
    <row r="18" spans="2:17" s="3" customFormat="1">
      <c r="B18" s="1">
        <v>205</v>
      </c>
      <c r="C18" s="7">
        <v>6</v>
      </c>
      <c r="D18" s="3" t="s">
        <v>123</v>
      </c>
      <c r="E18" s="2" t="s">
        <v>66</v>
      </c>
      <c r="F18" s="16" t="s">
        <v>212</v>
      </c>
      <c r="G18" s="16" t="s">
        <v>197</v>
      </c>
      <c r="H18" s="7" t="s">
        <v>65</v>
      </c>
      <c r="I18" s="111">
        <v>560</v>
      </c>
      <c r="J18" s="111"/>
      <c r="K18" s="111"/>
      <c r="L18" s="111">
        <v>0.38</v>
      </c>
      <c r="M18" s="107">
        <f t="shared" si="0"/>
        <v>1.2767999999999999</v>
      </c>
      <c r="O18" s="3">
        <v>600</v>
      </c>
      <c r="P18" s="109">
        <v>2.56</v>
      </c>
      <c r="Q18" s="113">
        <f t="shared" si="1"/>
        <v>15.36</v>
      </c>
    </row>
    <row r="19" spans="2:17" s="3" customFormat="1">
      <c r="B19" s="1">
        <v>206</v>
      </c>
      <c r="C19" s="7">
        <v>6</v>
      </c>
      <c r="D19" s="3" t="s">
        <v>122</v>
      </c>
      <c r="E19" s="2" t="s">
        <v>66</v>
      </c>
      <c r="F19" s="16" t="s">
        <v>212</v>
      </c>
      <c r="G19" s="16" t="s">
        <v>198</v>
      </c>
      <c r="H19" s="7" t="s">
        <v>81</v>
      </c>
      <c r="I19" s="111">
        <v>650</v>
      </c>
      <c r="J19" s="111"/>
      <c r="K19" s="111"/>
      <c r="L19" s="111">
        <v>0.38</v>
      </c>
      <c r="M19" s="107">
        <f t="shared" si="0"/>
        <v>1.482</v>
      </c>
      <c r="O19" s="3">
        <v>700</v>
      </c>
      <c r="P19" s="109">
        <v>3</v>
      </c>
      <c r="Q19" s="113">
        <f t="shared" si="1"/>
        <v>18</v>
      </c>
    </row>
    <row r="20" spans="2:17" s="3" customFormat="1">
      <c r="B20" s="1">
        <v>207</v>
      </c>
      <c r="C20" s="7">
        <v>4</v>
      </c>
      <c r="D20" s="3" t="s">
        <v>218</v>
      </c>
      <c r="E20" s="2" t="s">
        <v>66</v>
      </c>
      <c r="F20" s="16" t="s">
        <v>212</v>
      </c>
      <c r="G20" s="16" t="s">
        <v>199</v>
      </c>
      <c r="H20" s="7" t="s">
        <v>79</v>
      </c>
      <c r="I20" s="111">
        <v>700</v>
      </c>
      <c r="J20" s="111"/>
      <c r="K20" s="111"/>
      <c r="L20" s="111">
        <v>0.38</v>
      </c>
      <c r="M20" s="107">
        <f t="shared" si="0"/>
        <v>1.0639999999999998</v>
      </c>
      <c r="O20" s="3">
        <v>700</v>
      </c>
      <c r="P20" s="109">
        <v>3</v>
      </c>
      <c r="Q20" s="113">
        <f t="shared" si="1"/>
        <v>12</v>
      </c>
    </row>
    <row r="21" spans="2:17" s="3" customFormat="1">
      <c r="B21" s="1">
        <v>211</v>
      </c>
      <c r="C21" s="7">
        <v>12.36</v>
      </c>
      <c r="D21" s="3" t="s">
        <v>125</v>
      </c>
      <c r="E21" s="2" t="s">
        <v>120</v>
      </c>
      <c r="F21" s="16" t="s">
        <v>200</v>
      </c>
      <c r="G21" s="16"/>
      <c r="H21" s="7" t="s">
        <v>124</v>
      </c>
      <c r="I21" s="111"/>
      <c r="J21" s="111"/>
      <c r="K21" s="111"/>
      <c r="L21" s="111"/>
      <c r="M21" s="105"/>
      <c r="O21" s="3">
        <v>15</v>
      </c>
      <c r="P21" s="109">
        <v>0.3</v>
      </c>
      <c r="Q21" s="109">
        <f>O21*P21</f>
        <v>4.5</v>
      </c>
    </row>
    <row r="22" spans="2:17" s="3" customFormat="1">
      <c r="B22" s="1">
        <v>212</v>
      </c>
      <c r="C22" s="7">
        <v>1</v>
      </c>
      <c r="D22" s="3" t="s">
        <v>86</v>
      </c>
      <c r="E22" s="2" t="s">
        <v>118</v>
      </c>
      <c r="F22" s="16" t="s">
        <v>201</v>
      </c>
      <c r="G22" s="16"/>
      <c r="H22" s="7" t="s">
        <v>105</v>
      </c>
      <c r="I22" s="111">
        <v>570</v>
      </c>
      <c r="J22" s="111">
        <v>470</v>
      </c>
      <c r="K22" s="111">
        <v>5</v>
      </c>
      <c r="L22" s="111">
        <v>2500</v>
      </c>
      <c r="M22" s="107">
        <f>C22*I22*J22*K22*L22/1000000000</f>
        <v>3.3487499999999999</v>
      </c>
      <c r="O22" s="3">
        <f>I22+J22</f>
        <v>1040</v>
      </c>
      <c r="P22" s="109">
        <v>10</v>
      </c>
      <c r="Q22" s="113">
        <f t="shared" si="1"/>
        <v>10</v>
      </c>
    </row>
    <row r="23" spans="2:17" s="3" customFormat="1">
      <c r="B23" s="1">
        <v>213</v>
      </c>
      <c r="C23" s="7">
        <v>2</v>
      </c>
      <c r="D23" s="3" t="s">
        <v>87</v>
      </c>
      <c r="E23" s="2" t="s">
        <v>118</v>
      </c>
      <c r="F23" s="16" t="s">
        <v>201</v>
      </c>
      <c r="G23" s="16"/>
      <c r="H23" s="7" t="s">
        <v>102</v>
      </c>
      <c r="I23" s="111">
        <v>620</v>
      </c>
      <c r="J23" s="111">
        <v>240</v>
      </c>
      <c r="K23" s="111">
        <v>5</v>
      </c>
      <c r="L23" s="111">
        <v>2500</v>
      </c>
      <c r="M23" s="107">
        <f>C23*I23*J23*K23*L23/1000000000</f>
        <v>3.72</v>
      </c>
      <c r="O23" s="3">
        <f>I23+J23</f>
        <v>860</v>
      </c>
      <c r="P23" s="109">
        <v>8</v>
      </c>
      <c r="Q23" s="113">
        <f t="shared" si="1"/>
        <v>16</v>
      </c>
    </row>
    <row r="24" spans="2:17" s="3" customFormat="1">
      <c r="B24" s="1">
        <v>214</v>
      </c>
      <c r="C24" s="7">
        <v>1</v>
      </c>
      <c r="D24" s="3" t="s">
        <v>88</v>
      </c>
      <c r="E24" s="2" t="s">
        <v>118</v>
      </c>
      <c r="F24" s="16" t="s">
        <v>201</v>
      </c>
      <c r="G24" s="16"/>
      <c r="H24" s="7" t="s">
        <v>107</v>
      </c>
      <c r="I24" s="111">
        <v>620</v>
      </c>
      <c r="J24" s="111">
        <v>420</v>
      </c>
      <c r="K24" s="111">
        <v>5</v>
      </c>
      <c r="L24" s="111">
        <v>2500</v>
      </c>
      <c r="M24" s="107">
        <f>C24*I24*J24*K24*L24/1000000000</f>
        <v>3.2549999999999999</v>
      </c>
      <c r="O24" s="3">
        <f>I24+J24</f>
        <v>1040</v>
      </c>
      <c r="P24" s="109">
        <v>10</v>
      </c>
      <c r="Q24" s="113">
        <f t="shared" si="1"/>
        <v>10</v>
      </c>
    </row>
    <row r="25" spans="2:17" s="3" customFormat="1">
      <c r="B25" s="1">
        <v>215</v>
      </c>
      <c r="C25" s="7">
        <v>1</v>
      </c>
      <c r="D25" s="3" t="s">
        <v>216</v>
      </c>
      <c r="E25" s="2" t="s">
        <v>118</v>
      </c>
      <c r="F25" s="16" t="s">
        <v>201</v>
      </c>
      <c r="G25" s="16"/>
      <c r="H25" s="7" t="s">
        <v>108</v>
      </c>
      <c r="I25" s="111">
        <v>670</v>
      </c>
      <c r="J25" s="111">
        <v>470</v>
      </c>
      <c r="K25" s="111">
        <v>5</v>
      </c>
      <c r="L25" s="111">
        <v>2500</v>
      </c>
      <c r="M25" s="107">
        <f>C25*I25*J25*K25*L25/1000000000</f>
        <v>3.9362499999999998</v>
      </c>
      <c r="O25" s="3">
        <f>I25+J25</f>
        <v>1140</v>
      </c>
      <c r="P25" s="109">
        <v>11</v>
      </c>
      <c r="Q25" s="113">
        <f t="shared" si="1"/>
        <v>11</v>
      </c>
    </row>
    <row r="26" spans="2:17" s="3" customFormat="1">
      <c r="B26" s="1">
        <v>216</v>
      </c>
      <c r="C26" s="7">
        <v>1</v>
      </c>
      <c r="D26" s="3" t="s">
        <v>113</v>
      </c>
      <c r="E26" s="2" t="s">
        <v>118</v>
      </c>
      <c r="F26" s="16" t="s">
        <v>201</v>
      </c>
      <c r="G26" s="16"/>
      <c r="H26" s="7" t="s">
        <v>219</v>
      </c>
      <c r="I26" s="111">
        <v>670</v>
      </c>
      <c r="J26" s="111">
        <v>570</v>
      </c>
      <c r="K26" s="111">
        <v>5</v>
      </c>
      <c r="L26" s="111">
        <v>2500</v>
      </c>
      <c r="M26" s="107">
        <f>C26*I26*J26*K26*L26/1000000000</f>
        <v>4.7737499999999997</v>
      </c>
      <c r="O26" s="3">
        <f>I26+J26</f>
        <v>1240</v>
      </c>
      <c r="P26" s="109">
        <v>11</v>
      </c>
      <c r="Q26" s="113">
        <f t="shared" ref="Q26" si="2">C26*P26</f>
        <v>11</v>
      </c>
    </row>
    <row r="27" spans="2:17" s="3" customFormat="1">
      <c r="B27" s="1">
        <v>221</v>
      </c>
      <c r="C27" s="7">
        <v>180</v>
      </c>
      <c r="D27" s="3" t="s">
        <v>126</v>
      </c>
      <c r="E27" s="2" t="s">
        <v>50</v>
      </c>
      <c r="F27" s="16" t="s">
        <v>192</v>
      </c>
      <c r="G27" s="16"/>
      <c r="H27" s="7" t="s">
        <v>214</v>
      </c>
      <c r="I27" s="111"/>
      <c r="J27" s="111"/>
      <c r="K27" s="111"/>
      <c r="L27" s="111"/>
      <c r="M27" s="105"/>
      <c r="O27" s="3">
        <v>200</v>
      </c>
      <c r="P27" s="109">
        <v>0.1</v>
      </c>
      <c r="Q27" s="109">
        <f>O27*P27</f>
        <v>20</v>
      </c>
    </row>
    <row r="28" spans="2:17" s="3" customFormat="1">
      <c r="B28" s="1">
        <v>222</v>
      </c>
      <c r="C28" s="7">
        <v>180</v>
      </c>
      <c r="D28" s="3" t="s">
        <v>126</v>
      </c>
      <c r="E28" s="2" t="s">
        <v>50</v>
      </c>
      <c r="F28" s="16" t="s">
        <v>213</v>
      </c>
      <c r="G28" s="16"/>
      <c r="H28" s="7" t="s">
        <v>210</v>
      </c>
      <c r="I28" s="111"/>
      <c r="J28" s="111"/>
      <c r="K28" s="111"/>
      <c r="L28" s="111"/>
      <c r="M28" s="105"/>
      <c r="O28" s="3">
        <v>200</v>
      </c>
      <c r="P28" s="109">
        <v>0.06</v>
      </c>
      <c r="Q28" s="109">
        <f>O28*P28</f>
        <v>12</v>
      </c>
    </row>
    <row r="29" spans="2:17" s="3" customFormat="1">
      <c r="B29" s="1">
        <v>223</v>
      </c>
      <c r="C29" s="7">
        <v>180</v>
      </c>
      <c r="D29" s="3" t="s">
        <v>126</v>
      </c>
      <c r="E29" s="2" t="s">
        <v>50</v>
      </c>
      <c r="F29" s="16" t="s">
        <v>213</v>
      </c>
      <c r="G29" s="16"/>
      <c r="H29" s="7" t="s">
        <v>70</v>
      </c>
      <c r="I29" s="111"/>
      <c r="J29" s="111"/>
      <c r="K29" s="111"/>
      <c r="L29" s="111"/>
      <c r="M29" s="105"/>
      <c r="O29" s="3">
        <v>200</v>
      </c>
      <c r="P29" s="109">
        <v>0.03</v>
      </c>
      <c r="Q29" s="109">
        <f t="shared" ref="Q29:Q34" si="3">O29*P29</f>
        <v>6</v>
      </c>
    </row>
    <row r="30" spans="2:17" s="3" customFormat="1">
      <c r="B30" s="1">
        <v>224</v>
      </c>
      <c r="C30" s="7">
        <v>180</v>
      </c>
      <c r="D30" s="3" t="s">
        <v>126</v>
      </c>
      <c r="E30" s="2" t="s">
        <v>50</v>
      </c>
      <c r="F30" s="16" t="s">
        <v>213</v>
      </c>
      <c r="G30" s="16"/>
      <c r="H30" s="7" t="s">
        <v>71</v>
      </c>
      <c r="I30" s="111"/>
      <c r="J30" s="111"/>
      <c r="K30" s="111"/>
      <c r="L30" s="111"/>
      <c r="M30" s="105"/>
      <c r="O30" s="3">
        <v>200</v>
      </c>
      <c r="P30" s="109">
        <v>0.02</v>
      </c>
      <c r="Q30" s="109">
        <f t="shared" si="3"/>
        <v>4</v>
      </c>
    </row>
    <row r="31" spans="2:17" s="3" customFormat="1">
      <c r="B31" s="1">
        <v>225</v>
      </c>
      <c r="C31" s="7">
        <v>48</v>
      </c>
      <c r="D31" s="3" t="s">
        <v>126</v>
      </c>
      <c r="E31" s="2" t="s">
        <v>50</v>
      </c>
      <c r="F31" s="16" t="s">
        <v>213</v>
      </c>
      <c r="G31" s="16"/>
      <c r="H31" s="7" t="s">
        <v>211</v>
      </c>
      <c r="I31" s="111"/>
      <c r="J31" s="111"/>
      <c r="K31" s="111"/>
      <c r="L31" s="111"/>
      <c r="M31" s="105"/>
      <c r="O31" s="3">
        <v>50</v>
      </c>
      <c r="P31" s="109">
        <v>0.04</v>
      </c>
      <c r="Q31" s="109">
        <f t="shared" si="3"/>
        <v>2</v>
      </c>
    </row>
    <row r="32" spans="2:17" s="3" customFormat="1">
      <c r="B32" s="1">
        <v>226</v>
      </c>
      <c r="C32" s="7">
        <v>48</v>
      </c>
      <c r="D32" s="3" t="s">
        <v>146</v>
      </c>
      <c r="E32" s="2" t="s">
        <v>50</v>
      </c>
      <c r="F32" s="16" t="s">
        <v>212</v>
      </c>
      <c r="G32" s="16"/>
      <c r="H32" s="7" t="s">
        <v>74</v>
      </c>
      <c r="I32" s="111"/>
      <c r="J32" s="111"/>
      <c r="K32" s="111"/>
      <c r="L32" s="111"/>
      <c r="M32" s="105"/>
      <c r="O32" s="3">
        <v>50</v>
      </c>
      <c r="P32" s="109">
        <v>0.18</v>
      </c>
      <c r="Q32" s="109">
        <f>O32*P32</f>
        <v>9</v>
      </c>
    </row>
    <row r="33" spans="2:17" s="3" customFormat="1">
      <c r="B33" s="1">
        <v>231</v>
      </c>
      <c r="C33" s="7">
        <v>36</v>
      </c>
      <c r="D33" s="3" t="s">
        <v>146</v>
      </c>
      <c r="E33" s="2" t="s">
        <v>50</v>
      </c>
      <c r="F33" s="16" t="s">
        <v>203</v>
      </c>
      <c r="G33" s="16" t="s">
        <v>204</v>
      </c>
      <c r="H33" s="7" t="s">
        <v>67</v>
      </c>
      <c r="I33" s="111">
        <v>10.725</v>
      </c>
      <c r="J33" s="111">
        <v>10.725</v>
      </c>
      <c r="K33" s="111">
        <v>10.725</v>
      </c>
      <c r="L33" s="111">
        <v>2.7</v>
      </c>
      <c r="M33" s="107">
        <f t="shared" ref="M33" si="4">C33*I33/1000*L33</f>
        <v>1.04247</v>
      </c>
      <c r="O33" s="3">
        <v>36</v>
      </c>
      <c r="P33" s="109">
        <v>1.25</v>
      </c>
      <c r="Q33" s="109">
        <f>O33*P33</f>
        <v>45</v>
      </c>
    </row>
    <row r="34" spans="2:17" s="3" customFormat="1">
      <c r="B34" s="1">
        <v>232</v>
      </c>
      <c r="C34" s="7">
        <v>12</v>
      </c>
      <c r="D34" s="3" t="s">
        <v>127</v>
      </c>
      <c r="E34" s="2" t="s">
        <v>50</v>
      </c>
      <c r="F34" s="16" t="s">
        <v>191</v>
      </c>
      <c r="G34" s="16" t="s">
        <v>202</v>
      </c>
      <c r="H34" s="7" t="s">
        <v>68</v>
      </c>
      <c r="I34" s="7"/>
      <c r="J34" s="7"/>
      <c r="K34" s="7"/>
      <c r="L34" s="7"/>
      <c r="M34" s="105"/>
      <c r="O34" s="3">
        <v>12</v>
      </c>
      <c r="P34" s="109">
        <v>4.3499999999999996</v>
      </c>
      <c r="Q34" s="109">
        <f t="shared" si="3"/>
        <v>52.199999999999996</v>
      </c>
    </row>
    <row r="35" spans="2:17" s="3" customFormat="1">
      <c r="B35" s="1"/>
      <c r="C35" s="7"/>
      <c r="E35" s="2"/>
      <c r="F35" s="16"/>
      <c r="G35" s="16"/>
      <c r="H35" s="7"/>
      <c r="I35" s="7"/>
      <c r="J35" s="7"/>
      <c r="K35" s="7"/>
      <c r="L35" s="7"/>
      <c r="M35" s="105"/>
    </row>
    <row r="36" spans="2:17" s="3" customFormat="1">
      <c r="B36" s="1"/>
      <c r="C36" s="7"/>
      <c r="E36" s="2"/>
      <c r="F36" s="16"/>
      <c r="G36" s="16"/>
      <c r="H36" s="7"/>
      <c r="I36" s="7"/>
      <c r="J36" s="7"/>
      <c r="K36" s="7"/>
      <c r="L36" s="7"/>
      <c r="M36" s="105"/>
    </row>
    <row r="37" spans="2:17" s="3" customFormat="1">
      <c r="B37" s="1"/>
      <c r="C37" s="7"/>
      <c r="E37" s="2"/>
      <c r="F37" s="16"/>
      <c r="G37" s="16"/>
      <c r="H37" s="7"/>
      <c r="I37" s="7"/>
      <c r="J37" s="7"/>
      <c r="K37" s="7"/>
      <c r="L37" s="7"/>
      <c r="M37" s="105"/>
    </row>
    <row r="38" spans="2:17" s="3" customFormat="1">
      <c r="B38" s="1"/>
      <c r="C38" s="7"/>
      <c r="E38" s="2"/>
      <c r="F38" s="16"/>
      <c r="G38" s="16"/>
      <c r="H38" s="7"/>
      <c r="I38" s="7"/>
      <c r="J38" s="7"/>
      <c r="K38" s="7"/>
      <c r="L38" s="7"/>
      <c r="M38" s="105"/>
    </row>
    <row r="39" spans="2:17" s="3" customFormat="1">
      <c r="B39" s="1"/>
      <c r="C39" s="7"/>
      <c r="E39" s="2"/>
      <c r="F39" s="16"/>
      <c r="G39" s="16"/>
      <c r="H39" s="7"/>
      <c r="I39" s="7"/>
      <c r="J39" s="7"/>
      <c r="K39" s="7"/>
      <c r="L39" s="7"/>
      <c r="M39" s="105"/>
    </row>
    <row r="40" spans="2:17" s="3" customFormat="1">
      <c r="B40" s="1"/>
      <c r="C40" s="7"/>
      <c r="E40" s="2"/>
      <c r="F40" s="16"/>
      <c r="G40" s="16"/>
      <c r="H40" s="7"/>
      <c r="I40" s="7"/>
      <c r="J40" s="7"/>
      <c r="K40" s="7"/>
      <c r="L40" s="7"/>
      <c r="M40" s="105"/>
    </row>
    <row r="41" spans="2:17" s="3" customFormat="1">
      <c r="B41" s="1"/>
      <c r="C41" s="7"/>
      <c r="E41" s="2"/>
      <c r="F41" s="16"/>
      <c r="G41" s="16"/>
      <c r="H41" s="7"/>
      <c r="I41" s="7"/>
      <c r="J41" s="7"/>
      <c r="K41" s="7"/>
      <c r="L41" s="7"/>
      <c r="M41" s="105"/>
    </row>
    <row r="42" spans="2:17" s="3" customFormat="1">
      <c r="B42" s="1"/>
      <c r="C42" s="7"/>
      <c r="E42" s="2"/>
      <c r="F42" s="16"/>
      <c r="G42" s="16"/>
      <c r="H42" s="7"/>
      <c r="I42" s="7"/>
      <c r="J42" s="7"/>
      <c r="K42" s="7"/>
      <c r="L42" s="7"/>
      <c r="M42" s="105"/>
    </row>
    <row r="43" spans="2:17" s="3" customFormat="1">
      <c r="B43" s="1"/>
      <c r="C43" s="7"/>
      <c r="E43" s="2"/>
      <c r="F43" s="16"/>
      <c r="G43" s="16"/>
      <c r="H43" s="7"/>
      <c r="I43" s="7"/>
      <c r="J43" s="7"/>
      <c r="K43" s="7"/>
      <c r="L43" s="7"/>
      <c r="M43" s="105"/>
    </row>
    <row r="44" spans="2:17" s="3" customFormat="1">
      <c r="B44" s="1"/>
      <c r="C44" s="7"/>
      <c r="E44" s="2"/>
      <c r="F44" s="16"/>
      <c r="G44" s="16"/>
      <c r="H44" s="7"/>
      <c r="I44" s="7"/>
      <c r="J44" s="7"/>
      <c r="K44" s="7"/>
      <c r="L44" s="7"/>
      <c r="M44" s="105"/>
    </row>
    <row r="45" spans="2:17" s="3" customFormat="1">
      <c r="B45" s="1"/>
      <c r="C45" s="7"/>
      <c r="E45" s="2"/>
      <c r="F45" s="16"/>
      <c r="G45" s="16"/>
      <c r="H45" s="7"/>
      <c r="I45" s="7"/>
      <c r="J45" s="7"/>
      <c r="K45" s="7"/>
      <c r="L45" s="7"/>
      <c r="M45" s="105"/>
      <c r="O45" s="3">
        <v>2480</v>
      </c>
    </row>
    <row r="46" spans="2:17" s="3" customFormat="1">
      <c r="B46" s="1"/>
      <c r="C46" s="7"/>
      <c r="E46" s="2"/>
      <c r="F46" s="16"/>
      <c r="G46" s="16"/>
      <c r="H46" s="7"/>
      <c r="I46" s="7"/>
      <c r="J46" s="7"/>
      <c r="K46" s="7"/>
      <c r="L46" s="7"/>
      <c r="M46" s="105"/>
      <c r="O46" s="3">
        <v>1720</v>
      </c>
    </row>
    <row r="47" spans="2:17" s="3" customFormat="1">
      <c r="B47" s="1"/>
      <c r="C47" s="7"/>
      <c r="E47" s="2"/>
      <c r="F47" s="16"/>
      <c r="G47" s="16"/>
      <c r="H47" s="7"/>
      <c r="I47" s="7"/>
      <c r="J47" s="7"/>
      <c r="K47" s="7"/>
      <c r="L47" s="7"/>
      <c r="M47" s="105"/>
      <c r="O47" s="3">
        <v>1720</v>
      </c>
    </row>
    <row r="48" spans="2:17">
      <c r="G48" s="19"/>
      <c r="O48" s="6">
        <v>2080</v>
      </c>
    </row>
    <row r="49" spans="7:15">
      <c r="G49" s="19"/>
      <c r="O49" s="6">
        <v>2280</v>
      </c>
    </row>
    <row r="50" spans="7:15">
      <c r="G50" s="19"/>
      <c r="O50" s="6">
        <v>2080</v>
      </c>
    </row>
    <row r="51" spans="7:15">
      <c r="G51" s="19"/>
    </row>
    <row r="52" spans="7:15">
      <c r="G52" s="19"/>
    </row>
    <row r="53" spans="7:15">
      <c r="G53" s="19"/>
    </row>
    <row r="54" spans="7:15">
      <c r="G54" s="19"/>
    </row>
    <row r="55" spans="7:15">
      <c r="G55" s="19"/>
    </row>
    <row r="56" spans="7:15">
      <c r="G56" s="19"/>
    </row>
    <row r="57" spans="7:15">
      <c r="G57" s="19"/>
    </row>
    <row r="58" spans="7:15">
      <c r="G58" s="19"/>
    </row>
    <row r="59" spans="7:15">
      <c r="G59" s="19"/>
    </row>
    <row r="60" spans="7:15">
      <c r="G60" s="19"/>
    </row>
    <row r="61" spans="7:15">
      <c r="G61" s="19"/>
    </row>
    <row r="62" spans="7:15">
      <c r="G62" s="20"/>
    </row>
    <row r="63" spans="7:15">
      <c r="G63" s="20"/>
    </row>
    <row r="64" spans="7:15">
      <c r="G64" s="19"/>
    </row>
    <row r="65" spans="2:13">
      <c r="G65" s="19"/>
    </row>
    <row r="66" spans="2:13">
      <c r="G66" s="19"/>
    </row>
    <row r="67" spans="2:13">
      <c r="F67" s="18"/>
      <c r="G67" s="19"/>
    </row>
    <row r="68" spans="2:13">
      <c r="G68" s="19"/>
    </row>
    <row r="69" spans="2:13" customFormat="1">
      <c r="B69" s="4"/>
      <c r="C69" s="32"/>
      <c r="D69" s="6"/>
      <c r="E69" s="5"/>
      <c r="F69" s="17"/>
      <c r="G69" s="19"/>
      <c r="H69" s="7"/>
      <c r="I69" s="7"/>
      <c r="J69" s="7"/>
      <c r="K69" s="7"/>
      <c r="L69" s="7"/>
      <c r="M69" s="104"/>
    </row>
    <row r="70" spans="2:13">
      <c r="G70" s="19"/>
    </row>
    <row r="71" spans="2:13">
      <c r="G71" s="19"/>
    </row>
    <row r="72" spans="2:13">
      <c r="G72" s="19"/>
    </row>
    <row r="73" spans="2:13">
      <c r="G73" s="19"/>
    </row>
    <row r="74" spans="2:13">
      <c r="G74" s="19"/>
    </row>
    <row r="75" spans="2:13">
      <c r="G75" s="19"/>
    </row>
    <row r="76" spans="2:13">
      <c r="G76" s="19"/>
    </row>
    <row r="77" spans="2:13">
      <c r="G77" s="19"/>
    </row>
    <row r="78" spans="2:13">
      <c r="G78" s="19"/>
    </row>
    <row r="79" spans="2:13">
      <c r="G79" s="19"/>
    </row>
    <row r="80" spans="2:13">
      <c r="G80" s="19"/>
    </row>
    <row r="81" spans="7:14">
      <c r="G81" s="19"/>
    </row>
    <row r="82" spans="7:14">
      <c r="G82" s="19"/>
    </row>
    <row r="83" spans="7:14">
      <c r="G83" s="19"/>
    </row>
    <row r="84" spans="7:14">
      <c r="G84" s="19"/>
    </row>
    <row r="85" spans="7:14">
      <c r="G85" s="19"/>
    </row>
    <row r="86" spans="7:14">
      <c r="G86" s="19"/>
    </row>
    <row r="87" spans="7:14">
      <c r="G87" s="19"/>
    </row>
    <row r="88" spans="7:14">
      <c r="G88" s="19"/>
    </row>
    <row r="89" spans="7:14">
      <c r="G89" s="19"/>
    </row>
    <row r="90" spans="7:14">
      <c r="G90" s="19"/>
    </row>
    <row r="91" spans="7:14">
      <c r="G91" s="20"/>
      <c r="N91" s="8"/>
    </row>
    <row r="92" spans="7:14">
      <c r="G92" s="19"/>
    </row>
    <row r="95" spans="7:14">
      <c r="G95" s="22"/>
    </row>
    <row r="96" spans="7:14">
      <c r="G96" s="21"/>
    </row>
  </sheetData>
  <sortState xmlns:xlrd2="http://schemas.microsoft.com/office/spreadsheetml/2017/richdata2" ref="B14:M34">
    <sortCondition ref="B14:B34"/>
  </sortState>
  <mergeCells count="15">
    <mergeCell ref="B3:C3"/>
    <mergeCell ref="D3:G3"/>
    <mergeCell ref="B4:C4"/>
    <mergeCell ref="D4:G4"/>
    <mergeCell ref="B5:C5"/>
    <mergeCell ref="D5:G5"/>
    <mergeCell ref="B12:L12"/>
    <mergeCell ref="B9:C9"/>
    <mergeCell ref="D9:E9"/>
    <mergeCell ref="B6:C6"/>
    <mergeCell ref="D6:G6"/>
    <mergeCell ref="B7:C7"/>
    <mergeCell ref="D7:G7"/>
    <mergeCell ref="B8:C8"/>
    <mergeCell ref="D8:G8"/>
  </mergeCells>
  <pageMargins left="0.25" right="0.25" top="0.75" bottom="0.75" header="0.3" footer="0.3"/>
  <pageSetup paperSize="9" scale="42" orientation="landscape" r:id="rId1"/>
  <ignoredErrors>
    <ignoredError sqref="Q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C1F4-FEAC-5244-8406-197B312A9FA5}">
  <dimension ref="B1:H14"/>
  <sheetViews>
    <sheetView zoomScaleNormal="100" zoomScalePageLayoutView="130" workbookViewId="0">
      <selection activeCell="F17" sqref="F17"/>
    </sheetView>
  </sheetViews>
  <sheetFormatPr baseColWidth="10" defaultColWidth="8.83203125" defaultRowHeight="19"/>
  <cols>
    <col min="1" max="1" width="5.5" style="14" customWidth="1"/>
    <col min="2" max="3" width="10.83203125" style="83" customWidth="1"/>
    <col min="4" max="7" width="10.83203125" style="14" customWidth="1"/>
    <col min="8" max="16384" width="8.83203125" style="14"/>
  </cols>
  <sheetData>
    <row r="1" spans="2:8" ht="20" thickBot="1"/>
    <row r="2" spans="2:8" ht="20" thickBot="1">
      <c r="B2" s="91" t="s">
        <v>14</v>
      </c>
      <c r="C2" s="84" t="s">
        <v>15</v>
      </c>
      <c r="D2" s="149" t="s">
        <v>16</v>
      </c>
      <c r="E2" s="150"/>
      <c r="F2" s="147" t="s">
        <v>17</v>
      </c>
      <c r="G2" s="148"/>
      <c r="H2" s="13"/>
    </row>
    <row r="3" spans="2:8">
      <c r="B3" s="85" t="s">
        <v>18</v>
      </c>
      <c r="C3" s="92" t="s">
        <v>19</v>
      </c>
      <c r="D3" s="95">
        <v>1.6E-2</v>
      </c>
      <c r="E3" s="96">
        <v>8.0000000000000002E-3</v>
      </c>
      <c r="F3" s="101">
        <v>0.4</v>
      </c>
      <c r="G3" s="86">
        <v>0.2</v>
      </c>
      <c r="H3" s="15"/>
    </row>
    <row r="4" spans="2:8">
      <c r="B4" s="87" t="s">
        <v>20</v>
      </c>
      <c r="C4" s="93" t="s">
        <v>21</v>
      </c>
      <c r="D4" s="97">
        <v>2.4E-2</v>
      </c>
      <c r="E4" s="98">
        <v>1.2E-2</v>
      </c>
      <c r="F4" s="102">
        <v>0.6</v>
      </c>
      <c r="G4" s="88">
        <v>0.3</v>
      </c>
      <c r="H4" s="15"/>
    </row>
    <row r="5" spans="2:8">
      <c r="B5" s="87" t="s">
        <v>19</v>
      </c>
      <c r="C5" s="93" t="s">
        <v>22</v>
      </c>
      <c r="D5" s="97">
        <v>0.04</v>
      </c>
      <c r="E5" s="98">
        <v>0.02</v>
      </c>
      <c r="F5" s="102">
        <v>1</v>
      </c>
      <c r="G5" s="88">
        <v>0.5</v>
      </c>
      <c r="H5" s="15"/>
    </row>
    <row r="6" spans="2:8">
      <c r="B6" s="87" t="s">
        <v>21</v>
      </c>
      <c r="C6" s="93" t="s">
        <v>23</v>
      </c>
      <c r="D6" s="97">
        <v>6.3E-2</v>
      </c>
      <c r="E6" s="98">
        <v>3.1E-2</v>
      </c>
      <c r="F6" s="102">
        <v>1.6</v>
      </c>
      <c r="G6" s="88">
        <v>0.8</v>
      </c>
      <c r="H6" s="15"/>
    </row>
    <row r="7" spans="2:8">
      <c r="B7" s="87" t="s">
        <v>24</v>
      </c>
      <c r="C7" s="93" t="s">
        <v>25</v>
      </c>
      <c r="D7" s="97">
        <v>0.08</v>
      </c>
      <c r="E7" s="98">
        <v>0.05</v>
      </c>
      <c r="F7" s="102">
        <v>2</v>
      </c>
      <c r="G7" s="88">
        <v>1.25</v>
      </c>
      <c r="H7" s="15"/>
    </row>
    <row r="8" spans="2:8">
      <c r="B8" s="87" t="s">
        <v>57</v>
      </c>
      <c r="C8" s="93" t="s">
        <v>58</v>
      </c>
      <c r="D8" s="97">
        <v>0.1</v>
      </c>
      <c r="E8" s="98">
        <v>0.08</v>
      </c>
      <c r="F8" s="102">
        <v>2.5</v>
      </c>
      <c r="G8" s="88">
        <v>2</v>
      </c>
      <c r="H8" s="15"/>
    </row>
    <row r="9" spans="2:8">
      <c r="B9" s="87">
        <v>1206</v>
      </c>
      <c r="C9" s="93" t="s">
        <v>26</v>
      </c>
      <c r="D9" s="97">
        <v>0.126</v>
      </c>
      <c r="E9" s="98">
        <v>6.3E-2</v>
      </c>
      <c r="F9" s="102">
        <v>3.2</v>
      </c>
      <c r="G9" s="88">
        <v>1.6</v>
      </c>
      <c r="H9" s="15"/>
    </row>
    <row r="10" spans="2:8">
      <c r="B10" s="87">
        <v>1210</v>
      </c>
      <c r="C10" s="93" t="s">
        <v>27</v>
      </c>
      <c r="D10" s="97">
        <v>0.126</v>
      </c>
      <c r="E10" s="98">
        <v>0.1</v>
      </c>
      <c r="F10" s="102">
        <v>3.2</v>
      </c>
      <c r="G10" s="88">
        <v>2.5</v>
      </c>
      <c r="H10" s="15"/>
    </row>
    <row r="11" spans="2:8">
      <c r="B11" s="87">
        <v>1808</v>
      </c>
      <c r="C11" s="93" t="s">
        <v>28</v>
      </c>
      <c r="D11" s="97">
        <v>0.17699999999999999</v>
      </c>
      <c r="E11" s="98">
        <v>6.3E-2</v>
      </c>
      <c r="F11" s="102">
        <v>4.5</v>
      </c>
      <c r="G11" s="88">
        <v>1.6</v>
      </c>
      <c r="H11" s="15"/>
    </row>
    <row r="12" spans="2:8">
      <c r="B12" s="87">
        <v>1812</v>
      </c>
      <c r="C12" s="93" t="s">
        <v>29</v>
      </c>
      <c r="D12" s="97">
        <v>0.18</v>
      </c>
      <c r="E12" s="98">
        <v>0.12</v>
      </c>
      <c r="F12" s="102">
        <v>4.5</v>
      </c>
      <c r="G12" s="88">
        <v>3.2</v>
      </c>
      <c r="H12" s="15"/>
    </row>
    <row r="13" spans="2:8">
      <c r="B13" s="87">
        <v>2010</v>
      </c>
      <c r="C13" s="93" t="s">
        <v>30</v>
      </c>
      <c r="D13" s="97">
        <v>0.2</v>
      </c>
      <c r="E13" s="98">
        <v>0.1</v>
      </c>
      <c r="F13" s="102">
        <v>5</v>
      </c>
      <c r="G13" s="88">
        <v>2.5</v>
      </c>
      <c r="H13" s="15"/>
    </row>
    <row r="14" spans="2:8" ht="20" thickBot="1">
      <c r="B14" s="89">
        <v>2512</v>
      </c>
      <c r="C14" s="94" t="s">
        <v>31</v>
      </c>
      <c r="D14" s="99">
        <v>0.25</v>
      </c>
      <c r="E14" s="100">
        <v>0.12</v>
      </c>
      <c r="F14" s="103">
        <v>6.35</v>
      </c>
      <c r="G14" s="90">
        <v>3.05</v>
      </c>
      <c r="H14" s="15"/>
    </row>
  </sheetData>
  <mergeCells count="2">
    <mergeCell ref="F2:G2"/>
    <mergeCell ref="D2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5E57-D901-B84E-A340-3413A850D297}">
  <dimension ref="B1:G23"/>
  <sheetViews>
    <sheetView zoomScale="130" zoomScaleNormal="130" zoomScalePageLayoutView="130" workbookViewId="0">
      <selection activeCell="C24" sqref="C24"/>
    </sheetView>
  </sheetViews>
  <sheetFormatPr baseColWidth="10" defaultColWidth="8.83203125" defaultRowHeight="19"/>
  <cols>
    <col min="1" max="1" width="4.33203125" style="9" customWidth="1"/>
    <col min="2" max="2" width="8.83203125" style="11"/>
    <col min="3" max="3" width="54.6640625" style="11" customWidth="1"/>
    <col min="4" max="5" width="8.83203125" style="11"/>
    <col min="6" max="16384" width="8.83203125" style="9"/>
  </cols>
  <sheetData>
    <row r="1" spans="2:7">
      <c r="B1" s="9"/>
      <c r="C1" s="10"/>
      <c r="E1" s="9"/>
    </row>
    <row r="2" spans="2:7">
      <c r="B2" s="9"/>
      <c r="C2" s="9"/>
      <c r="E2" s="9"/>
    </row>
    <row r="3" spans="2:7">
      <c r="B3" s="11" t="s">
        <v>7</v>
      </c>
      <c r="C3" s="11" t="s">
        <v>52</v>
      </c>
      <c r="E3" s="9"/>
    </row>
    <row r="4" spans="2:7">
      <c r="B4" s="11" t="s">
        <v>32</v>
      </c>
      <c r="C4" s="11" t="s">
        <v>33</v>
      </c>
      <c r="E4" s="9"/>
      <c r="G4" s="12"/>
    </row>
    <row r="5" spans="2:7">
      <c r="B5" s="11" t="s">
        <v>34</v>
      </c>
      <c r="C5" s="11" t="s">
        <v>35</v>
      </c>
      <c r="E5" s="9"/>
    </row>
    <row r="6" spans="2:7">
      <c r="B6" s="11" t="s">
        <v>36</v>
      </c>
      <c r="C6" s="11" t="s">
        <v>37</v>
      </c>
      <c r="E6" s="9"/>
    </row>
    <row r="7" spans="2:7">
      <c r="B7" s="11" t="s">
        <v>8</v>
      </c>
      <c r="C7" s="11" t="s">
        <v>38</v>
      </c>
      <c r="E7" s="9"/>
    </row>
    <row r="8" spans="2:7">
      <c r="B8" s="9"/>
      <c r="C8" s="9"/>
      <c r="E8" s="9"/>
    </row>
    <row r="9" spans="2:7">
      <c r="B9" s="11" t="s">
        <v>4</v>
      </c>
      <c r="C9" s="11" t="s">
        <v>39</v>
      </c>
      <c r="E9" s="9"/>
    </row>
    <row r="10" spans="2:7">
      <c r="B10" s="11" t="s">
        <v>6</v>
      </c>
      <c r="C10" s="11" t="s">
        <v>40</v>
      </c>
      <c r="E10" s="9"/>
    </row>
    <row r="11" spans="2:7">
      <c r="B11" s="11" t="s">
        <v>5</v>
      </c>
      <c r="C11" s="11" t="s">
        <v>41</v>
      </c>
      <c r="E11" s="10"/>
    </row>
    <row r="12" spans="2:7">
      <c r="B12" s="11" t="s">
        <v>42</v>
      </c>
      <c r="C12" s="11" t="s">
        <v>43</v>
      </c>
      <c r="E12" s="9"/>
    </row>
    <row r="13" spans="2:7">
      <c r="B13" s="9"/>
      <c r="C13" s="9"/>
      <c r="E13" s="10"/>
    </row>
    <row r="14" spans="2:7">
      <c r="B14" s="11" t="s">
        <v>44</v>
      </c>
      <c r="C14" s="11" t="s">
        <v>45</v>
      </c>
      <c r="E14" s="9"/>
    </row>
    <row r="15" spans="2:7">
      <c r="B15" s="11" t="s">
        <v>46</v>
      </c>
      <c r="C15" s="11" t="s">
        <v>47</v>
      </c>
      <c r="E15" s="10"/>
    </row>
    <row r="16" spans="2:7">
      <c r="B16" s="9"/>
      <c r="C16" s="9"/>
      <c r="E16" s="10"/>
    </row>
    <row r="17" spans="2:3">
      <c r="B17" s="11" t="s">
        <v>48</v>
      </c>
      <c r="C17" s="11" t="s">
        <v>49</v>
      </c>
    </row>
    <row r="18" spans="2:3">
      <c r="B18" s="11" t="s">
        <v>50</v>
      </c>
      <c r="C18" s="11" t="s">
        <v>51</v>
      </c>
    </row>
    <row r="19" spans="2:3">
      <c r="B19" s="11" t="s">
        <v>53</v>
      </c>
      <c r="C19" s="11" t="s">
        <v>54</v>
      </c>
    </row>
    <row r="20" spans="2:3">
      <c r="B20" s="11" t="s">
        <v>55</v>
      </c>
      <c r="C20" s="11" t="s">
        <v>56</v>
      </c>
    </row>
    <row r="21" spans="2:3">
      <c r="B21" s="11" t="s">
        <v>66</v>
      </c>
      <c r="C21" s="11" t="s">
        <v>117</v>
      </c>
    </row>
    <row r="22" spans="2:3">
      <c r="B22" s="11" t="s">
        <v>118</v>
      </c>
      <c r="C22" s="11" t="s">
        <v>119</v>
      </c>
    </row>
    <row r="23" spans="2:3">
      <c r="B23" s="11" t="s">
        <v>120</v>
      </c>
      <c r="C23" s="11" t="s">
        <v>151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079-9EEF-1240-9518-07FDB072A34D}">
  <dimension ref="B1:I15"/>
  <sheetViews>
    <sheetView zoomScale="128" zoomScaleNormal="128" workbookViewId="0">
      <selection activeCell="F17" sqref="F17"/>
    </sheetView>
  </sheetViews>
  <sheetFormatPr baseColWidth="10" defaultRowHeight="15"/>
  <cols>
    <col min="1" max="1" width="4.6640625" style="49" customWidth="1"/>
    <col min="2" max="2" width="10.83203125" style="51"/>
    <col min="3" max="3" width="9.1640625" style="50" bestFit="1" customWidth="1"/>
    <col min="4" max="5" width="7.1640625" style="51" bestFit="1" customWidth="1"/>
    <col min="6" max="6" width="9.1640625" style="51" bestFit="1" customWidth="1"/>
    <col min="7" max="7" width="9.1640625" style="50" bestFit="1" customWidth="1"/>
    <col min="8" max="9" width="5.6640625" style="51" customWidth="1"/>
    <col min="10" max="16384" width="10.83203125" style="49"/>
  </cols>
  <sheetData>
    <row r="1" spans="2:9" ht="16" thickBot="1"/>
    <row r="2" spans="2:9">
      <c r="B2" s="59" t="s">
        <v>152</v>
      </c>
      <c r="C2" s="60" t="s">
        <v>154</v>
      </c>
      <c r="D2" s="61" t="s">
        <v>156</v>
      </c>
      <c r="E2" s="61" t="s">
        <v>158</v>
      </c>
      <c r="F2" s="61" t="s">
        <v>160</v>
      </c>
      <c r="G2" s="60" t="s">
        <v>154</v>
      </c>
      <c r="H2" s="61" t="s">
        <v>162</v>
      </c>
      <c r="I2" s="62" t="s">
        <v>163</v>
      </c>
    </row>
    <row r="3" spans="2:9" ht="16" thickBot="1">
      <c r="B3" s="63" t="s">
        <v>153</v>
      </c>
      <c r="C3" s="64" t="s">
        <v>155</v>
      </c>
      <c r="D3" s="65" t="s">
        <v>157</v>
      </c>
      <c r="E3" s="65" t="s">
        <v>159</v>
      </c>
      <c r="F3" s="65" t="s">
        <v>161</v>
      </c>
      <c r="G3" s="64" t="s">
        <v>155</v>
      </c>
      <c r="H3" s="65" t="s">
        <v>159</v>
      </c>
      <c r="I3" s="66" t="s">
        <v>159</v>
      </c>
    </row>
    <row r="4" spans="2:9">
      <c r="B4" s="67" t="s">
        <v>164</v>
      </c>
      <c r="C4" s="68">
        <v>7.9000000000000001E-2</v>
      </c>
      <c r="D4" s="69">
        <v>0.4</v>
      </c>
      <c r="E4" s="70">
        <v>63</v>
      </c>
      <c r="F4" s="71" t="s">
        <v>165</v>
      </c>
      <c r="G4" s="72">
        <v>8.5999999999999993E-2</v>
      </c>
      <c r="H4" s="70">
        <v>56</v>
      </c>
      <c r="I4" s="73">
        <v>64</v>
      </c>
    </row>
    <row r="5" spans="2:9">
      <c r="B5" s="74" t="s">
        <v>166</v>
      </c>
      <c r="C5" s="55">
        <v>0.11799999999999999</v>
      </c>
      <c r="D5" s="56">
        <v>0.5</v>
      </c>
      <c r="E5" s="57">
        <v>50</v>
      </c>
      <c r="F5" s="54" t="s">
        <v>167</v>
      </c>
      <c r="G5" s="58">
        <v>0.112</v>
      </c>
      <c r="H5" s="57">
        <v>40</v>
      </c>
      <c r="I5" s="75">
        <v>48</v>
      </c>
    </row>
    <row r="6" spans="2:9">
      <c r="B6" s="74" t="s">
        <v>168</v>
      </c>
      <c r="C6" s="55">
        <v>0.13800000000000001</v>
      </c>
      <c r="D6" s="56">
        <v>0.6</v>
      </c>
      <c r="E6" s="57">
        <v>42</v>
      </c>
      <c r="F6" s="54" t="s">
        <v>169</v>
      </c>
      <c r="G6" s="58">
        <v>0.13800000000000001</v>
      </c>
      <c r="H6" s="57">
        <v>32</v>
      </c>
      <c r="I6" s="75">
        <v>40</v>
      </c>
    </row>
    <row r="7" spans="2:9">
      <c r="B7" s="74" t="s">
        <v>170</v>
      </c>
      <c r="C7" s="55">
        <v>0.157</v>
      </c>
      <c r="D7" s="56">
        <v>0.7</v>
      </c>
      <c r="E7" s="57">
        <v>36</v>
      </c>
      <c r="F7" s="54" t="s">
        <v>171</v>
      </c>
      <c r="G7" s="58">
        <v>0.16400000000000001</v>
      </c>
      <c r="H7" s="57">
        <v>32</v>
      </c>
      <c r="I7" s="75">
        <v>36</v>
      </c>
    </row>
    <row r="8" spans="2:9">
      <c r="B8" s="74" t="s">
        <v>172</v>
      </c>
      <c r="C8" s="55">
        <v>0.19700000000000001</v>
      </c>
      <c r="D8" s="56">
        <v>0.8</v>
      </c>
      <c r="E8" s="57">
        <v>32</v>
      </c>
      <c r="F8" s="54" t="s">
        <v>173</v>
      </c>
      <c r="G8" s="58">
        <v>0.19</v>
      </c>
      <c r="H8" s="57">
        <v>24</v>
      </c>
      <c r="I8" s="75">
        <v>32</v>
      </c>
    </row>
    <row r="9" spans="2:9" ht="16" thickBot="1">
      <c r="B9" s="76" t="s">
        <v>174</v>
      </c>
      <c r="C9" s="77">
        <v>0.23599999999999999</v>
      </c>
      <c r="D9" s="78">
        <v>1</v>
      </c>
      <c r="E9" s="79">
        <v>25</v>
      </c>
      <c r="F9" s="80" t="s">
        <v>175</v>
      </c>
      <c r="G9" s="81">
        <v>0.25</v>
      </c>
      <c r="H9" s="79">
        <v>20</v>
      </c>
      <c r="I9" s="82">
        <v>28</v>
      </c>
    </row>
    <row r="11" spans="2:9">
      <c r="B11" s="53" t="s">
        <v>176</v>
      </c>
      <c r="C11" s="53"/>
      <c r="D11" s="53"/>
      <c r="E11" s="53"/>
      <c r="F11" s="53"/>
      <c r="G11" s="53"/>
    </row>
    <row r="12" spans="2:9">
      <c r="B12" s="53" t="s">
        <v>177</v>
      </c>
      <c r="C12" s="53"/>
      <c r="D12" s="53"/>
      <c r="E12" s="53"/>
      <c r="F12" s="53"/>
      <c r="G12" s="53"/>
    </row>
    <row r="13" spans="2:9">
      <c r="B13" s="53" t="s">
        <v>178</v>
      </c>
      <c r="C13" s="53"/>
      <c r="D13" s="53"/>
      <c r="E13" s="53"/>
      <c r="F13" s="53"/>
      <c r="G13" s="53"/>
    </row>
    <row r="14" spans="2:9">
      <c r="B14" s="52" t="s">
        <v>179</v>
      </c>
    </row>
    <row r="15" spans="2:9">
      <c r="B15" s="52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roll-down</vt:lpstr>
      <vt:lpstr>roll-up</vt:lpstr>
      <vt:lpstr>SMT SIZES</vt:lpstr>
      <vt:lpstr>COMMODITY CODES</vt:lpstr>
      <vt:lpstr>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Delicious_JOGI</dc:creator>
  <cp:keywords/>
  <cp:lastModifiedBy>길수박 한</cp:lastModifiedBy>
  <dcterms:created xsi:type="dcterms:W3CDTF">2019-04-24T23:14:58Z</dcterms:created>
  <dcterms:modified xsi:type="dcterms:W3CDTF">2020-09-05T09:03:00Z</dcterms:modified>
</cp:coreProperties>
</file>