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1" l="1"/>
  <c r="L19" i="1"/>
  <c r="L20" i="1"/>
  <c r="I20" i="1"/>
  <c r="K20" i="1"/>
  <c r="H20" i="1"/>
  <c r="J20" i="1"/>
  <c r="B40" i="1"/>
  <c r="C40" i="1"/>
  <c r="D40" i="1"/>
  <c r="E40" i="1"/>
  <c r="B39" i="1"/>
  <c r="C39" i="1"/>
  <c r="D39" i="1"/>
  <c r="E39" i="1"/>
  <c r="B38" i="1"/>
  <c r="C38" i="1"/>
  <c r="D38" i="1"/>
  <c r="E38" i="1"/>
  <c r="B37" i="1"/>
  <c r="C37" i="1"/>
  <c r="D37" i="1"/>
  <c r="E37" i="1"/>
  <c r="B36" i="1"/>
  <c r="C36" i="1"/>
  <c r="D36" i="1"/>
  <c r="E36" i="1"/>
  <c r="L17" i="1"/>
  <c r="L16" i="1"/>
  <c r="K17" i="1"/>
  <c r="K18" i="1"/>
  <c r="K19" i="1"/>
  <c r="K16" i="1"/>
  <c r="J17" i="1"/>
  <c r="J18" i="1"/>
  <c r="J19" i="1"/>
  <c r="J16" i="1"/>
  <c r="I17" i="1"/>
  <c r="I18" i="1"/>
  <c r="I19" i="1"/>
  <c r="I16" i="1"/>
  <c r="H17" i="1"/>
  <c r="H18" i="1"/>
  <c r="H19" i="1"/>
  <c r="H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16" i="1"/>
  <c r="C16" i="1"/>
  <c r="D16" i="1"/>
  <c r="B6" i="1"/>
  <c r="C6" i="1"/>
  <c r="B7" i="1"/>
  <c r="C7" i="1"/>
  <c r="B8" i="1"/>
  <c r="C8" i="1"/>
  <c r="B9" i="1"/>
  <c r="C9" i="1"/>
  <c r="B10" i="1"/>
  <c r="C10" i="1"/>
  <c r="B5" i="1"/>
  <c r="C5" i="1"/>
</calcChain>
</file>

<file path=xl/sharedStrings.xml><?xml version="1.0" encoding="utf-8"?>
<sst xmlns="http://schemas.openxmlformats.org/spreadsheetml/2006/main" count="20" uniqueCount="20">
  <si>
    <t>Calibration of scan due to non-linearity</t>
    <phoneticPr fontId="2"/>
  </si>
  <si>
    <t>time</t>
    <phoneticPr fontId="2"/>
  </si>
  <si>
    <t>time (offset)</t>
    <phoneticPr fontId="2"/>
  </si>
  <si>
    <t>time*10</t>
    <phoneticPr fontId="2"/>
  </si>
  <si>
    <t>FSR</t>
    <phoneticPr fontId="2"/>
  </si>
  <si>
    <t>y = -0.0018x^2 + 0.5644 x - 0.0207</t>
    <phoneticPr fontId="2"/>
  </si>
  <si>
    <t>fitting result</t>
    <phoneticPr fontId="2"/>
  </si>
  <si>
    <t>other peaks</t>
    <phoneticPr fontId="2"/>
  </si>
  <si>
    <t>measured</t>
    <phoneticPr fontId="2"/>
  </si>
  <si>
    <t>corrected</t>
    <phoneticPr fontId="2"/>
  </si>
  <si>
    <t>peak1</t>
    <phoneticPr fontId="2"/>
  </si>
  <si>
    <t>peak2</t>
    <phoneticPr fontId="2"/>
  </si>
  <si>
    <t>peak3</t>
    <phoneticPr fontId="2"/>
  </si>
  <si>
    <t>peak4</t>
    <phoneticPr fontId="2"/>
  </si>
  <si>
    <t>in FSR</t>
    <phoneticPr fontId="2"/>
  </si>
  <si>
    <t>error</t>
    <phoneticPr fontId="2"/>
  </si>
  <si>
    <t>in MHz</t>
    <phoneticPr fontId="2"/>
  </si>
  <si>
    <t>error</t>
    <phoneticPr fontId="2"/>
  </si>
  <si>
    <t>compliment freq</t>
    <phoneticPr fontId="2"/>
  </si>
  <si>
    <t>peak5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</si>
</sst>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0932658951438899"/>
                  <c:y val="-0.0033045568099168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ja-JP" sz="2000" baseline="0"/>
                      <a:t>y = -0.0018x</a:t>
                    </a:r>
                    <a:r>
                      <a:rPr lang="en-US" altLang="ja-JP" sz="2000" baseline="30000"/>
                      <a:t>2</a:t>
                    </a:r>
                    <a:r>
                      <a:rPr lang="ja-JP" altLang="en-US" sz="2000" baseline="0"/>
                      <a:t> </a:t>
                    </a:r>
                    <a:r>
                      <a:rPr lang="en-US" altLang="ja-JP" sz="2000" baseline="0"/>
                      <a:t>+ 0.5644x - 0.0207</a:t>
                    </a:r>
                    <a:endParaRPr lang="ja-JP" altLang="en-US" sz="2000"/>
                  </a:p>
                </c:rich>
              </c:tx>
              <c:numFmt formatCode="General" sourceLinked="0"/>
            </c:trendlineLbl>
          </c:trendline>
          <c:xVal>
            <c:numRef>
              <c:f>Sheet1!$C$5:$C$10</c:f>
              <c:numCache>
                <c:formatCode>General</c:formatCode>
                <c:ptCount val="6"/>
                <c:pt idx="0">
                  <c:v>0.0</c:v>
                </c:pt>
                <c:pt idx="1">
                  <c:v>1.874029999999999</c:v>
                </c:pt>
                <c:pt idx="2">
                  <c:v>3.646999999999999</c:v>
                </c:pt>
                <c:pt idx="3">
                  <c:v>5.414492</c:v>
                </c:pt>
                <c:pt idx="4">
                  <c:v>7.24334</c:v>
                </c:pt>
                <c:pt idx="5">
                  <c:v>9.19409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60680"/>
        <c:axId val="2083263512"/>
      </c:scatterChart>
      <c:valAx>
        <c:axId val="2083260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63512"/>
        <c:crosses val="autoZero"/>
        <c:crossBetween val="midCat"/>
      </c:valAx>
      <c:valAx>
        <c:axId val="2083263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260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317500</xdr:colOff>
      <xdr:row>1</xdr:row>
      <xdr:rowOff>209550</xdr:rowOff>
    </xdr:from>
    <xdr:to>
      <xdr:col>21</xdr:col>
      <xdr:colOff>25400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6" workbookViewId="0">
      <selection activeCell="J20" sqref="J20"/>
    </sheetView>
  </sheetViews>
  <sheetFormatPr baseColWidth="10" defaultRowHeight="18" x14ac:dyDescent="0"/>
  <cols>
    <col min="2" max="2" width="13" customWidth="1"/>
  </cols>
  <sheetData>
    <row r="1" spans="1:12">
      <c r="A1" s="1" t="s">
        <v>0</v>
      </c>
    </row>
    <row r="4" spans="1:12">
      <c r="A4" s="1" t="s">
        <v>1</v>
      </c>
      <c r="B4" s="1" t="s">
        <v>2</v>
      </c>
      <c r="C4" s="1" t="s">
        <v>3</v>
      </c>
      <c r="D4" s="1" t="s">
        <v>4</v>
      </c>
    </row>
    <row r="5" spans="1:12">
      <c r="A5">
        <v>-5.6890499999999997E-2</v>
      </c>
      <c r="B5">
        <f>A5+0.0568905</f>
        <v>0</v>
      </c>
      <c r="C5">
        <f>B5*100</f>
        <v>0</v>
      </c>
      <c r="D5">
        <v>0</v>
      </c>
    </row>
    <row r="6" spans="1:12">
      <c r="A6">
        <v>-3.8150200000000002E-2</v>
      </c>
      <c r="B6">
        <f t="shared" ref="B6:B10" si="0">A6+0.0568905</f>
        <v>1.8740299999999994E-2</v>
      </c>
      <c r="C6">
        <f t="shared" ref="C6:C10" si="1">B6*100</f>
        <v>1.8740299999999994</v>
      </c>
      <c r="D6">
        <v>1</v>
      </c>
    </row>
    <row r="7" spans="1:12">
      <c r="A7">
        <v>-2.0420500000000001E-2</v>
      </c>
      <c r="B7">
        <f t="shared" si="0"/>
        <v>3.6469999999999995E-2</v>
      </c>
      <c r="C7">
        <f t="shared" si="1"/>
        <v>3.6469999999999994</v>
      </c>
      <c r="D7">
        <v>2</v>
      </c>
    </row>
    <row r="8" spans="1:12">
      <c r="A8">
        <v>-2.7455800000000001E-3</v>
      </c>
      <c r="B8">
        <f t="shared" si="0"/>
        <v>5.4144919999999999E-2</v>
      </c>
      <c r="C8">
        <f t="shared" si="1"/>
        <v>5.4144920000000001</v>
      </c>
      <c r="D8">
        <v>3</v>
      </c>
    </row>
    <row r="9" spans="1:12">
      <c r="A9">
        <v>1.55429E-2</v>
      </c>
      <c r="B9">
        <f t="shared" si="0"/>
        <v>7.2433399999999995E-2</v>
      </c>
      <c r="C9">
        <f t="shared" si="1"/>
        <v>7.2433399999999999</v>
      </c>
      <c r="D9">
        <v>4</v>
      </c>
    </row>
    <row r="10" spans="1:12">
      <c r="A10">
        <v>3.5050400000000002E-2</v>
      </c>
      <c r="B10">
        <f t="shared" si="0"/>
        <v>9.1940899999999992E-2</v>
      </c>
      <c r="C10">
        <f t="shared" si="1"/>
        <v>9.1940899999999992</v>
      </c>
      <c r="D10">
        <v>5</v>
      </c>
    </row>
    <row r="11" spans="1:12">
      <c r="A11" t="s">
        <v>6</v>
      </c>
    </row>
    <row r="12" spans="1:12">
      <c r="A12" t="s">
        <v>5</v>
      </c>
    </row>
    <row r="14" spans="1:12">
      <c r="A14" t="s">
        <v>7</v>
      </c>
    </row>
    <row r="15" spans="1:12">
      <c r="A15" t="s">
        <v>8</v>
      </c>
      <c r="B15" t="s">
        <v>9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</row>
    <row r="16" spans="1:12">
      <c r="A16">
        <v>-5.3341100000000002E-2</v>
      </c>
      <c r="B16">
        <f>A16+0.0568905</f>
        <v>3.5493999999999942E-3</v>
      </c>
      <c r="C16">
        <f>B16*100</f>
        <v>0.35493999999999942</v>
      </c>
      <c r="D16">
        <f>-0.0018*C16*C16+0.5644*C16-0.0207</f>
        <v>0.17940136767351969</v>
      </c>
      <c r="E16">
        <f>MOD(D16,1)</f>
        <v>0.17940136767351969</v>
      </c>
      <c r="G16" t="s">
        <v>10</v>
      </c>
      <c r="H16">
        <f>AVERAGE(E16,E20,E24,E28,E32)</f>
        <v>0.17784056786710772</v>
      </c>
      <c r="I16">
        <f>STDEV(E16,E20,E24,E28,E32)/SQRT(4)</f>
        <v>1.1699093655873061E-2</v>
      </c>
      <c r="J16">
        <f>H16*1150</f>
        <v>204.51665304717389</v>
      </c>
      <c r="K16">
        <f>I16*1150</f>
        <v>13.453957704254021</v>
      </c>
      <c r="L16">
        <f>1150-J16</f>
        <v>945.48334695282608</v>
      </c>
    </row>
    <row r="17" spans="1:12">
      <c r="A17">
        <v>-5.21427E-2</v>
      </c>
      <c r="B17">
        <f t="shared" ref="B17:B40" si="2">A17+0.0568905</f>
        <v>4.7477999999999965E-3</v>
      </c>
      <c r="C17">
        <f t="shared" ref="C17:C40" si="3">B17*100</f>
        <v>0.47477999999999965</v>
      </c>
      <c r="D17">
        <f t="shared" ref="D17:D40" si="4">-0.0018*C17*C17+0.5644*C17-0.0207</f>
        <v>0.24686008311287982</v>
      </c>
      <c r="E17">
        <f t="shared" ref="E17:E40" si="5">MOD(D17,1)</f>
        <v>0.24686008311287982</v>
      </c>
      <c r="G17" t="s">
        <v>11</v>
      </c>
      <c r="H17">
        <f t="shared" ref="H17:H19" si="6">AVERAGE(E17,E21,E25,E29,E33)</f>
        <v>0.24065251524827175</v>
      </c>
      <c r="I17">
        <f t="shared" ref="I17:I19" si="7">STDEV(E17,E21,E25,E29,E33)/SQRT(4)</f>
        <v>1.1440583942508869E-2</v>
      </c>
      <c r="J17">
        <f t="shared" ref="J17:J20" si="8">H17*1150</f>
        <v>276.7503925355125</v>
      </c>
      <c r="K17">
        <f t="shared" ref="K17:K20" si="9">I17*1150</f>
        <v>13.156671533885198</v>
      </c>
      <c r="L17">
        <f>1150-J17</f>
        <v>873.24960746448755</v>
      </c>
    </row>
    <row r="18" spans="1:12">
      <c r="A18">
        <v>-4.9949500000000001E-2</v>
      </c>
      <c r="B18">
        <f t="shared" si="2"/>
        <v>6.9409999999999958E-3</v>
      </c>
      <c r="C18">
        <f t="shared" si="3"/>
        <v>0.69409999999999961</v>
      </c>
      <c r="D18">
        <f t="shared" si="4"/>
        <v>0.3701828453419998</v>
      </c>
      <c r="E18">
        <f t="shared" si="5"/>
        <v>0.3701828453419998</v>
      </c>
      <c r="G18" t="s">
        <v>12</v>
      </c>
      <c r="H18">
        <f t="shared" si="6"/>
        <v>0.35810053014837323</v>
      </c>
      <c r="I18">
        <f t="shared" si="7"/>
        <v>1.1073475200611508E-2</v>
      </c>
      <c r="J18">
        <f t="shared" si="8"/>
        <v>411.81560967062921</v>
      </c>
      <c r="K18">
        <f t="shared" si="9"/>
        <v>12.734496480703234</v>
      </c>
      <c r="L18">
        <f t="shared" ref="L18:L20" si="10">1150-J18</f>
        <v>738.18439032937079</v>
      </c>
    </row>
    <row r="19" spans="1:12">
      <c r="A19">
        <v>-4.8751900000000001E-2</v>
      </c>
      <c r="B19">
        <f t="shared" si="2"/>
        <v>8.1385999999999958E-3</v>
      </c>
      <c r="C19">
        <f t="shared" si="3"/>
        <v>0.81385999999999958</v>
      </c>
      <c r="D19">
        <f t="shared" si="4"/>
        <v>0.43745032142071977</v>
      </c>
      <c r="E19">
        <f t="shared" si="5"/>
        <v>0.43745032142071977</v>
      </c>
      <c r="G19" t="s">
        <v>13</v>
      </c>
      <c r="H19">
        <f t="shared" si="6"/>
        <v>0.42121843357491706</v>
      </c>
      <c r="I19">
        <f t="shared" si="7"/>
        <v>1.1278169867783744E-2</v>
      </c>
      <c r="J19">
        <f t="shared" si="8"/>
        <v>484.4011986111546</v>
      </c>
      <c r="K19">
        <f t="shared" si="9"/>
        <v>12.969895347951304</v>
      </c>
      <c r="L19">
        <f t="shared" si="10"/>
        <v>665.59880138884546</v>
      </c>
    </row>
    <row r="20" spans="1:12">
      <c r="A20">
        <v>-3.4918100000000001E-2</v>
      </c>
      <c r="B20">
        <f t="shared" si="2"/>
        <v>2.1972399999999996E-2</v>
      </c>
      <c r="C20">
        <f t="shared" si="3"/>
        <v>2.1972399999999994</v>
      </c>
      <c r="D20">
        <f t="shared" si="4"/>
        <v>1.2107321014883197</v>
      </c>
      <c r="E20">
        <f t="shared" si="5"/>
        <v>0.21073210148831967</v>
      </c>
      <c r="G20" t="s">
        <v>19</v>
      </c>
      <c r="H20">
        <f>AVERAGE(E36:E40)</f>
        <v>0.4830044855642015</v>
      </c>
      <c r="I20">
        <f>STDEV(E36:E40)/2</f>
        <v>1.1360862646568614E-2</v>
      </c>
      <c r="J20">
        <f t="shared" si="8"/>
        <v>555.45515839883171</v>
      </c>
      <c r="K20">
        <f t="shared" si="9"/>
        <v>13.064992043553906</v>
      </c>
      <c r="L20">
        <f t="shared" si="10"/>
        <v>594.54484160116829</v>
      </c>
    </row>
    <row r="21" spans="1:12">
      <c r="A21">
        <v>-3.3806900000000001E-2</v>
      </c>
      <c r="B21">
        <f t="shared" si="2"/>
        <v>2.3083599999999996E-2</v>
      </c>
      <c r="C21">
        <f t="shared" si="3"/>
        <v>2.3083599999999995</v>
      </c>
      <c r="D21">
        <f t="shared" si="4"/>
        <v>1.2725470373987198</v>
      </c>
      <c r="E21">
        <f t="shared" si="5"/>
        <v>0.27254703739871977</v>
      </c>
    </row>
    <row r="22" spans="1:12">
      <c r="A22">
        <v>-3.1745099999999998E-2</v>
      </c>
      <c r="B22">
        <f t="shared" si="2"/>
        <v>2.5145399999999998E-2</v>
      </c>
      <c r="C22">
        <f t="shared" si="3"/>
        <v>2.5145399999999998</v>
      </c>
      <c r="D22">
        <f t="shared" si="4"/>
        <v>1.3871251354591201</v>
      </c>
      <c r="E22">
        <f t="shared" si="5"/>
        <v>0.38712513545912008</v>
      </c>
    </row>
    <row r="23" spans="1:12">
      <c r="A23">
        <v>-3.0628300000000001E-2</v>
      </c>
      <c r="B23">
        <f t="shared" si="2"/>
        <v>2.6262199999999996E-2</v>
      </c>
      <c r="C23">
        <f t="shared" si="3"/>
        <v>2.6262199999999996</v>
      </c>
      <c r="D23">
        <f t="shared" si="4"/>
        <v>1.44912391132088</v>
      </c>
      <c r="E23">
        <f t="shared" si="5"/>
        <v>0.44912391132088003</v>
      </c>
    </row>
    <row r="24" spans="1:12">
      <c r="A24">
        <v>-1.7254200000000001E-2</v>
      </c>
      <c r="B24">
        <f t="shared" si="2"/>
        <v>3.9636299999999999E-2</v>
      </c>
      <c r="C24">
        <f t="shared" si="3"/>
        <v>3.9636299999999998</v>
      </c>
      <c r="D24">
        <f t="shared" si="4"/>
        <v>2.1880941190015797</v>
      </c>
      <c r="E24">
        <f t="shared" si="5"/>
        <v>0.18809411900157968</v>
      </c>
    </row>
    <row r="25" spans="1:12">
      <c r="A25">
        <v>-1.6180300000000002E-2</v>
      </c>
      <c r="B25">
        <f t="shared" si="2"/>
        <v>4.0710199999999995E-2</v>
      </c>
      <c r="C25">
        <f t="shared" si="3"/>
        <v>4.0710199999999999</v>
      </c>
      <c r="D25">
        <f t="shared" si="4"/>
        <v>2.2471519210872795</v>
      </c>
      <c r="E25">
        <f t="shared" si="5"/>
        <v>0.24715192108727946</v>
      </c>
    </row>
    <row r="26" spans="1:12">
      <c r="A26">
        <v>-1.411278E-2</v>
      </c>
      <c r="B26">
        <f t="shared" si="2"/>
        <v>4.2777719999999998E-2</v>
      </c>
      <c r="C26">
        <f t="shared" si="3"/>
        <v>4.2777719999999997</v>
      </c>
      <c r="D26">
        <f t="shared" si="4"/>
        <v>2.3607357168888283</v>
      </c>
      <c r="E26">
        <f t="shared" si="5"/>
        <v>0.36073571688882833</v>
      </c>
    </row>
    <row r="27" spans="1:12">
      <c r="A27">
        <v>-1.3014E-2</v>
      </c>
      <c r="B27">
        <f t="shared" si="2"/>
        <v>4.3876499999999999E-2</v>
      </c>
      <c r="C27">
        <f t="shared" si="3"/>
        <v>4.3876499999999998</v>
      </c>
      <c r="D27">
        <f t="shared" si="4"/>
        <v>2.4210370094595</v>
      </c>
      <c r="E27">
        <f t="shared" si="5"/>
        <v>0.42103700945949996</v>
      </c>
    </row>
    <row r="28" spans="1:12">
      <c r="A28">
        <v>4.4700000000000002E-4</v>
      </c>
      <c r="B28">
        <f t="shared" si="2"/>
        <v>5.73375E-2</v>
      </c>
      <c r="C28">
        <f t="shared" si="3"/>
        <v>5.7337499999999997</v>
      </c>
      <c r="D28">
        <f t="shared" si="4"/>
        <v>3.1562518996874998</v>
      </c>
      <c r="E28">
        <f t="shared" si="5"/>
        <v>0.15625189968749975</v>
      </c>
    </row>
    <row r="29" spans="1:12">
      <c r="A29">
        <v>1.5735E-3</v>
      </c>
      <c r="B29">
        <f t="shared" si="2"/>
        <v>5.8463999999999995E-2</v>
      </c>
      <c r="C29">
        <f t="shared" si="3"/>
        <v>5.8463999999999992</v>
      </c>
      <c r="D29">
        <f t="shared" si="4"/>
        <v>3.2174834526719995</v>
      </c>
      <c r="E29">
        <f t="shared" si="5"/>
        <v>0.21748345267199953</v>
      </c>
    </row>
    <row r="30" spans="1:12">
      <c r="A30">
        <v>3.7194900000000002E-3</v>
      </c>
      <c r="B30">
        <f t="shared" si="2"/>
        <v>6.0609989999999996E-2</v>
      </c>
      <c r="C30">
        <f t="shared" si="3"/>
        <v>6.0609989999999998</v>
      </c>
      <c r="D30">
        <f t="shared" si="4"/>
        <v>3.3340035596195978</v>
      </c>
      <c r="E30">
        <f t="shared" si="5"/>
        <v>0.33400355961959782</v>
      </c>
    </row>
    <row r="31" spans="1:12">
      <c r="A31">
        <v>4.8547099999999999E-3</v>
      </c>
      <c r="B31">
        <f t="shared" si="2"/>
        <v>6.1745209999999995E-2</v>
      </c>
      <c r="C31">
        <f t="shared" si="3"/>
        <v>6.1745209999999995</v>
      </c>
      <c r="D31">
        <f t="shared" si="4"/>
        <v>3.3955751751570058</v>
      </c>
      <c r="E31">
        <f t="shared" si="5"/>
        <v>0.3955751751570058</v>
      </c>
    </row>
    <row r="32" spans="1:12">
      <c r="A32">
        <v>1.8922399999999999E-2</v>
      </c>
      <c r="B32">
        <f t="shared" si="2"/>
        <v>7.5812899999999989E-2</v>
      </c>
      <c r="C32">
        <f t="shared" si="3"/>
        <v>7.5812899999999992</v>
      </c>
      <c r="D32">
        <f t="shared" si="4"/>
        <v>4.1547233514846198</v>
      </c>
      <c r="E32">
        <f t="shared" si="5"/>
        <v>0.1547233514846198</v>
      </c>
    </row>
    <row r="33" spans="1:5">
      <c r="A33">
        <v>2.0123700000000001E-2</v>
      </c>
      <c r="B33">
        <f t="shared" si="2"/>
        <v>7.7014200000000005E-2</v>
      </c>
      <c r="C33">
        <f t="shared" si="3"/>
        <v>7.7014200000000006</v>
      </c>
      <c r="D33">
        <f t="shared" si="4"/>
        <v>4.2192200819704802</v>
      </c>
      <c r="E33">
        <f t="shared" si="5"/>
        <v>0.21922008197048015</v>
      </c>
    </row>
    <row r="34" spans="1:5">
      <c r="A34">
        <v>2.2347100000000002E-2</v>
      </c>
      <c r="B34">
        <f t="shared" si="2"/>
        <v>7.9237599999999991E-2</v>
      </c>
      <c r="C34">
        <f t="shared" si="3"/>
        <v>7.9237599999999988</v>
      </c>
      <c r="D34">
        <f t="shared" si="4"/>
        <v>4.3384553934323202</v>
      </c>
      <c r="E34">
        <f t="shared" si="5"/>
        <v>0.33845539343232023</v>
      </c>
    </row>
    <row r="35" spans="1:5">
      <c r="A35">
        <v>2.35503E-2</v>
      </c>
      <c r="B35">
        <f t="shared" si="2"/>
        <v>8.0440799999999993E-2</v>
      </c>
      <c r="C35">
        <f t="shared" si="3"/>
        <v>8.0440799999999992</v>
      </c>
      <c r="D35">
        <f t="shared" si="4"/>
        <v>4.4029057505164797</v>
      </c>
      <c r="E35">
        <f t="shared" si="5"/>
        <v>0.4029057505164797</v>
      </c>
    </row>
    <row r="36" spans="1:5">
      <c r="A36">
        <v>-4.7619399999999999E-2</v>
      </c>
      <c r="B36">
        <f t="shared" si="2"/>
        <v>9.2710999999999974E-3</v>
      </c>
      <c r="C36">
        <f t="shared" si="3"/>
        <v>0.92710999999999977</v>
      </c>
      <c r="D36">
        <f t="shared" si="4"/>
        <v>0.50101372468621985</v>
      </c>
      <c r="E36">
        <f t="shared" si="5"/>
        <v>0.50101372468621985</v>
      </c>
    </row>
    <row r="37" spans="1:5">
      <c r="A37">
        <v>-2.95226E-2</v>
      </c>
      <c r="B37">
        <f t="shared" si="2"/>
        <v>2.7367899999999997E-2</v>
      </c>
      <c r="C37">
        <f t="shared" si="3"/>
        <v>2.7367899999999996</v>
      </c>
      <c r="D37">
        <f t="shared" si="4"/>
        <v>1.51046224089262</v>
      </c>
      <c r="E37">
        <f t="shared" si="5"/>
        <v>0.51046224089262004</v>
      </c>
    </row>
    <row r="38" spans="1:5">
      <c r="A38">
        <v>-1.1924499999999999E-2</v>
      </c>
      <c r="B38">
        <f t="shared" si="2"/>
        <v>4.4965999999999999E-2</v>
      </c>
      <c r="C38">
        <f t="shared" si="3"/>
        <v>4.4965999999999999</v>
      </c>
      <c r="D38">
        <f t="shared" si="4"/>
        <v>2.4807860991919997</v>
      </c>
      <c r="E38">
        <f t="shared" si="5"/>
        <v>0.48078609919199966</v>
      </c>
    </row>
    <row r="39" spans="1:5">
      <c r="A39">
        <v>5.9797299999999999E-3</v>
      </c>
      <c r="B39">
        <f t="shared" si="2"/>
        <v>6.2870229999999999E-2</v>
      </c>
      <c r="C39">
        <f t="shared" si="3"/>
        <v>6.2870229999999996</v>
      </c>
      <c r="D39">
        <f t="shared" si="4"/>
        <v>3.4565477964354479</v>
      </c>
      <c r="E39">
        <f t="shared" si="5"/>
        <v>0.45654779643544785</v>
      </c>
    </row>
    <row r="40" spans="1:5">
      <c r="A40">
        <v>2.4733100000000001E-2</v>
      </c>
      <c r="B40">
        <f t="shared" si="2"/>
        <v>8.1623599999999991E-2</v>
      </c>
      <c r="C40">
        <f t="shared" si="3"/>
        <v>8.1623599999999996</v>
      </c>
      <c r="D40">
        <f t="shared" si="4"/>
        <v>4.4662125666147201</v>
      </c>
      <c r="E40">
        <f t="shared" si="5"/>
        <v>0.4662125666147201</v>
      </c>
    </row>
  </sheetData>
  <phoneticPr fontId="2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Thaned</dc:creator>
  <cp:lastModifiedBy>Thaned</cp:lastModifiedBy>
  <dcterms:created xsi:type="dcterms:W3CDTF">2014-10-02T08:08:37Z</dcterms:created>
  <dcterms:modified xsi:type="dcterms:W3CDTF">2014-10-03T08:45:44Z</dcterms:modified>
</cp:coreProperties>
</file>