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80" yWindow="0" windowWidth="288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1" l="1"/>
  <c r="L18" i="1"/>
  <c r="L19" i="1"/>
  <c r="L16" i="1"/>
  <c r="K17" i="1"/>
  <c r="K18" i="1"/>
  <c r="K19" i="1"/>
  <c r="K16" i="1"/>
  <c r="J17" i="1"/>
  <c r="J18" i="1"/>
  <c r="J19" i="1"/>
  <c r="J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16" i="1"/>
  <c r="C16" i="1"/>
  <c r="D16" i="1"/>
  <c r="B6" i="1"/>
  <c r="B7" i="1"/>
  <c r="B8" i="1"/>
  <c r="B9" i="1"/>
  <c r="B10" i="1"/>
  <c r="B5" i="1"/>
  <c r="E17" i="1"/>
  <c r="E21" i="1"/>
  <c r="E25" i="1"/>
  <c r="E29" i="1"/>
  <c r="E33" i="1"/>
  <c r="I17" i="1"/>
  <c r="E18" i="1"/>
  <c r="E22" i="1"/>
  <c r="E26" i="1"/>
  <c r="E30" i="1"/>
  <c r="E34" i="1"/>
  <c r="I18" i="1"/>
  <c r="E19" i="1"/>
  <c r="E23" i="1"/>
  <c r="E27" i="1"/>
  <c r="E31" i="1"/>
  <c r="E35" i="1"/>
  <c r="I19" i="1"/>
  <c r="E16" i="1"/>
  <c r="E20" i="1"/>
  <c r="E24" i="1"/>
  <c r="E28" i="1"/>
  <c r="E32" i="1"/>
  <c r="I16" i="1"/>
  <c r="H17" i="1"/>
  <c r="H18" i="1"/>
  <c r="H19" i="1"/>
  <c r="H16" i="1"/>
  <c r="C6" i="1"/>
  <c r="C7" i="1"/>
  <c r="C8" i="1"/>
  <c r="C9" i="1"/>
  <c r="C10" i="1"/>
  <c r="C5" i="1"/>
</calcChain>
</file>

<file path=xl/sharedStrings.xml><?xml version="1.0" encoding="utf-8"?>
<sst xmlns="http://schemas.openxmlformats.org/spreadsheetml/2006/main" count="18" uniqueCount="18">
  <si>
    <t>Calibration of scan due to non-linearity</t>
    <phoneticPr fontId="2"/>
  </si>
  <si>
    <t>time</t>
    <phoneticPr fontId="2"/>
  </si>
  <si>
    <t>time (offset)</t>
    <phoneticPr fontId="2"/>
  </si>
  <si>
    <t>time*10</t>
    <phoneticPr fontId="2"/>
  </si>
  <si>
    <t>FSR</t>
    <phoneticPr fontId="2"/>
  </si>
  <si>
    <t>fitting result</t>
    <phoneticPr fontId="2"/>
  </si>
  <si>
    <t>other peaks</t>
    <phoneticPr fontId="2"/>
  </si>
  <si>
    <t>measured</t>
    <phoneticPr fontId="2"/>
  </si>
  <si>
    <t>corrected</t>
    <phoneticPr fontId="2"/>
  </si>
  <si>
    <t>peak1</t>
    <phoneticPr fontId="2"/>
  </si>
  <si>
    <t>peak2</t>
    <phoneticPr fontId="2"/>
  </si>
  <si>
    <t>peak3</t>
    <phoneticPr fontId="2"/>
  </si>
  <si>
    <t>peak4</t>
    <phoneticPr fontId="2"/>
  </si>
  <si>
    <t>y = -0.0015x^2 + 0.5499 x - 0.0209</t>
    <phoneticPr fontId="2"/>
  </si>
  <si>
    <t>in FSR</t>
    <phoneticPr fontId="2"/>
  </si>
  <si>
    <t>error</t>
    <phoneticPr fontId="2"/>
  </si>
  <si>
    <t>in GHz</t>
    <phoneticPr fontId="2"/>
  </si>
  <si>
    <t>Error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</si>
</sst>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79542550508589"/>
                  <c:y val="0.039639502893463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ja-JP" sz="2000" baseline="0"/>
                      <a:t>y = -0.0015x</a:t>
                    </a:r>
                    <a:r>
                      <a:rPr lang="en-US" altLang="ja-JP" sz="2000" baseline="30000"/>
                      <a:t>2</a:t>
                    </a:r>
                    <a:r>
                      <a:rPr lang="ja-JP" altLang="en-US" sz="2000" baseline="0"/>
                      <a:t> </a:t>
                    </a:r>
                    <a:r>
                      <a:rPr lang="en-US" altLang="ja-JP" sz="2000" baseline="0"/>
                      <a:t>+ 0.5499x - 0.0209</a:t>
                    </a:r>
                    <a:endParaRPr lang="ja-JP" altLang="en-US" sz="2000"/>
                  </a:p>
                </c:rich>
              </c:tx>
              <c:numFmt formatCode="General" sourceLinked="0"/>
            </c:trendlineLbl>
          </c:trendline>
          <c:xVal>
            <c:numRef>
              <c:f>Sheet1!$C$5:$C$10</c:f>
              <c:numCache>
                <c:formatCode>General</c:formatCode>
                <c:ptCount val="6"/>
                <c:pt idx="0">
                  <c:v>0.0</c:v>
                </c:pt>
                <c:pt idx="1">
                  <c:v>1.92214</c:v>
                </c:pt>
                <c:pt idx="2">
                  <c:v>3.74125</c:v>
                </c:pt>
                <c:pt idx="3">
                  <c:v>5.544980300000001</c:v>
                </c:pt>
                <c:pt idx="4">
                  <c:v>7.41105</c:v>
                </c:pt>
                <c:pt idx="5">
                  <c:v>9.404000000000001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653304"/>
        <c:axId val="-2143275656"/>
      </c:scatterChart>
      <c:valAx>
        <c:axId val="-214265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275656"/>
        <c:crosses val="autoZero"/>
        <c:crossBetween val="midCat"/>
      </c:valAx>
      <c:valAx>
        <c:axId val="-2143275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653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127000</xdr:colOff>
      <xdr:row>1</xdr:row>
      <xdr:rowOff>31750</xdr:rowOff>
    </xdr:from>
    <xdr:to>
      <xdr:col>20</xdr:col>
      <xdr:colOff>660400</xdr:colOff>
      <xdr:row>21</xdr:row>
      <xdr:rowOff>203200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J25" sqref="J25"/>
    </sheetView>
  </sheetViews>
  <sheetFormatPr baseColWidth="10" defaultRowHeight="18" x14ac:dyDescent="0"/>
  <cols>
    <col min="1" max="1" width="13.5" bestFit="1" customWidth="1"/>
    <col min="2" max="2" width="13" customWidth="1"/>
  </cols>
  <sheetData>
    <row r="1" spans="1:12">
      <c r="A1" s="1" t="s">
        <v>0</v>
      </c>
    </row>
    <row r="4" spans="1:12">
      <c r="A4" s="1" t="s">
        <v>1</v>
      </c>
      <c r="B4" s="1" t="s">
        <v>2</v>
      </c>
      <c r="C4" s="1" t="s">
        <v>3</v>
      </c>
      <c r="D4" s="1" t="s">
        <v>4</v>
      </c>
    </row>
    <row r="5" spans="1:12">
      <c r="A5">
        <v>-5.5549300000000003E-2</v>
      </c>
      <c r="B5">
        <f>A5+0.0555493</f>
        <v>0</v>
      </c>
      <c r="C5">
        <f>B5*100</f>
        <v>0</v>
      </c>
      <c r="D5">
        <v>0</v>
      </c>
    </row>
    <row r="6" spans="1:12">
      <c r="A6">
        <v>-3.6327900000000003E-2</v>
      </c>
      <c r="B6">
        <f t="shared" ref="B6:B10" si="0">A6+0.0555493</f>
        <v>1.92214E-2</v>
      </c>
      <c r="C6">
        <f t="shared" ref="C6:C10" si="1">B6*100</f>
        <v>1.92214</v>
      </c>
      <c r="D6">
        <v>1</v>
      </c>
    </row>
    <row r="7" spans="1:12">
      <c r="A7">
        <v>-1.8136800000000002E-2</v>
      </c>
      <c r="B7">
        <f t="shared" si="0"/>
        <v>3.7412500000000001E-2</v>
      </c>
      <c r="C7">
        <f t="shared" si="1"/>
        <v>3.74125</v>
      </c>
      <c r="D7">
        <v>2</v>
      </c>
    </row>
    <row r="8" spans="1:12">
      <c r="A8">
        <v>-9.9497E-5</v>
      </c>
      <c r="B8">
        <f t="shared" si="0"/>
        <v>5.5449803000000006E-2</v>
      </c>
      <c r="C8">
        <f t="shared" si="1"/>
        <v>5.5449803000000006</v>
      </c>
      <c r="D8">
        <v>3</v>
      </c>
    </row>
    <row r="9" spans="1:12">
      <c r="A9">
        <v>1.85612E-2</v>
      </c>
      <c r="B9">
        <f t="shared" si="0"/>
        <v>7.4110499999999996E-2</v>
      </c>
      <c r="C9">
        <f t="shared" si="1"/>
        <v>7.4110499999999995</v>
      </c>
      <c r="D9">
        <v>4</v>
      </c>
    </row>
    <row r="10" spans="1:12">
      <c r="A10">
        <v>3.8490700000000003E-2</v>
      </c>
      <c r="B10">
        <f t="shared" si="0"/>
        <v>9.4040000000000012E-2</v>
      </c>
      <c r="C10">
        <f t="shared" si="1"/>
        <v>9.4040000000000017</v>
      </c>
      <c r="D10">
        <v>5</v>
      </c>
    </row>
    <row r="11" spans="1:12">
      <c r="A11" t="s">
        <v>5</v>
      </c>
    </row>
    <row r="12" spans="1:12">
      <c r="A12" t="s">
        <v>13</v>
      </c>
    </row>
    <row r="14" spans="1:12">
      <c r="A14" t="s">
        <v>6</v>
      </c>
    </row>
    <row r="15" spans="1:12">
      <c r="A15" t="s">
        <v>7</v>
      </c>
      <c r="B15" t="s">
        <v>8</v>
      </c>
      <c r="H15" t="s">
        <v>14</v>
      </c>
      <c r="I15" t="s">
        <v>15</v>
      </c>
      <c r="J15" t="s">
        <v>16</v>
      </c>
      <c r="K15" t="s">
        <v>17</v>
      </c>
    </row>
    <row r="16" spans="1:12">
      <c r="A16">
        <v>-5.1647699999999998E-2</v>
      </c>
      <c r="B16">
        <f>A16+0.055493</f>
        <v>3.8453000000000029E-3</v>
      </c>
      <c r="C16">
        <f>B16*100</f>
        <v>0.38453000000000026</v>
      </c>
      <c r="D16">
        <f>-0.0015*C16*C16+0.5499*C16-0.0209</f>
        <v>0.19033125201865017</v>
      </c>
      <c r="E16">
        <f>MOD(D16,1)</f>
        <v>0.19033125201865017</v>
      </c>
      <c r="G16" t="s">
        <v>9</v>
      </c>
      <c r="H16">
        <f>AVERAGE(E16,E20,E24,E28,E32)</f>
        <v>0.18993457020154544</v>
      </c>
      <c r="I16">
        <f>STDEV(E16,E20,E24,E28,E32)/SQRT(4)</f>
        <v>1.1969827221280614E-2</v>
      </c>
      <c r="J16">
        <f>H16*1150</f>
        <v>218.42475573177725</v>
      </c>
      <c r="K16">
        <f>I16*1150</f>
        <v>13.765301304472706</v>
      </c>
      <c r="L16">
        <f>1150-J16</f>
        <v>931.57524426822272</v>
      </c>
    </row>
    <row r="17" spans="1:12">
      <c r="A17">
        <v>-5.01138E-2</v>
      </c>
      <c r="B17">
        <f t="shared" ref="B17:B35" si="2">A17+0.055493</f>
        <v>5.3792000000000006E-3</v>
      </c>
      <c r="C17">
        <f t="shared" ref="C17:C35" si="3">B17*100</f>
        <v>0.53792000000000006</v>
      </c>
      <c r="D17">
        <f t="shared" ref="D17:D35" si="4">-0.0015*C17*C17+0.5499*C17-0.0209</f>
        <v>0.27446817111040012</v>
      </c>
      <c r="E17">
        <f t="shared" ref="E17:E35" si="5">MOD(D17,1)</f>
        <v>0.27446817111040012</v>
      </c>
      <c r="G17" t="s">
        <v>10</v>
      </c>
      <c r="H17">
        <f t="shared" ref="H17:H19" si="6">AVERAGE(E17,E21,E25,E29,E33)</f>
        <v>0.26857674300549556</v>
      </c>
      <c r="I17">
        <f t="shared" ref="I17:I19" si="7">STDEV(E17,E21,E25,E29,E33)/SQRT(4)</f>
        <v>1.1764037973704983E-2</v>
      </c>
      <c r="J17">
        <f t="shared" ref="J17:J19" si="8">H17*1150</f>
        <v>308.86325445631991</v>
      </c>
      <c r="K17">
        <f t="shared" ref="K17:K19" si="9">I17*1150</f>
        <v>13.528643669760729</v>
      </c>
      <c r="L17">
        <f t="shared" ref="L17:L19" si="10">1150-J17</f>
        <v>841.13674554368004</v>
      </c>
    </row>
    <row r="18" spans="1:12">
      <c r="A18">
        <v>-4.7442600000000001E-2</v>
      </c>
      <c r="B18">
        <f t="shared" si="2"/>
        <v>8.0503999999999992E-3</v>
      </c>
      <c r="C18">
        <f t="shared" si="3"/>
        <v>0.80503999999999998</v>
      </c>
      <c r="D18">
        <f t="shared" si="4"/>
        <v>0.42081936189760005</v>
      </c>
      <c r="E18">
        <f t="shared" si="5"/>
        <v>0.42081936189760005</v>
      </c>
      <c r="G18" t="s">
        <v>11</v>
      </c>
      <c r="H18">
        <f t="shared" si="6"/>
        <v>0.40769431011005947</v>
      </c>
      <c r="I18">
        <f t="shared" si="7"/>
        <v>1.140443374968589E-2</v>
      </c>
      <c r="J18">
        <f t="shared" si="8"/>
        <v>468.84845662656841</v>
      </c>
      <c r="K18">
        <f t="shared" si="9"/>
        <v>13.115098812138774</v>
      </c>
      <c r="L18">
        <f t="shared" si="10"/>
        <v>681.15154337343165</v>
      </c>
    </row>
    <row r="19" spans="1:12">
      <c r="A19">
        <v>-4.6339100000000001E-2</v>
      </c>
      <c r="B19">
        <f t="shared" si="2"/>
        <v>9.1538999999999995E-3</v>
      </c>
      <c r="C19">
        <f t="shared" si="3"/>
        <v>0.91538999999999993</v>
      </c>
      <c r="D19">
        <f t="shared" si="4"/>
        <v>0.48121605272185014</v>
      </c>
      <c r="E19">
        <f t="shared" si="5"/>
        <v>0.48121605272185014</v>
      </c>
      <c r="G19" t="s">
        <v>12</v>
      </c>
      <c r="H19">
        <f t="shared" si="6"/>
        <v>0.4649028415846499</v>
      </c>
      <c r="I19">
        <f t="shared" si="7"/>
        <v>1.1215171720649926E-2</v>
      </c>
      <c r="J19">
        <f t="shared" si="8"/>
        <v>534.63826782234742</v>
      </c>
      <c r="K19">
        <f t="shared" si="9"/>
        <v>12.897447478747415</v>
      </c>
      <c r="L19">
        <f t="shared" si="10"/>
        <v>615.36173217765258</v>
      </c>
    </row>
    <row r="20" spans="1:12">
      <c r="A20">
        <v>-3.2703000000000003E-2</v>
      </c>
      <c r="B20">
        <f t="shared" si="2"/>
        <v>2.2789999999999998E-2</v>
      </c>
      <c r="C20">
        <f t="shared" si="3"/>
        <v>2.2789999999999999</v>
      </c>
      <c r="D20">
        <f t="shared" si="4"/>
        <v>1.2245313385000003</v>
      </c>
      <c r="E20">
        <f t="shared" si="5"/>
        <v>0.22453133850000029</v>
      </c>
    </row>
    <row r="21" spans="1:12">
      <c r="A21">
        <v>-3.1285899999999998E-2</v>
      </c>
      <c r="B21">
        <f t="shared" si="2"/>
        <v>2.4207100000000002E-2</v>
      </c>
      <c r="C21">
        <f t="shared" si="3"/>
        <v>2.4207100000000001</v>
      </c>
      <c r="D21">
        <f t="shared" si="4"/>
        <v>1.3014586736438503</v>
      </c>
      <c r="E21">
        <f t="shared" si="5"/>
        <v>0.30145867364385026</v>
      </c>
    </row>
    <row r="22" spans="1:12">
      <c r="A22">
        <v>-2.8787199999999999E-2</v>
      </c>
      <c r="B22">
        <f t="shared" si="2"/>
        <v>2.6705800000000002E-2</v>
      </c>
      <c r="C22">
        <f t="shared" si="3"/>
        <v>2.6705800000000002</v>
      </c>
      <c r="D22">
        <f t="shared" si="4"/>
        <v>1.4369539456954001</v>
      </c>
      <c r="E22">
        <f t="shared" si="5"/>
        <v>0.43695394569540014</v>
      </c>
    </row>
    <row r="23" spans="1:12">
      <c r="A23">
        <v>-2.7758000000000001E-2</v>
      </c>
      <c r="B23">
        <f t="shared" si="2"/>
        <v>2.7734999999999999E-2</v>
      </c>
      <c r="C23">
        <f t="shared" si="3"/>
        <v>2.7734999999999999</v>
      </c>
      <c r="D23">
        <f t="shared" si="4"/>
        <v>1.4927091966250001</v>
      </c>
      <c r="E23">
        <f t="shared" si="5"/>
        <v>0.49270919662500012</v>
      </c>
    </row>
    <row r="24" spans="1:12">
      <c r="A24">
        <v>-1.4657099999999999E-2</v>
      </c>
      <c r="B24">
        <f t="shared" si="2"/>
        <v>4.0835900000000001E-2</v>
      </c>
      <c r="C24">
        <f t="shared" si="3"/>
        <v>4.0835900000000001</v>
      </c>
      <c r="D24">
        <f t="shared" si="4"/>
        <v>2.1996525800678501</v>
      </c>
      <c r="E24">
        <f t="shared" si="5"/>
        <v>0.19965258006785014</v>
      </c>
    </row>
    <row r="25" spans="1:12">
      <c r="A25">
        <v>-1.3244000000000001E-2</v>
      </c>
      <c r="B25">
        <f t="shared" si="2"/>
        <v>4.2249000000000002E-2</v>
      </c>
      <c r="C25">
        <f t="shared" si="3"/>
        <v>4.2248999999999999</v>
      </c>
      <c r="D25">
        <f t="shared" si="4"/>
        <v>2.2755978399850001</v>
      </c>
      <c r="E25">
        <f t="shared" si="5"/>
        <v>0.27559783998500009</v>
      </c>
    </row>
    <row r="26" spans="1:12">
      <c r="A26">
        <v>-1.07356E-2</v>
      </c>
      <c r="B26">
        <f t="shared" si="2"/>
        <v>4.4757400000000003E-2</v>
      </c>
      <c r="C26">
        <f t="shared" si="3"/>
        <v>4.4757400000000001</v>
      </c>
      <c r="D26">
        <f t="shared" si="4"/>
        <v>2.4102610531786004</v>
      </c>
      <c r="E26">
        <f t="shared" si="5"/>
        <v>0.4102610531786004</v>
      </c>
    </row>
    <row r="27" spans="1:12">
      <c r="A27">
        <v>-9.7436199999999997E-3</v>
      </c>
      <c r="B27">
        <f t="shared" si="2"/>
        <v>4.5749379999999999E-2</v>
      </c>
      <c r="C27">
        <f t="shared" si="3"/>
        <v>4.5749379999999995</v>
      </c>
      <c r="D27">
        <f t="shared" si="4"/>
        <v>2.4634633196442337</v>
      </c>
      <c r="E27">
        <f t="shared" si="5"/>
        <v>0.46346331964423371</v>
      </c>
    </row>
    <row r="28" spans="1:12">
      <c r="A28">
        <v>3.45254E-3</v>
      </c>
      <c r="B28">
        <f t="shared" si="2"/>
        <v>5.8945539999999998E-2</v>
      </c>
      <c r="C28">
        <f t="shared" si="3"/>
        <v>5.8945539999999994</v>
      </c>
      <c r="D28">
        <f t="shared" si="4"/>
        <v>3.1683965943116261</v>
      </c>
      <c r="E28">
        <f t="shared" si="5"/>
        <v>0.16839659431162612</v>
      </c>
    </row>
    <row r="29" spans="1:12">
      <c r="A29">
        <v>4.8959299999999997E-3</v>
      </c>
      <c r="B29">
        <f t="shared" si="2"/>
        <v>6.038893E-2</v>
      </c>
      <c r="C29">
        <f t="shared" si="3"/>
        <v>6.0388929999999998</v>
      </c>
      <c r="D29">
        <f t="shared" si="4"/>
        <v>3.2451849177018266</v>
      </c>
      <c r="E29">
        <f t="shared" si="5"/>
        <v>0.2451849177018266</v>
      </c>
    </row>
    <row r="30" spans="1:12">
      <c r="A30">
        <v>7.4516299999999999E-3</v>
      </c>
      <c r="B30">
        <f t="shared" si="2"/>
        <v>6.2944630000000001E-2</v>
      </c>
      <c r="C30">
        <f t="shared" si="3"/>
        <v>6.2944630000000004</v>
      </c>
      <c r="D30">
        <f t="shared" si="4"/>
        <v>3.3809948070124469</v>
      </c>
      <c r="E30">
        <f t="shared" si="5"/>
        <v>0.38099480701244692</v>
      </c>
    </row>
    <row r="31" spans="1:12">
      <c r="A31">
        <v>8.5268199999999992E-3</v>
      </c>
      <c r="B31">
        <f t="shared" si="2"/>
        <v>6.4019820000000005E-2</v>
      </c>
      <c r="C31">
        <f t="shared" si="3"/>
        <v>6.4019820000000003</v>
      </c>
      <c r="D31">
        <f t="shared" si="4"/>
        <v>3.4380718415075147</v>
      </c>
      <c r="E31">
        <f t="shared" si="5"/>
        <v>0.43807184150751466</v>
      </c>
    </row>
    <row r="32" spans="1:12">
      <c r="A32">
        <v>2.2311399999999999E-2</v>
      </c>
      <c r="B32">
        <f t="shared" si="2"/>
        <v>7.7804399999999996E-2</v>
      </c>
      <c r="C32">
        <f t="shared" si="3"/>
        <v>7.7804399999999996</v>
      </c>
      <c r="D32">
        <f t="shared" si="4"/>
        <v>4.1667610861096005</v>
      </c>
      <c r="E32">
        <f t="shared" si="5"/>
        <v>0.1667610861096005</v>
      </c>
    </row>
    <row r="33" spans="1:5">
      <c r="A33">
        <v>2.38202E-2</v>
      </c>
      <c r="B33">
        <f t="shared" si="2"/>
        <v>7.93132E-2</v>
      </c>
      <c r="C33">
        <f t="shared" si="3"/>
        <v>7.9313200000000004</v>
      </c>
      <c r="D33">
        <f t="shared" si="4"/>
        <v>4.2461741125864005</v>
      </c>
      <c r="E33">
        <f t="shared" si="5"/>
        <v>0.24617411258640054</v>
      </c>
    </row>
    <row r="34" spans="1:5">
      <c r="A34">
        <v>2.65455E-2</v>
      </c>
      <c r="B34">
        <f t="shared" si="2"/>
        <v>8.20385E-2</v>
      </c>
      <c r="C34">
        <f t="shared" si="3"/>
        <v>8.2038499999999992</v>
      </c>
      <c r="D34">
        <f t="shared" si="4"/>
        <v>4.3894423827662497</v>
      </c>
      <c r="E34">
        <f t="shared" si="5"/>
        <v>0.38944238276624965</v>
      </c>
    </row>
    <row r="35" spans="1:5">
      <c r="A35">
        <v>2.7680699999999999E-2</v>
      </c>
      <c r="B35">
        <f t="shared" si="2"/>
        <v>8.3173700000000003E-2</v>
      </c>
      <c r="C35">
        <f t="shared" si="3"/>
        <v>8.3173700000000004</v>
      </c>
      <c r="D35">
        <f t="shared" si="4"/>
        <v>4.4490537974246509</v>
      </c>
      <c r="E35">
        <f t="shared" si="5"/>
        <v>0.4490537974246509</v>
      </c>
    </row>
  </sheetData>
  <phoneticPr fontId="2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Thaned</dc:creator>
  <cp:lastModifiedBy>Thaned</cp:lastModifiedBy>
  <dcterms:created xsi:type="dcterms:W3CDTF">2014-10-02T08:08:37Z</dcterms:created>
  <dcterms:modified xsi:type="dcterms:W3CDTF">2014-10-02T11:52:19Z</dcterms:modified>
</cp:coreProperties>
</file>