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80" yWindow="0" windowWidth="28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19" i="1"/>
  <c r="M18" i="1"/>
  <c r="I17" i="1"/>
  <c r="I18" i="1"/>
  <c r="I19" i="1"/>
  <c r="I20" i="1"/>
  <c r="I16" i="1"/>
  <c r="H17" i="1"/>
  <c r="H18" i="1"/>
  <c r="H19" i="1"/>
  <c r="H20" i="1"/>
  <c r="H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E17" i="1"/>
  <c r="E22" i="1"/>
  <c r="E27" i="1"/>
  <c r="E32" i="1"/>
  <c r="E37" i="1"/>
  <c r="E18" i="1"/>
  <c r="E23" i="1"/>
  <c r="E28" i="1"/>
  <c r="E33" i="1"/>
  <c r="E38" i="1"/>
  <c r="E19" i="1"/>
  <c r="E24" i="1"/>
  <c r="E29" i="1"/>
  <c r="E34" i="1"/>
  <c r="E39" i="1"/>
  <c r="E20" i="1"/>
  <c r="E25" i="1"/>
  <c r="E30" i="1"/>
  <c r="E35" i="1"/>
  <c r="E40" i="1"/>
  <c r="E21" i="1"/>
  <c r="E26" i="1"/>
  <c r="E31" i="1"/>
  <c r="E36" i="1"/>
  <c r="E16" i="1"/>
  <c r="B16" i="1"/>
  <c r="C16" i="1"/>
  <c r="B5" i="1"/>
  <c r="B6" i="1"/>
  <c r="B7" i="1"/>
  <c r="B8" i="1"/>
  <c r="B9" i="1"/>
  <c r="B10" i="1"/>
  <c r="J18" i="1"/>
  <c r="L18" i="1"/>
  <c r="J19" i="1"/>
  <c r="L19" i="1"/>
  <c r="J20" i="1"/>
  <c r="L20" i="1"/>
  <c r="K20" i="1"/>
  <c r="J17" i="1"/>
  <c r="L17" i="1"/>
  <c r="J16" i="1"/>
  <c r="L16" i="1"/>
  <c r="K17" i="1"/>
  <c r="K18" i="1"/>
  <c r="K19" i="1"/>
  <c r="K1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<sst xmlns="http://schemas.openxmlformats.org/spreadsheetml/2006/main" count="20" uniqueCount="20">
  <si>
    <t>Calibration of scan due to non-linearity</t>
    <phoneticPr fontId="2"/>
  </si>
  <si>
    <t>time</t>
    <phoneticPr fontId="2"/>
  </si>
  <si>
    <t>time (offset)</t>
    <phoneticPr fontId="2"/>
  </si>
  <si>
    <t>time*10</t>
    <phoneticPr fontId="2"/>
  </si>
  <si>
    <t>FSR</t>
    <phoneticPr fontId="2"/>
  </si>
  <si>
    <t>fitting result</t>
    <phoneticPr fontId="2"/>
  </si>
  <si>
    <t>other peaks</t>
    <phoneticPr fontId="2"/>
  </si>
  <si>
    <t>measured</t>
    <phoneticPr fontId="2"/>
  </si>
  <si>
    <t>corrected</t>
    <phoneticPr fontId="2"/>
  </si>
  <si>
    <t>peak1</t>
    <phoneticPr fontId="2"/>
  </si>
  <si>
    <t>peak2</t>
    <phoneticPr fontId="2"/>
  </si>
  <si>
    <t>peak3</t>
    <phoneticPr fontId="2"/>
  </si>
  <si>
    <t>peak4</t>
    <phoneticPr fontId="2"/>
  </si>
  <si>
    <t>in FSR</t>
    <phoneticPr fontId="2"/>
  </si>
  <si>
    <t>error</t>
    <phoneticPr fontId="2"/>
  </si>
  <si>
    <t>in MHz</t>
    <phoneticPr fontId="2"/>
  </si>
  <si>
    <t>error</t>
    <phoneticPr fontId="2"/>
  </si>
  <si>
    <t>compliment freq</t>
    <phoneticPr fontId="2"/>
  </si>
  <si>
    <t>peak5</t>
    <phoneticPr fontId="2"/>
  </si>
  <si>
    <t>y = 0.0055x^2 + 0.7669 x - 0.0069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</si>
</sst>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0.0</c:v>
                </c:pt>
                <c:pt idx="1">
                  <c:v>1.30929</c:v>
                </c:pt>
                <c:pt idx="2">
                  <c:v>2.58797</c:v>
                </c:pt>
                <c:pt idx="3">
                  <c:v>3.798886999999999</c:v>
                </c:pt>
                <c:pt idx="4">
                  <c:v>5.029999999999999</c:v>
                </c:pt>
                <c:pt idx="5">
                  <c:v>6.25697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97656"/>
        <c:axId val="2092400552"/>
      </c:scatterChart>
      <c:valAx>
        <c:axId val="20923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00552"/>
        <c:crosses val="autoZero"/>
        <c:crossBetween val="midCat"/>
      </c:valAx>
      <c:valAx>
        <c:axId val="209240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9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184150</xdr:rowOff>
    </xdr:from>
    <xdr:to>
      <xdr:col>17</xdr:col>
      <xdr:colOff>469900</xdr:colOff>
      <xdr:row>13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" workbookViewId="0">
      <selection activeCell="N26" sqref="N26"/>
    </sheetView>
  </sheetViews>
  <sheetFormatPr baseColWidth="10" defaultRowHeight="18" x14ac:dyDescent="0"/>
  <cols>
    <col min="2" max="2" width="13" customWidth="1"/>
  </cols>
  <sheetData>
    <row r="1" spans="1:12">
      <c r="A1" s="1" t="s">
        <v>0</v>
      </c>
    </row>
    <row r="4" spans="1:12">
      <c r="A4" s="1" t="s">
        <v>1</v>
      </c>
      <c r="B4" s="1" t="s">
        <v>2</v>
      </c>
      <c r="C4" s="1" t="s">
        <v>3</v>
      </c>
      <c r="D4" s="1" t="s">
        <v>4</v>
      </c>
    </row>
    <row r="5" spans="1:12">
      <c r="A5">
        <v>-3.5459699999999997E-2</v>
      </c>
      <c r="B5">
        <f>A5+0.0354597</f>
        <v>0</v>
      </c>
      <c r="C5">
        <f>B5*100</f>
        <v>0</v>
      </c>
      <c r="D5">
        <v>0</v>
      </c>
    </row>
    <row r="6" spans="1:12">
      <c r="A6">
        <v>-2.2366799999999999E-2</v>
      </c>
      <c r="B6">
        <f t="shared" ref="B6:B10" si="0">A6+0.0354597</f>
        <v>1.3092899999999998E-2</v>
      </c>
      <c r="C6">
        <f t="shared" ref="C6:C10" si="1">B6*100</f>
        <v>1.3092899999999998</v>
      </c>
      <c r="D6">
        <v>1</v>
      </c>
    </row>
    <row r="7" spans="1:12">
      <c r="A7">
        <v>-9.58E-3</v>
      </c>
      <c r="B7">
        <f t="shared" si="0"/>
        <v>2.5879699999999999E-2</v>
      </c>
      <c r="C7">
        <f t="shared" si="1"/>
        <v>2.5879699999999999</v>
      </c>
      <c r="D7">
        <v>2</v>
      </c>
    </row>
    <row r="8" spans="1:12">
      <c r="A8">
        <v>2.5291699999999999E-3</v>
      </c>
      <c r="B8">
        <f t="shared" si="0"/>
        <v>3.7988869999999994E-2</v>
      </c>
      <c r="C8">
        <f t="shared" si="1"/>
        <v>3.7988869999999992</v>
      </c>
      <c r="D8">
        <v>3</v>
      </c>
    </row>
    <row r="9" spans="1:12">
      <c r="A9">
        <v>1.4840300000000001E-2</v>
      </c>
      <c r="B9">
        <f t="shared" si="0"/>
        <v>5.0299999999999997E-2</v>
      </c>
      <c r="C9">
        <f t="shared" si="1"/>
        <v>5.0299999999999994</v>
      </c>
      <c r="D9">
        <v>4</v>
      </c>
    </row>
    <row r="10" spans="1:12">
      <c r="A10">
        <v>2.7109999999999999E-2</v>
      </c>
      <c r="B10">
        <f t="shared" si="0"/>
        <v>6.2569699999999992E-2</v>
      </c>
      <c r="C10">
        <f t="shared" si="1"/>
        <v>6.256969999999999</v>
      </c>
      <c r="D10">
        <v>5</v>
      </c>
    </row>
    <row r="11" spans="1:12">
      <c r="A11" t="s">
        <v>5</v>
      </c>
    </row>
    <row r="12" spans="1:12">
      <c r="A12" t="s">
        <v>19</v>
      </c>
    </row>
    <row r="14" spans="1:12">
      <c r="A14" t="s">
        <v>6</v>
      </c>
    </row>
    <row r="15" spans="1:12">
      <c r="A15" t="s">
        <v>7</v>
      </c>
      <c r="B15" t="s">
        <v>8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</row>
    <row r="16" spans="1:12">
      <c r="A16">
        <v>-3.2870000000000003E-2</v>
      </c>
      <c r="B16">
        <f>A16+0.0354597</f>
        <v>2.5896999999999934E-3</v>
      </c>
      <c r="C16">
        <f>B16*100</f>
        <v>0.25896999999999937</v>
      </c>
      <c r="D16">
        <f>0.0055*C16*C16+0.7669*C16-0.0069</f>
        <v>0.19207295303494951</v>
      </c>
      <c r="E16">
        <f>MOD(D16,1)</f>
        <v>0.19207295303494951</v>
      </c>
      <c r="G16" t="s">
        <v>9</v>
      </c>
      <c r="H16">
        <f>AVERAGE(E16,E21,E26,E31,E36)</f>
        <v>0.18805953704493031</v>
      </c>
      <c r="I16">
        <f>STDEV(E16,E21,E26,E31,E36)/2</f>
        <v>9.2076245230088873E-3</v>
      </c>
      <c r="J16">
        <f>H16*1150</f>
        <v>216.26846760166984</v>
      </c>
      <c r="K16">
        <f>I16*1150</f>
        <v>10.588768201460221</v>
      </c>
      <c r="L16">
        <f>1150-J16</f>
        <v>933.73153239833016</v>
      </c>
    </row>
    <row r="17" spans="1:13">
      <c r="A17">
        <v>-3.2030000000000003E-2</v>
      </c>
      <c r="B17">
        <f t="shared" ref="B17:B40" si="2">A17+0.0354597</f>
        <v>3.4296999999999939E-3</v>
      </c>
      <c r="C17">
        <f t="shared" ref="C17:C40" si="3">B17*100</f>
        <v>0.34296999999999939</v>
      </c>
      <c r="D17">
        <f t="shared" ref="D17:D40" si="4">0.0055*C17*C17+0.7669*C17-0.0069</f>
        <v>0.25677064931494953</v>
      </c>
      <c r="E17">
        <f t="shared" ref="E17:E40" si="5">MOD(D17,1)</f>
        <v>0.25677064931494953</v>
      </c>
      <c r="G17" t="s">
        <v>10</v>
      </c>
      <c r="H17">
        <f t="shared" ref="H17:H20" si="6">AVERAGE(E17,E22,E27,E32,E37)</f>
        <v>0.25015668334420299</v>
      </c>
      <c r="I17">
        <f t="shared" ref="I17:I20" si="7">STDEV(E17,E22,E27,E32,E37)/2</f>
        <v>9.3941459006950494E-3</v>
      </c>
      <c r="J17">
        <f t="shared" ref="J17:J20" si="8">H17*1150</f>
        <v>287.68018584583342</v>
      </c>
      <c r="K17">
        <f t="shared" ref="K17:K20" si="9">I17*1150</f>
        <v>10.803267785799306</v>
      </c>
      <c r="L17">
        <f>1150-J17</f>
        <v>862.31981415416658</v>
      </c>
    </row>
    <row r="18" spans="1:13">
      <c r="A18">
        <v>-3.0380000000000001E-2</v>
      </c>
      <c r="B18">
        <f t="shared" si="2"/>
        <v>5.079699999999996E-3</v>
      </c>
      <c r="C18">
        <f t="shared" si="3"/>
        <v>0.50796999999999959</v>
      </c>
      <c r="D18">
        <f t="shared" si="4"/>
        <v>0.38408137736494968</v>
      </c>
      <c r="E18">
        <f t="shared" si="5"/>
        <v>0.38408137736494968</v>
      </c>
      <c r="G18" t="s">
        <v>11</v>
      </c>
      <c r="H18">
        <f t="shared" si="6"/>
        <v>0.37124260735830511</v>
      </c>
      <c r="I18">
        <f t="shared" si="7"/>
        <v>9.218590557189309E-3</v>
      </c>
      <c r="J18">
        <f t="shared" si="8"/>
        <v>426.92899846205086</v>
      </c>
      <c r="K18">
        <f t="shared" si="9"/>
        <v>10.601379140767705</v>
      </c>
      <c r="L18">
        <f t="shared" ref="L18:L20" si="10">1150-J18</f>
        <v>723.07100153794909</v>
      </c>
      <c r="M18">
        <f>H16*2</f>
        <v>0.37611907408986062</v>
      </c>
    </row>
    <row r="19" spans="1:13">
      <c r="A19">
        <v>-2.95407E-2</v>
      </c>
      <c r="B19">
        <f t="shared" si="2"/>
        <v>5.9189999999999972E-3</v>
      </c>
      <c r="C19">
        <f t="shared" si="3"/>
        <v>0.59189999999999976</v>
      </c>
      <c r="D19">
        <f t="shared" si="4"/>
        <v>0.44895501085499984</v>
      </c>
      <c r="E19">
        <f t="shared" si="5"/>
        <v>0.44895501085499984</v>
      </c>
      <c r="G19" t="s">
        <v>12</v>
      </c>
      <c r="H19">
        <f t="shared" si="6"/>
        <v>0.43291193566835801</v>
      </c>
      <c r="I19">
        <f t="shared" si="7"/>
        <v>9.480279879280731E-3</v>
      </c>
      <c r="J19">
        <f t="shared" si="8"/>
        <v>497.84872601861173</v>
      </c>
      <c r="K19">
        <f t="shared" si="9"/>
        <v>10.90232186117284</v>
      </c>
      <c r="L19">
        <f t="shared" si="10"/>
        <v>652.15127398138827</v>
      </c>
      <c r="M19">
        <f>H16+H17</f>
        <v>0.43821622038913333</v>
      </c>
    </row>
    <row r="20" spans="1:13">
      <c r="A20">
        <v>-2.8701399999999998E-2</v>
      </c>
      <c r="B20">
        <f t="shared" si="2"/>
        <v>6.7582999999999983E-3</v>
      </c>
      <c r="C20">
        <f t="shared" si="3"/>
        <v>0.67582999999999982</v>
      </c>
      <c r="D20">
        <f t="shared" si="4"/>
        <v>0.51390613103894978</v>
      </c>
      <c r="E20">
        <f t="shared" si="5"/>
        <v>0.51390613103894978</v>
      </c>
      <c r="G20" t="s">
        <v>18</v>
      </c>
      <c r="H20">
        <f t="shared" si="6"/>
        <v>0.49568154162576972</v>
      </c>
      <c r="I20">
        <f t="shared" si="7"/>
        <v>9.5543693888670463E-3</v>
      </c>
      <c r="J20">
        <f t="shared" si="8"/>
        <v>570.03377286963519</v>
      </c>
      <c r="K20">
        <f t="shared" si="9"/>
        <v>10.987524797197104</v>
      </c>
      <c r="L20">
        <f t="shared" si="10"/>
        <v>579.96622713036481</v>
      </c>
      <c r="M20">
        <f>H17*2</f>
        <v>0.50031336668840598</v>
      </c>
    </row>
    <row r="21" spans="1:13">
      <c r="A21">
        <v>-1.9699999999999999E-2</v>
      </c>
      <c r="B21">
        <f t="shared" si="2"/>
        <v>1.5759699999999998E-2</v>
      </c>
      <c r="C21">
        <f t="shared" si="3"/>
        <v>1.5759699999999999</v>
      </c>
      <c r="D21">
        <f t="shared" si="4"/>
        <v>1.21537164092495</v>
      </c>
      <c r="E21">
        <f t="shared" si="5"/>
        <v>0.21537164092494998</v>
      </c>
    </row>
    <row r="22" spans="1:13">
      <c r="A22">
        <v>-1.8911899999999999E-2</v>
      </c>
      <c r="B22">
        <f t="shared" si="2"/>
        <v>1.6547799999999998E-2</v>
      </c>
      <c r="C22">
        <f t="shared" si="3"/>
        <v>1.6547799999999997</v>
      </c>
      <c r="D22">
        <f t="shared" si="4"/>
        <v>1.2772114146661999</v>
      </c>
      <c r="E22">
        <f t="shared" si="5"/>
        <v>0.27721141466619992</v>
      </c>
    </row>
    <row r="23" spans="1:13">
      <c r="A23">
        <v>-1.7430000000000001E-2</v>
      </c>
      <c r="B23">
        <f t="shared" si="2"/>
        <v>1.8029699999999996E-2</v>
      </c>
      <c r="C23">
        <f t="shared" si="3"/>
        <v>1.8029699999999995</v>
      </c>
      <c r="D23">
        <f t="shared" si="4"/>
        <v>1.3936765475149497</v>
      </c>
      <c r="E23">
        <f t="shared" si="5"/>
        <v>0.39367654751494974</v>
      </c>
    </row>
    <row r="24" spans="1:13">
      <c r="A24">
        <v>-1.66702E-2</v>
      </c>
      <c r="B24">
        <f t="shared" si="2"/>
        <v>1.8789499999999997E-2</v>
      </c>
      <c r="C24">
        <f t="shared" si="3"/>
        <v>1.8789499999999997</v>
      </c>
      <c r="D24">
        <f t="shared" si="4"/>
        <v>1.4534842470637499</v>
      </c>
      <c r="E24">
        <f t="shared" si="5"/>
        <v>0.4534842470637499</v>
      </c>
    </row>
    <row r="25" spans="1:13">
      <c r="A25">
        <v>-1.5912900000000001E-2</v>
      </c>
      <c r="B25">
        <f t="shared" si="2"/>
        <v>1.9546799999999996E-2</v>
      </c>
      <c r="C25">
        <f t="shared" si="3"/>
        <v>1.9546799999999995</v>
      </c>
      <c r="D25">
        <f t="shared" si="4"/>
        <v>1.5131583484631999</v>
      </c>
      <c r="E25">
        <f t="shared" si="5"/>
        <v>0.51315834846319985</v>
      </c>
    </row>
    <row r="26" spans="1:13">
      <c r="A26">
        <v>-7.3891E-3</v>
      </c>
      <c r="B26">
        <f t="shared" si="2"/>
        <v>2.8070599999999998E-2</v>
      </c>
      <c r="C26">
        <f t="shared" si="3"/>
        <v>2.8070599999999999</v>
      </c>
      <c r="D26">
        <f t="shared" si="4"/>
        <v>2.1891720361398002</v>
      </c>
      <c r="E26">
        <f t="shared" si="5"/>
        <v>0.18917203613980016</v>
      </c>
    </row>
    <row r="27" spans="1:13">
      <c r="A27">
        <v>-6.6345900000000001E-3</v>
      </c>
      <c r="B27">
        <f t="shared" si="2"/>
        <v>2.8825109999999998E-2</v>
      </c>
      <c r="C27">
        <f t="shared" si="3"/>
        <v>2.8825109999999996</v>
      </c>
      <c r="D27">
        <f t="shared" si="4"/>
        <v>2.2493964690581656</v>
      </c>
      <c r="E27">
        <f t="shared" si="5"/>
        <v>0.24939646905816559</v>
      </c>
    </row>
    <row r="28" spans="1:13">
      <c r="A28">
        <v>-5.1829700000000003E-3</v>
      </c>
      <c r="B28">
        <f t="shared" si="2"/>
        <v>3.0276729999999995E-2</v>
      </c>
      <c r="C28">
        <f t="shared" si="3"/>
        <v>3.0276729999999996</v>
      </c>
      <c r="D28">
        <f t="shared" si="4"/>
        <v>2.3654398445721094</v>
      </c>
      <c r="E28">
        <f t="shared" si="5"/>
        <v>0.36543984457210943</v>
      </c>
    </row>
    <row r="29" spans="1:13">
      <c r="A29">
        <v>-4.4503199999999998E-3</v>
      </c>
      <c r="B29">
        <f t="shared" si="2"/>
        <v>3.1009379999999996E-2</v>
      </c>
      <c r="C29">
        <f t="shared" si="3"/>
        <v>3.1009379999999998</v>
      </c>
      <c r="D29">
        <f t="shared" si="4"/>
        <v>2.424096342839142</v>
      </c>
      <c r="E29">
        <f t="shared" si="5"/>
        <v>0.42409634283914199</v>
      </c>
    </row>
    <row r="30" spans="1:13">
      <c r="A30">
        <v>-3.70674E-3</v>
      </c>
      <c r="B30">
        <f t="shared" si="2"/>
        <v>3.1752959999999997E-2</v>
      </c>
      <c r="C30">
        <f t="shared" si="3"/>
        <v>3.1752959999999995</v>
      </c>
      <c r="D30">
        <f t="shared" si="4"/>
        <v>2.4836882781818876</v>
      </c>
      <c r="E30">
        <f t="shared" si="5"/>
        <v>0.48368827818188764</v>
      </c>
    </row>
    <row r="31" spans="1:13">
      <c r="A31">
        <v>4.75422E-3</v>
      </c>
      <c r="B31">
        <f t="shared" si="2"/>
        <v>4.021392E-2</v>
      </c>
      <c r="C31">
        <f t="shared" si="3"/>
        <v>4.0213919999999996</v>
      </c>
      <c r="D31">
        <f t="shared" si="4"/>
        <v>3.1660492896971517</v>
      </c>
      <c r="E31">
        <f t="shared" si="5"/>
        <v>0.16604928969715171</v>
      </c>
    </row>
    <row r="32" spans="1:13">
      <c r="A32">
        <v>5.5032700000000002E-3</v>
      </c>
      <c r="B32">
        <f t="shared" si="2"/>
        <v>4.0962969999999994E-2</v>
      </c>
      <c r="C32">
        <f t="shared" si="3"/>
        <v>4.0962969999999999</v>
      </c>
      <c r="D32">
        <f t="shared" si="4"/>
        <v>3.2268382394171495</v>
      </c>
      <c r="E32">
        <f t="shared" si="5"/>
        <v>0.22683823941714953</v>
      </c>
    </row>
    <row r="33" spans="1:5">
      <c r="A33">
        <v>6.9685600000000004E-3</v>
      </c>
      <c r="B33">
        <f t="shared" si="2"/>
        <v>4.2428259999999995E-2</v>
      </c>
      <c r="C33">
        <f t="shared" si="3"/>
        <v>4.2428259999999991</v>
      </c>
      <c r="D33">
        <f t="shared" si="4"/>
        <v>3.3459319079645176</v>
      </c>
      <c r="E33">
        <f t="shared" si="5"/>
        <v>0.34593190796451756</v>
      </c>
    </row>
    <row r="34" spans="1:5">
      <c r="A34">
        <v>7.7175999999999998E-3</v>
      </c>
      <c r="B34">
        <f t="shared" si="2"/>
        <v>4.3177299999999995E-2</v>
      </c>
      <c r="C34">
        <f t="shared" si="3"/>
        <v>4.3177299999999992</v>
      </c>
      <c r="D34">
        <f t="shared" si="4"/>
        <v>3.4069024949409492</v>
      </c>
      <c r="E34">
        <f t="shared" si="5"/>
        <v>0.40690249494094921</v>
      </c>
    </row>
    <row r="35" spans="1:5">
      <c r="A35">
        <v>8.4885199999999994E-3</v>
      </c>
      <c r="B35">
        <f t="shared" si="2"/>
        <v>4.3948219999999996E-2</v>
      </c>
      <c r="C35">
        <f t="shared" si="3"/>
        <v>4.3948219999999996</v>
      </c>
      <c r="D35">
        <f t="shared" si="4"/>
        <v>3.4697185240642616</v>
      </c>
      <c r="E35">
        <f t="shared" si="5"/>
        <v>0.46971852406426162</v>
      </c>
    </row>
    <row r="36" spans="1:5">
      <c r="A36">
        <v>1.71217E-2</v>
      </c>
      <c r="B36">
        <f t="shared" si="2"/>
        <v>5.25814E-2</v>
      </c>
      <c r="C36">
        <f t="shared" si="3"/>
        <v>5.25814</v>
      </c>
      <c r="D36">
        <f t="shared" si="4"/>
        <v>4.1776317654278001</v>
      </c>
      <c r="E36">
        <f t="shared" si="5"/>
        <v>0.17763176542780013</v>
      </c>
    </row>
    <row r="37" spans="1:5">
      <c r="A37">
        <v>1.7884400000000002E-2</v>
      </c>
      <c r="B37">
        <f t="shared" si="2"/>
        <v>5.3344099999999998E-2</v>
      </c>
      <c r="C37">
        <f t="shared" si="3"/>
        <v>5.3344100000000001</v>
      </c>
      <c r="D37">
        <f t="shared" si="4"/>
        <v>4.2405666442645504</v>
      </c>
      <c r="E37">
        <f t="shared" si="5"/>
        <v>0.24056664426455043</v>
      </c>
    </row>
    <row r="38" spans="1:5">
      <c r="A38">
        <v>1.94153E-2</v>
      </c>
      <c r="B38">
        <f t="shared" si="2"/>
        <v>5.4874999999999993E-2</v>
      </c>
      <c r="C38">
        <f t="shared" si="3"/>
        <v>5.4874999999999989</v>
      </c>
      <c r="D38">
        <f t="shared" si="4"/>
        <v>4.3670833593749991</v>
      </c>
      <c r="E38">
        <f t="shared" si="5"/>
        <v>0.36708335937499914</v>
      </c>
    </row>
    <row r="39" spans="1:5">
      <c r="A39">
        <v>2.0188999999999999E-2</v>
      </c>
      <c r="B39">
        <f t="shared" si="2"/>
        <v>5.5648699999999995E-2</v>
      </c>
      <c r="C39">
        <f t="shared" si="3"/>
        <v>5.5648699999999991</v>
      </c>
      <c r="D39">
        <f t="shared" si="4"/>
        <v>4.4311215826429491</v>
      </c>
      <c r="E39">
        <f t="shared" si="5"/>
        <v>0.43112158264294909</v>
      </c>
    </row>
    <row r="40" spans="1:5">
      <c r="A40">
        <v>2.0995400000000001E-2</v>
      </c>
      <c r="B40">
        <f t="shared" si="2"/>
        <v>5.6455099999999994E-2</v>
      </c>
      <c r="C40">
        <f t="shared" si="3"/>
        <v>5.6455099999999998</v>
      </c>
      <c r="D40">
        <f t="shared" si="4"/>
        <v>4.4979364263805497</v>
      </c>
      <c r="E40">
        <f t="shared" si="5"/>
        <v>0.49793642638054969</v>
      </c>
    </row>
  </sheetData>
  <phoneticPr fontId="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Thaned</dc:creator>
  <cp:lastModifiedBy>Thaned</cp:lastModifiedBy>
  <dcterms:created xsi:type="dcterms:W3CDTF">2014-10-02T08:08:37Z</dcterms:created>
  <dcterms:modified xsi:type="dcterms:W3CDTF">2014-10-06T07:01:01Z</dcterms:modified>
</cp:coreProperties>
</file>