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80" yWindow="0" windowWidth="28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6" i="1"/>
  <c r="B5" i="1"/>
  <c r="B6" i="1"/>
  <c r="B7" i="1"/>
  <c r="B8" i="1"/>
  <c r="B9" i="1"/>
  <c r="B10" i="1"/>
  <c r="C17" i="1"/>
  <c r="E17" i="1"/>
  <c r="C22" i="1"/>
  <c r="E22" i="1"/>
  <c r="C27" i="1"/>
  <c r="E27" i="1"/>
  <c r="C32" i="1"/>
  <c r="E32" i="1"/>
  <c r="C37" i="1"/>
  <c r="E37" i="1"/>
  <c r="H17" i="1"/>
  <c r="M20" i="1"/>
  <c r="C16" i="1"/>
  <c r="E16" i="1"/>
  <c r="C21" i="1"/>
  <c r="E21" i="1"/>
  <c r="C26" i="1"/>
  <c r="E26" i="1"/>
  <c r="C31" i="1"/>
  <c r="E31" i="1"/>
  <c r="C36" i="1"/>
  <c r="E36" i="1"/>
  <c r="H16" i="1"/>
  <c r="M19" i="1"/>
  <c r="M18" i="1"/>
  <c r="I17" i="1"/>
  <c r="C18" i="1"/>
  <c r="E18" i="1"/>
  <c r="C23" i="1"/>
  <c r="E23" i="1"/>
  <c r="C28" i="1"/>
  <c r="E28" i="1"/>
  <c r="C33" i="1"/>
  <c r="E33" i="1"/>
  <c r="C38" i="1"/>
  <c r="E38" i="1"/>
  <c r="I18" i="1"/>
  <c r="C19" i="1"/>
  <c r="E19" i="1"/>
  <c r="C24" i="1"/>
  <c r="E24" i="1"/>
  <c r="C29" i="1"/>
  <c r="E29" i="1"/>
  <c r="C34" i="1"/>
  <c r="E34" i="1"/>
  <c r="C39" i="1"/>
  <c r="E39" i="1"/>
  <c r="I19" i="1"/>
  <c r="C20" i="1"/>
  <c r="E20" i="1"/>
  <c r="C25" i="1"/>
  <c r="E25" i="1"/>
  <c r="C30" i="1"/>
  <c r="E30" i="1"/>
  <c r="C35" i="1"/>
  <c r="E35" i="1"/>
  <c r="C40" i="1"/>
  <c r="E40" i="1"/>
  <c r="I20" i="1"/>
  <c r="I16" i="1"/>
  <c r="H18" i="1"/>
  <c r="H19" i="1"/>
  <c r="H20" i="1"/>
  <c r="J18" i="1"/>
  <c r="L18" i="1"/>
  <c r="J19" i="1"/>
  <c r="L19" i="1"/>
  <c r="J20" i="1"/>
  <c r="L20" i="1"/>
  <c r="K20" i="1"/>
  <c r="J17" i="1"/>
  <c r="L17" i="1"/>
  <c r="J16" i="1"/>
  <c r="L16" i="1"/>
  <c r="K17" i="1"/>
  <c r="K18" i="1"/>
  <c r="K19" i="1"/>
  <c r="K1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<sst xmlns="http://schemas.openxmlformats.org/spreadsheetml/2006/main" count="20" uniqueCount="20">
  <si>
    <t>Calibration of scan due to non-linearity</t>
    <phoneticPr fontId="2"/>
  </si>
  <si>
    <t>time</t>
    <phoneticPr fontId="2"/>
  </si>
  <si>
    <t>time (offset)</t>
    <phoneticPr fontId="2"/>
  </si>
  <si>
    <t>time*10</t>
    <phoneticPr fontId="2"/>
  </si>
  <si>
    <t>FSR</t>
    <phoneticPr fontId="2"/>
  </si>
  <si>
    <t>fitting result</t>
    <phoneticPr fontId="2"/>
  </si>
  <si>
    <t>other peaks</t>
    <phoneticPr fontId="2"/>
  </si>
  <si>
    <t>measured</t>
    <phoneticPr fontId="2"/>
  </si>
  <si>
    <t>corrected</t>
    <phoneticPr fontId="2"/>
  </si>
  <si>
    <t>peak1</t>
    <phoneticPr fontId="2"/>
  </si>
  <si>
    <t>peak2</t>
    <phoneticPr fontId="2"/>
  </si>
  <si>
    <t>peak3</t>
    <phoneticPr fontId="2"/>
  </si>
  <si>
    <t>peak4</t>
    <phoneticPr fontId="2"/>
  </si>
  <si>
    <t>in FSR</t>
    <phoneticPr fontId="2"/>
  </si>
  <si>
    <t>error</t>
    <phoneticPr fontId="2"/>
  </si>
  <si>
    <t>in MHz</t>
    <phoneticPr fontId="2"/>
  </si>
  <si>
    <t>error</t>
    <phoneticPr fontId="2"/>
  </si>
  <si>
    <t>compliment freq</t>
    <phoneticPr fontId="2"/>
  </si>
  <si>
    <t>peak5</t>
    <phoneticPr fontId="2"/>
  </si>
  <si>
    <t>y = -3.0102 x^2 +21251 x - 0.0185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</si>
</sst>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0.0</c:v>
                </c:pt>
                <c:pt idx="1">
                  <c:v>0.0495588</c:v>
                </c:pt>
                <c:pt idx="2">
                  <c:v>0.0969009</c:v>
                </c:pt>
                <c:pt idx="3">
                  <c:v>0.14436094</c:v>
                </c:pt>
                <c:pt idx="4">
                  <c:v>0.193241</c:v>
                </c:pt>
                <c:pt idx="5">
                  <c:v>0.245483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45624"/>
        <c:axId val="2046258936"/>
      </c:scatterChart>
      <c:valAx>
        <c:axId val="20987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258936"/>
        <c:crosses val="autoZero"/>
        <c:crossBetween val="midCat"/>
      </c:valAx>
      <c:valAx>
        <c:axId val="20462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4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69850</xdr:rowOff>
    </xdr:from>
    <xdr:to>
      <xdr:col>11</xdr:col>
      <xdr:colOff>393700</xdr:colOff>
      <xdr:row>13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8" workbookViewId="0">
      <selection activeCell="J23" sqref="J23"/>
    </sheetView>
  </sheetViews>
  <sheetFormatPr baseColWidth="10" defaultRowHeight="18" x14ac:dyDescent="0"/>
  <cols>
    <col min="1" max="1" width="12.6640625" bestFit="1" customWidth="1"/>
    <col min="2" max="2" width="13" customWidth="1"/>
  </cols>
  <sheetData>
    <row r="1" spans="1:12">
      <c r="A1" s="1" t="s">
        <v>0</v>
      </c>
    </row>
    <row r="4" spans="1:12">
      <c r="A4" s="1" t="s">
        <v>1</v>
      </c>
      <c r="B4" s="1" t="s">
        <v>2</v>
      </c>
      <c r="C4" s="1" t="s">
        <v>3</v>
      </c>
      <c r="D4" s="1" t="s">
        <v>4</v>
      </c>
    </row>
    <row r="5" spans="1:12">
      <c r="A5">
        <v>-1.4344099999999999E-3</v>
      </c>
      <c r="B5">
        <f>A5+0.00143441</f>
        <v>0</v>
      </c>
      <c r="C5">
        <f>B5*100</f>
        <v>0</v>
      </c>
      <c r="D5">
        <v>0</v>
      </c>
    </row>
    <row r="6" spans="1:12">
      <c r="A6">
        <v>-9.3882199999999996E-4</v>
      </c>
      <c r="B6">
        <f t="shared" ref="B6:B10" si="0">A6+0.00143441</f>
        <v>4.9558799999999993E-4</v>
      </c>
      <c r="C6">
        <f t="shared" ref="C6:C10" si="1">B6*100</f>
        <v>4.9558799999999993E-2</v>
      </c>
      <c r="D6">
        <v>1</v>
      </c>
    </row>
    <row r="7" spans="1:12">
      <c r="A7">
        <v>-4.65401E-4</v>
      </c>
      <c r="B7">
        <f t="shared" si="0"/>
        <v>9.6900899999999984E-4</v>
      </c>
      <c r="C7">
        <f t="shared" si="1"/>
        <v>9.6900899999999984E-2</v>
      </c>
      <c r="D7">
        <v>2</v>
      </c>
    </row>
    <row r="8" spans="1:12">
      <c r="A8">
        <v>9.1994000000000004E-6</v>
      </c>
      <c r="B8">
        <f t="shared" si="0"/>
        <v>1.4436093999999999E-3</v>
      </c>
      <c r="C8">
        <f t="shared" si="1"/>
        <v>0.14436093999999999</v>
      </c>
      <c r="D8">
        <v>3</v>
      </c>
    </row>
    <row r="9" spans="1:12">
      <c r="A9">
        <v>4.9799999999999996E-4</v>
      </c>
      <c r="B9">
        <f t="shared" si="0"/>
        <v>1.9324099999999999E-3</v>
      </c>
      <c r="C9">
        <f t="shared" si="1"/>
        <v>0.193241</v>
      </c>
      <c r="D9">
        <v>4</v>
      </c>
    </row>
    <row r="10" spans="1:12">
      <c r="A10">
        <v>1.02042E-3</v>
      </c>
      <c r="B10">
        <f t="shared" si="0"/>
        <v>2.4548299999999999E-3</v>
      </c>
      <c r="C10">
        <f t="shared" si="1"/>
        <v>0.24548299999999998</v>
      </c>
      <c r="D10">
        <v>5</v>
      </c>
    </row>
    <row r="11" spans="1:12">
      <c r="A11" t="s">
        <v>5</v>
      </c>
    </row>
    <row r="12" spans="1:12">
      <c r="A12" t="s">
        <v>19</v>
      </c>
    </row>
    <row r="14" spans="1:12">
      <c r="A14" t="s">
        <v>6</v>
      </c>
    </row>
    <row r="15" spans="1:12">
      <c r="A15" t="s">
        <v>7</v>
      </c>
      <c r="B15" t="s">
        <v>8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</row>
    <row r="16" spans="1:12">
      <c r="A16">
        <v>-1.34074E-3</v>
      </c>
      <c r="B16">
        <f>A16+0.00143441</f>
        <v>9.3669999999999908E-5</v>
      </c>
      <c r="C16">
        <f>B16*100</f>
        <v>9.3669999999999899E-3</v>
      </c>
      <c r="D16">
        <f>-3.0102*C16*C16+21.251*C16-0.0185</f>
        <v>0.18029399997797199</v>
      </c>
      <c r="E16">
        <f>MOD(D16,1)</f>
        <v>0.18029399997797199</v>
      </c>
      <c r="G16" t="s">
        <v>9</v>
      </c>
      <c r="H16">
        <f>AVERAGE(E16,E21,E26,E31,E36)</f>
        <v>0.18154125142887398</v>
      </c>
      <c r="I16">
        <f>STDEV(E16,E21,E26,E31,E36)/2</f>
        <v>9.7838399809306986E-3</v>
      </c>
      <c r="J16">
        <f>H16*1150</f>
        <v>208.77243914320508</v>
      </c>
      <c r="K16">
        <f>I16*1150</f>
        <v>11.251415978070304</v>
      </c>
      <c r="L16">
        <f>1150-J16</f>
        <v>941.22756085679498</v>
      </c>
    </row>
    <row r="17" spans="1:13">
      <c r="A17">
        <v>-1.3091999999999999E-3</v>
      </c>
      <c r="B17">
        <f t="shared" ref="B17:B40" si="2">A17+0.00143441</f>
        <v>1.2520999999999995E-4</v>
      </c>
      <c r="C17">
        <f t="shared" ref="C17:C40" si="3">B17*100</f>
        <v>1.2520999999999994E-2</v>
      </c>
      <c r="D17">
        <f t="shared" ref="D17:D40" si="4">-3.0102*C17*C17+21.251*C17-0.0185</f>
        <v>0.24711184556750174</v>
      </c>
      <c r="E17">
        <f t="shared" ref="E17:E40" si="5">MOD(D17,1)</f>
        <v>0.24711184556750174</v>
      </c>
      <c r="G17" t="s">
        <v>10</v>
      </c>
      <c r="H17">
        <f t="shared" ref="H17:H20" si="6">AVERAGE(E17,E22,E27,E32,E37)</f>
        <v>0.24446561606000267</v>
      </c>
      <c r="I17">
        <f t="shared" ref="I17:I20" si="7">STDEV(E17,E22,E27,E32,E37)/2</f>
        <v>9.603721101645887E-3</v>
      </c>
      <c r="J17">
        <f t="shared" ref="J17:J20" si="8">H17*1150</f>
        <v>281.13545846900308</v>
      </c>
      <c r="K17">
        <f t="shared" ref="K17:K20" si="9">I17*1150</f>
        <v>11.044279266892771</v>
      </c>
      <c r="L17">
        <f>1150-J17</f>
        <v>868.86454153099692</v>
      </c>
    </row>
    <row r="18" spans="1:13">
      <c r="A18">
        <v>-1.2484900000000001E-3</v>
      </c>
      <c r="B18">
        <f t="shared" si="2"/>
        <v>1.8591999999999979E-4</v>
      </c>
      <c r="C18">
        <f t="shared" si="3"/>
        <v>1.859199999999998E-2</v>
      </c>
      <c r="D18">
        <f t="shared" si="4"/>
        <v>0.37555807885086678</v>
      </c>
      <c r="E18">
        <f t="shared" si="5"/>
        <v>0.37555807885086678</v>
      </c>
      <c r="G18" t="s">
        <v>11</v>
      </c>
      <c r="H18">
        <f t="shared" si="6"/>
        <v>0.36608813721506317</v>
      </c>
      <c r="I18">
        <f t="shared" si="7"/>
        <v>9.6250757319287072E-3</v>
      </c>
      <c r="J18">
        <f t="shared" si="8"/>
        <v>421.00135779732267</v>
      </c>
      <c r="K18">
        <f t="shared" si="9"/>
        <v>11.068837091718013</v>
      </c>
      <c r="L18">
        <f t="shared" ref="L18:L20" si="10">1150-J18</f>
        <v>728.99864220267727</v>
      </c>
      <c r="M18">
        <f>H16*2</f>
        <v>0.36308250285774796</v>
      </c>
    </row>
    <row r="19" spans="1:13">
      <c r="A19">
        <v>-1.2181399999999999E-3</v>
      </c>
      <c r="B19">
        <f t="shared" si="2"/>
        <v>2.1626999999999996E-4</v>
      </c>
      <c r="C19">
        <f t="shared" si="3"/>
        <v>2.1626999999999997E-2</v>
      </c>
      <c r="D19">
        <f t="shared" si="4"/>
        <v>0.43968742479628414</v>
      </c>
      <c r="E19">
        <f t="shared" si="5"/>
        <v>0.43968742479628414</v>
      </c>
      <c r="G19" t="s">
        <v>12</v>
      </c>
      <c r="H19">
        <f t="shared" si="6"/>
        <v>0.42774374013733923</v>
      </c>
      <c r="I19">
        <f t="shared" si="7"/>
        <v>9.6705411734730098E-3</v>
      </c>
      <c r="J19">
        <f t="shared" si="8"/>
        <v>491.90530115794013</v>
      </c>
      <c r="K19">
        <f t="shared" si="9"/>
        <v>11.121122349493961</v>
      </c>
      <c r="L19">
        <f t="shared" si="10"/>
        <v>658.09469884205987</v>
      </c>
      <c r="M19">
        <f>H16+H17</f>
        <v>0.42600686748887662</v>
      </c>
    </row>
    <row r="20" spans="1:13">
      <c r="A20">
        <v>-1.1876300000000001E-3</v>
      </c>
      <c r="B20">
        <f t="shared" si="2"/>
        <v>2.4677999999999983E-4</v>
      </c>
      <c r="C20">
        <f t="shared" si="3"/>
        <v>2.4677999999999985E-2</v>
      </c>
      <c r="D20">
        <f t="shared" si="4"/>
        <v>0.50409895511042302</v>
      </c>
      <c r="E20">
        <f t="shared" si="5"/>
        <v>0.50409895511042302</v>
      </c>
      <c r="G20" t="s">
        <v>18</v>
      </c>
      <c r="H20">
        <f t="shared" si="6"/>
        <v>0.49040335583837769</v>
      </c>
      <c r="I20">
        <f t="shared" si="7"/>
        <v>9.5151544084370009E-3</v>
      </c>
      <c r="J20">
        <f t="shared" si="8"/>
        <v>563.96385921413435</v>
      </c>
      <c r="K20">
        <f t="shared" si="9"/>
        <v>10.94242756970255</v>
      </c>
      <c r="L20">
        <f t="shared" si="10"/>
        <v>586.03614078586565</v>
      </c>
      <c r="M20">
        <f>H17*2</f>
        <v>0.48893123212000533</v>
      </c>
    </row>
    <row r="21" spans="1:13">
      <c r="A21">
        <v>-8.5166899999999999E-4</v>
      </c>
      <c r="B21">
        <f t="shared" si="2"/>
        <v>5.827409999999999E-4</v>
      </c>
      <c r="C21">
        <f t="shared" si="3"/>
        <v>5.8274099999999988E-2</v>
      </c>
      <c r="D21">
        <f t="shared" si="4"/>
        <v>1.2096606490261157</v>
      </c>
      <c r="E21">
        <f t="shared" si="5"/>
        <v>0.2096606490261157</v>
      </c>
    </row>
    <row r="22" spans="1:13">
      <c r="A22">
        <v>-8.2192799999999998E-4</v>
      </c>
      <c r="B22">
        <f t="shared" si="2"/>
        <v>6.1248199999999991E-4</v>
      </c>
      <c r="C22">
        <f t="shared" si="3"/>
        <v>6.1248199999999989E-2</v>
      </c>
      <c r="D22">
        <f t="shared" si="4"/>
        <v>1.2717932085018469</v>
      </c>
      <c r="E22">
        <f t="shared" si="5"/>
        <v>0.27179320850184685</v>
      </c>
    </row>
    <row r="23" spans="1:13">
      <c r="A23">
        <v>-7.6433600000000001E-4</v>
      </c>
      <c r="B23">
        <f t="shared" si="2"/>
        <v>6.7007399999999989E-4</v>
      </c>
      <c r="C23">
        <f t="shared" si="3"/>
        <v>6.7007399999999995E-2</v>
      </c>
      <c r="D23">
        <f t="shared" si="4"/>
        <v>1.3919584845208415</v>
      </c>
      <c r="E23">
        <f t="shared" si="5"/>
        <v>0.39195848452084148</v>
      </c>
    </row>
    <row r="24" spans="1:13">
      <c r="A24">
        <v>-7.3518599999999998E-4</v>
      </c>
      <c r="B24">
        <f t="shared" si="2"/>
        <v>6.9922399999999992E-4</v>
      </c>
      <c r="C24">
        <f t="shared" si="3"/>
        <v>6.9922399999999996E-2</v>
      </c>
      <c r="D24">
        <f t="shared" si="4"/>
        <v>1.4527036270860982</v>
      </c>
      <c r="E24">
        <f t="shared" si="5"/>
        <v>0.45270362708609824</v>
      </c>
    </row>
    <row r="25" spans="1:13">
      <c r="A25">
        <v>-7.0579900000000001E-4</v>
      </c>
      <c r="B25">
        <f t="shared" si="2"/>
        <v>7.2861099999999989E-4</v>
      </c>
      <c r="C25">
        <f t="shared" si="3"/>
        <v>7.2861099999999984E-2</v>
      </c>
      <c r="D25">
        <f t="shared" si="4"/>
        <v>1.513890867273459</v>
      </c>
      <c r="E25">
        <f t="shared" si="5"/>
        <v>0.51389086727345901</v>
      </c>
    </row>
    <row r="26" spans="1:13">
      <c r="A26">
        <v>-3.7905799999999999E-4</v>
      </c>
      <c r="B26">
        <f t="shared" si="2"/>
        <v>1.0553519999999999E-3</v>
      </c>
      <c r="C26">
        <f t="shared" si="3"/>
        <v>0.10553519999999998</v>
      </c>
      <c r="D26">
        <f t="shared" si="4"/>
        <v>2.1907018955628019</v>
      </c>
      <c r="E26">
        <f t="shared" si="5"/>
        <v>0.19070189556280193</v>
      </c>
    </row>
    <row r="27" spans="1:13">
      <c r="A27">
        <v>-3.4967499999999997E-4</v>
      </c>
      <c r="B27">
        <f t="shared" si="2"/>
        <v>1.0847349999999999E-3</v>
      </c>
      <c r="C27">
        <f t="shared" si="3"/>
        <v>0.10847349999999999</v>
      </c>
      <c r="D27">
        <f t="shared" si="4"/>
        <v>2.2512508295911871</v>
      </c>
      <c r="E27">
        <f t="shared" si="5"/>
        <v>0.25125082959118705</v>
      </c>
    </row>
    <row r="28" spans="1:13">
      <c r="A28">
        <v>-2.9279000000000002E-4</v>
      </c>
      <c r="B28">
        <f t="shared" si="2"/>
        <v>1.1416199999999999E-3</v>
      </c>
      <c r="C28">
        <f t="shared" si="3"/>
        <v>0.11416199999999999</v>
      </c>
      <c r="D28">
        <f t="shared" si="4"/>
        <v>2.3683248390531109</v>
      </c>
      <c r="E28">
        <f t="shared" si="5"/>
        <v>0.36832483905311086</v>
      </c>
    </row>
    <row r="29" spans="1:13">
      <c r="A29">
        <v>-2.6361599999999999E-4</v>
      </c>
      <c r="B29">
        <f t="shared" si="2"/>
        <v>1.170794E-3</v>
      </c>
      <c r="C29">
        <f t="shared" si="3"/>
        <v>0.1170794</v>
      </c>
      <c r="D29">
        <f t="shared" si="4"/>
        <v>2.4282917543106959</v>
      </c>
      <c r="E29">
        <f t="shared" si="5"/>
        <v>0.42829175431069588</v>
      </c>
    </row>
    <row r="30" spans="1:13">
      <c r="A30">
        <v>-2.3381500000000001E-4</v>
      </c>
      <c r="B30">
        <f t="shared" si="2"/>
        <v>1.2005949999999998E-3</v>
      </c>
      <c r="C30">
        <f t="shared" si="3"/>
        <v>0.12005949999999999</v>
      </c>
      <c r="D30">
        <f t="shared" si="4"/>
        <v>2.4894945581871393</v>
      </c>
      <c r="E30">
        <f t="shared" si="5"/>
        <v>0.48949455818713927</v>
      </c>
    </row>
    <row r="31" spans="1:13">
      <c r="A31">
        <v>9.6992599999999997E-5</v>
      </c>
      <c r="B31">
        <f t="shared" si="2"/>
        <v>1.5314025999999998E-3</v>
      </c>
      <c r="C31">
        <f t="shared" si="3"/>
        <v>0.15314025999999997</v>
      </c>
      <c r="D31">
        <f t="shared" si="4"/>
        <v>3.1652886377812219</v>
      </c>
      <c r="E31">
        <f t="shared" si="5"/>
        <v>0.16528863778122194</v>
      </c>
    </row>
    <row r="32" spans="1:13">
      <c r="A32">
        <v>1.2708700000000001E-4</v>
      </c>
      <c r="B32">
        <f t="shared" si="2"/>
        <v>1.5614969999999998E-3</v>
      </c>
      <c r="C32">
        <f t="shared" si="3"/>
        <v>0.15614969999999997</v>
      </c>
      <c r="D32">
        <f t="shared" si="4"/>
        <v>3.2264403844358669</v>
      </c>
      <c r="E32">
        <f t="shared" si="5"/>
        <v>0.22644038443586689</v>
      </c>
    </row>
    <row r="33" spans="1:5">
      <c r="A33">
        <v>1.8542100000000001E-4</v>
      </c>
      <c r="B33">
        <f t="shared" si="2"/>
        <v>1.619831E-3</v>
      </c>
      <c r="C33">
        <f t="shared" si="3"/>
        <v>0.16198309999999999</v>
      </c>
      <c r="D33">
        <f t="shared" si="4"/>
        <v>3.344819651091377</v>
      </c>
      <c r="E33">
        <f t="shared" si="5"/>
        <v>0.34481965109137702</v>
      </c>
    </row>
    <row r="34" spans="1:5">
      <c r="A34">
        <v>2.15217E-4</v>
      </c>
      <c r="B34">
        <f t="shared" si="2"/>
        <v>1.6496269999999999E-3</v>
      </c>
      <c r="C34">
        <f t="shared" si="3"/>
        <v>0.16496269999999999</v>
      </c>
      <c r="D34">
        <f t="shared" si="4"/>
        <v>3.4052066910637393</v>
      </c>
      <c r="E34">
        <f t="shared" si="5"/>
        <v>0.4052066910637393</v>
      </c>
    </row>
    <row r="35" spans="1:5">
      <c r="A35">
        <v>2.4584999999999999E-4</v>
      </c>
      <c r="B35">
        <f t="shared" si="2"/>
        <v>1.6802599999999998E-3</v>
      </c>
      <c r="C35">
        <f t="shared" si="3"/>
        <v>0.16802599999999998</v>
      </c>
      <c r="D35">
        <f t="shared" si="4"/>
        <v>3.4672343420579046</v>
      </c>
      <c r="E35">
        <f t="shared" si="5"/>
        <v>0.46723434205790459</v>
      </c>
    </row>
    <row r="36" spans="1:5">
      <c r="A36">
        <v>5.9077499999999998E-4</v>
      </c>
      <c r="B36">
        <f t="shared" si="2"/>
        <v>2.0251849999999997E-3</v>
      </c>
      <c r="C36">
        <f t="shared" si="3"/>
        <v>0.20251849999999996</v>
      </c>
      <c r="D36">
        <f t="shared" si="4"/>
        <v>4.1617610747962583</v>
      </c>
      <c r="E36">
        <f t="shared" si="5"/>
        <v>0.16176107479625834</v>
      </c>
    </row>
    <row r="37" spans="1:5">
      <c r="A37">
        <v>6.2272499999999997E-4</v>
      </c>
      <c r="B37">
        <f t="shared" si="2"/>
        <v>2.0571349999999999E-3</v>
      </c>
      <c r="C37">
        <f t="shared" si="3"/>
        <v>0.20571349999999999</v>
      </c>
      <c r="D37">
        <f t="shared" si="4"/>
        <v>4.2257318122036107</v>
      </c>
      <c r="E37">
        <f t="shared" si="5"/>
        <v>0.22573181220361072</v>
      </c>
    </row>
    <row r="38" spans="1:5">
      <c r="A38">
        <v>6.8476799999999999E-4</v>
      </c>
      <c r="B38">
        <f t="shared" si="2"/>
        <v>2.1191779999999998E-3</v>
      </c>
      <c r="C38">
        <f t="shared" si="3"/>
        <v>0.21191779999999999</v>
      </c>
      <c r="D38">
        <f t="shared" si="4"/>
        <v>4.3497796325591196</v>
      </c>
      <c r="E38">
        <f t="shared" si="5"/>
        <v>0.34977963255911959</v>
      </c>
    </row>
    <row r="39" spans="1:5">
      <c r="A39">
        <v>7.1634699999999999E-4</v>
      </c>
      <c r="B39">
        <f t="shared" si="2"/>
        <v>2.1507569999999997E-3</v>
      </c>
      <c r="C39">
        <f t="shared" si="3"/>
        <v>0.21507569999999998</v>
      </c>
      <c r="D39">
        <f t="shared" si="4"/>
        <v>4.4128292034298786</v>
      </c>
      <c r="E39">
        <f t="shared" si="5"/>
        <v>0.41282920342987861</v>
      </c>
    </row>
    <row r="40" spans="1:5">
      <c r="A40">
        <v>7.4866799999999997E-4</v>
      </c>
      <c r="B40">
        <f t="shared" si="2"/>
        <v>2.1830779999999998E-3</v>
      </c>
      <c r="C40">
        <f t="shared" si="3"/>
        <v>0.21830779999999997</v>
      </c>
      <c r="D40">
        <f t="shared" si="4"/>
        <v>4.4772980565629625</v>
      </c>
      <c r="E40">
        <f t="shared" si="5"/>
        <v>0.47729805656296254</v>
      </c>
    </row>
  </sheetData>
  <phoneticPr fontId="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Thaned</dc:creator>
  <cp:lastModifiedBy>Thaned</cp:lastModifiedBy>
  <dcterms:created xsi:type="dcterms:W3CDTF">2014-10-02T08:08:37Z</dcterms:created>
  <dcterms:modified xsi:type="dcterms:W3CDTF">2014-10-06T08:52:56Z</dcterms:modified>
</cp:coreProperties>
</file>