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80" yWindow="0" windowWidth="288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6" i="1"/>
  <c r="B6" i="1"/>
  <c r="B7" i="1"/>
  <c r="B8" i="1"/>
  <c r="B9" i="1"/>
  <c r="B10" i="1"/>
  <c r="B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6" i="1"/>
  <c r="E17" i="1"/>
  <c r="E22" i="1"/>
  <c r="E27" i="1"/>
  <c r="E32" i="1"/>
  <c r="E37" i="1"/>
  <c r="H17" i="1"/>
  <c r="M20" i="1"/>
  <c r="E16" i="1"/>
  <c r="E21" i="1"/>
  <c r="E26" i="1"/>
  <c r="E31" i="1"/>
  <c r="E36" i="1"/>
  <c r="H16" i="1"/>
  <c r="M19" i="1"/>
  <c r="M18" i="1"/>
  <c r="I17" i="1"/>
  <c r="E18" i="1"/>
  <c r="E23" i="1"/>
  <c r="E28" i="1"/>
  <c r="E33" i="1"/>
  <c r="E38" i="1"/>
  <c r="I18" i="1"/>
  <c r="E19" i="1"/>
  <c r="E24" i="1"/>
  <c r="E29" i="1"/>
  <c r="E34" i="1"/>
  <c r="E39" i="1"/>
  <c r="I19" i="1"/>
  <c r="E20" i="1"/>
  <c r="E25" i="1"/>
  <c r="E30" i="1"/>
  <c r="E35" i="1"/>
  <c r="E40" i="1"/>
  <c r="I20" i="1"/>
  <c r="I16" i="1"/>
  <c r="H18" i="1"/>
  <c r="H19" i="1"/>
  <c r="H20" i="1"/>
  <c r="J18" i="1"/>
  <c r="L18" i="1"/>
  <c r="J19" i="1"/>
  <c r="L19" i="1"/>
  <c r="J20" i="1"/>
  <c r="L20" i="1"/>
  <c r="K20" i="1"/>
  <c r="J17" i="1"/>
  <c r="L17" i="1"/>
  <c r="J16" i="1"/>
  <c r="L16" i="1"/>
  <c r="K17" i="1"/>
  <c r="K18" i="1"/>
  <c r="K19" i="1"/>
  <c r="K16" i="1"/>
  <c r="C6" i="1"/>
  <c r="C7" i="1"/>
  <c r="C8" i="1"/>
  <c r="C9" i="1"/>
  <c r="C10" i="1"/>
  <c r="C5" i="1"/>
</calcChain>
</file>

<file path=xl/sharedStrings.xml><?xml version="1.0" encoding="utf-8"?>
<sst xmlns="http://schemas.openxmlformats.org/spreadsheetml/2006/main" count="20" uniqueCount="20">
  <si>
    <t>Calibration of scan due to non-linearity</t>
    <phoneticPr fontId="2"/>
  </si>
  <si>
    <t>time</t>
    <phoneticPr fontId="2"/>
  </si>
  <si>
    <t>time (offset)</t>
    <phoneticPr fontId="2"/>
  </si>
  <si>
    <t>time*10</t>
    <phoneticPr fontId="2"/>
  </si>
  <si>
    <t>FSR</t>
    <phoneticPr fontId="2"/>
  </si>
  <si>
    <t>fitting result</t>
    <phoneticPr fontId="2"/>
  </si>
  <si>
    <t>other peaks</t>
    <phoneticPr fontId="2"/>
  </si>
  <si>
    <t>measured</t>
    <phoneticPr fontId="2"/>
  </si>
  <si>
    <t>corrected</t>
    <phoneticPr fontId="2"/>
  </si>
  <si>
    <t>peak1</t>
    <phoneticPr fontId="2"/>
  </si>
  <si>
    <t>peak2</t>
    <phoneticPr fontId="2"/>
  </si>
  <si>
    <t>peak3</t>
    <phoneticPr fontId="2"/>
  </si>
  <si>
    <t>peak4</t>
    <phoneticPr fontId="2"/>
  </si>
  <si>
    <t>in FSR</t>
    <phoneticPr fontId="2"/>
  </si>
  <si>
    <t>error</t>
    <phoneticPr fontId="2"/>
  </si>
  <si>
    <t>in MHz</t>
    <phoneticPr fontId="2"/>
  </si>
  <si>
    <t>error</t>
    <phoneticPr fontId="2"/>
  </si>
  <si>
    <t>compliment freq</t>
    <phoneticPr fontId="2"/>
  </si>
  <si>
    <t>peak5</t>
    <phoneticPr fontId="2"/>
  </si>
  <si>
    <t>y = -0.0034x^2+2.0641-0.0202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</si>
</sst>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Sheet1!$C$5:$C$10</c:f>
              <c:numCache>
                <c:formatCode>General</c:formatCode>
                <c:ptCount val="6"/>
                <c:pt idx="0">
                  <c:v>0.0</c:v>
                </c:pt>
                <c:pt idx="1">
                  <c:v>0.50962</c:v>
                </c:pt>
                <c:pt idx="2">
                  <c:v>0.986866</c:v>
                </c:pt>
                <c:pt idx="3">
                  <c:v>1.458401</c:v>
                </c:pt>
                <c:pt idx="4">
                  <c:v>1.941655</c:v>
                </c:pt>
                <c:pt idx="5">
                  <c:v>2.451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367112"/>
        <c:axId val="2084138008"/>
      </c:scatterChart>
      <c:valAx>
        <c:axId val="208436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4138008"/>
        <c:crosses val="autoZero"/>
        <c:crossBetween val="midCat"/>
      </c:valAx>
      <c:valAx>
        <c:axId val="208413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367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</xdr:row>
      <xdr:rowOff>69850</xdr:rowOff>
    </xdr:from>
    <xdr:to>
      <xdr:col>11</xdr:col>
      <xdr:colOff>127000</xdr:colOff>
      <xdr:row>13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9" workbookViewId="0">
      <selection activeCell="G34" sqref="G34"/>
    </sheetView>
  </sheetViews>
  <sheetFormatPr baseColWidth="10" defaultRowHeight="18" x14ac:dyDescent="0"/>
  <cols>
    <col min="1" max="1" width="12.6640625" bestFit="1" customWidth="1"/>
    <col min="2" max="2" width="13" customWidth="1"/>
  </cols>
  <sheetData>
    <row r="1" spans="1:12">
      <c r="A1" s="1" t="s">
        <v>0</v>
      </c>
    </row>
    <row r="4" spans="1:12">
      <c r="A4" s="1" t="s">
        <v>1</v>
      </c>
      <c r="B4" s="1" t="s">
        <v>2</v>
      </c>
      <c r="C4" s="1" t="s">
        <v>3</v>
      </c>
      <c r="D4" s="1" t="s">
        <v>4</v>
      </c>
    </row>
    <row r="5" spans="1:12">
      <c r="A5">
        <v>-1.2432800000000001E-2</v>
      </c>
      <c r="B5">
        <f>A5+0.0124328</f>
        <v>0</v>
      </c>
      <c r="C5">
        <f>B5*100</f>
        <v>0</v>
      </c>
      <c r="D5">
        <v>0</v>
      </c>
    </row>
    <row r="6" spans="1:12">
      <c r="A6">
        <v>-7.3366000000000004E-3</v>
      </c>
      <c r="B6">
        <f t="shared" ref="B6:B10" si="0">A6+0.0124328</f>
        <v>5.0962000000000004E-3</v>
      </c>
      <c r="C6">
        <f t="shared" ref="C6:C10" si="1">B6*100</f>
        <v>0.50962000000000007</v>
      </c>
      <c r="D6">
        <v>1</v>
      </c>
    </row>
    <row r="7" spans="1:12">
      <c r="A7">
        <v>-2.5641399999999999E-3</v>
      </c>
      <c r="B7">
        <f t="shared" si="0"/>
        <v>9.8686600000000013E-3</v>
      </c>
      <c r="C7">
        <f t="shared" si="1"/>
        <v>0.98686600000000013</v>
      </c>
      <c r="D7">
        <v>2</v>
      </c>
    </row>
    <row r="8" spans="1:12">
      <c r="A8">
        <v>2.1512100000000002E-3</v>
      </c>
      <c r="B8">
        <f t="shared" si="0"/>
        <v>1.4584010000000001E-2</v>
      </c>
      <c r="C8">
        <f t="shared" si="1"/>
        <v>1.4584010000000001</v>
      </c>
      <c r="D8">
        <v>3</v>
      </c>
    </row>
    <row r="9" spans="1:12">
      <c r="A9">
        <v>6.9837500000000004E-3</v>
      </c>
      <c r="B9">
        <f t="shared" si="0"/>
        <v>1.9416550000000001E-2</v>
      </c>
      <c r="C9">
        <f t="shared" si="1"/>
        <v>1.9416550000000001</v>
      </c>
      <c r="D9">
        <v>4</v>
      </c>
    </row>
    <row r="10" spans="1:12">
      <c r="A10">
        <v>1.20772E-2</v>
      </c>
      <c r="B10">
        <f t="shared" si="0"/>
        <v>2.4510000000000001E-2</v>
      </c>
      <c r="C10">
        <f t="shared" si="1"/>
        <v>2.4510000000000001</v>
      </c>
      <c r="D10">
        <v>5</v>
      </c>
    </row>
    <row r="11" spans="1:12">
      <c r="A11" t="s">
        <v>5</v>
      </c>
    </row>
    <row r="12" spans="1:12">
      <c r="A12" t="s">
        <v>19</v>
      </c>
    </row>
    <row r="14" spans="1:12">
      <c r="A14" t="s">
        <v>6</v>
      </c>
    </row>
    <row r="15" spans="1:12">
      <c r="A15" t="s">
        <v>7</v>
      </c>
      <c r="B15" t="s">
        <v>8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</row>
    <row r="16" spans="1:12">
      <c r="A16">
        <v>-1.13893E-2</v>
      </c>
      <c r="B16">
        <f>A16+0.0124328</f>
        <v>1.043500000000001E-3</v>
      </c>
      <c r="C16">
        <f>B16*100</f>
        <v>0.10435000000000011</v>
      </c>
      <c r="D16">
        <f>-0.0034*C16*C16+2.0641*C16-0.0202</f>
        <v>0.19515181266350021</v>
      </c>
      <c r="E16">
        <f>MOD(D16,1)</f>
        <v>0.19515181266350021</v>
      </c>
      <c r="G16" t="s">
        <v>9</v>
      </c>
      <c r="H16">
        <f>AVERAGE(E16,E21,E26,E31,E36)</f>
        <v>0.19523523389700637</v>
      </c>
      <c r="I16">
        <f>STDEV(E16,E21,E26,E31,E36)/2</f>
        <v>1.0759223401554677E-2</v>
      </c>
      <c r="J16">
        <f>H16*1150</f>
        <v>224.52051898155733</v>
      </c>
      <c r="K16">
        <f>I16*1150</f>
        <v>12.373106911787879</v>
      </c>
      <c r="L16">
        <f>1150-J16</f>
        <v>925.4794810184427</v>
      </c>
    </row>
    <row r="17" spans="1:13">
      <c r="A17">
        <v>-1.1063999999999999E-2</v>
      </c>
      <c r="B17">
        <f t="shared" ref="B17:B40" si="2">A17+0.0124328</f>
        <v>1.3688000000000016E-3</v>
      </c>
      <c r="C17">
        <f t="shared" ref="C17:C40" si="3">B17*100</f>
        <v>0.13688000000000017</v>
      </c>
      <c r="D17">
        <f t="shared" ref="D17:D40" si="4">-0.0034*C17*C17+2.0641*C17-0.0202</f>
        <v>0.26227030514304034</v>
      </c>
      <c r="E17">
        <f t="shared" ref="E17:E40" si="5">MOD(D17,1)</f>
        <v>0.26227030514304034</v>
      </c>
      <c r="G17" t="s">
        <v>10</v>
      </c>
      <c r="H17">
        <f t="shared" ref="H17:H20" si="6">AVERAGE(E17,E22,E27,E32,E37)</f>
        <v>0.25772180693584501</v>
      </c>
      <c r="I17">
        <f t="shared" ref="I17:I20" si="7">STDEV(E17,E22,E27,E32,E37)/2</f>
        <v>1.0589744616470234E-2</v>
      </c>
      <c r="J17">
        <f t="shared" ref="J17:J20" si="8">H17*1150</f>
        <v>296.38007797622174</v>
      </c>
      <c r="K17">
        <f t="shared" ref="K17:K20" si="9">I17*1150</f>
        <v>12.178206308940769</v>
      </c>
      <c r="L17">
        <f>1150-J17</f>
        <v>853.61992202377826</v>
      </c>
    </row>
    <row r="18" spans="1:13">
      <c r="A18">
        <v>-1.03827E-2</v>
      </c>
      <c r="B18">
        <f t="shared" si="2"/>
        <v>2.0501000000000009E-3</v>
      </c>
      <c r="C18">
        <f t="shared" si="3"/>
        <v>0.20501000000000008</v>
      </c>
      <c r="D18">
        <f t="shared" si="4"/>
        <v>0.40281824205966016</v>
      </c>
      <c r="E18">
        <f t="shared" si="5"/>
        <v>0.40281824205966016</v>
      </c>
      <c r="G18" t="s">
        <v>11</v>
      </c>
      <c r="H18">
        <f t="shared" si="6"/>
        <v>0.39119751071325404</v>
      </c>
      <c r="I18">
        <f t="shared" si="7"/>
        <v>1.0593292493586617E-2</v>
      </c>
      <c r="J18">
        <f t="shared" si="8"/>
        <v>449.87713732024213</v>
      </c>
      <c r="K18">
        <f t="shared" si="9"/>
        <v>12.182286367624609</v>
      </c>
      <c r="L18">
        <f t="shared" ref="L18:L20" si="10">1150-J18</f>
        <v>700.12286267975787</v>
      </c>
      <c r="M18">
        <f>H16*2</f>
        <v>0.39047046779401273</v>
      </c>
    </row>
    <row r="19" spans="1:13">
      <c r="A19">
        <v>-1.0051300000000001E-2</v>
      </c>
      <c r="B19">
        <f t="shared" si="2"/>
        <v>2.3814999999999999E-3</v>
      </c>
      <c r="C19">
        <f t="shared" si="3"/>
        <v>0.23815</v>
      </c>
      <c r="D19">
        <f t="shared" si="4"/>
        <v>0.47117258256349998</v>
      </c>
      <c r="E19">
        <f t="shared" si="5"/>
        <v>0.47117258256349998</v>
      </c>
      <c r="G19" t="s">
        <v>12</v>
      </c>
      <c r="H19">
        <f t="shared" si="6"/>
        <v>0.45535741834623239</v>
      </c>
      <c r="I19">
        <f t="shared" si="7"/>
        <v>1.0784153755249116E-2</v>
      </c>
      <c r="J19">
        <f t="shared" si="8"/>
        <v>523.6610310981672</v>
      </c>
      <c r="K19">
        <f t="shared" si="9"/>
        <v>12.401776818536483</v>
      </c>
      <c r="L19">
        <f t="shared" si="10"/>
        <v>626.3389689018328</v>
      </c>
      <c r="M19">
        <f>H16+H17</f>
        <v>0.45295704083285138</v>
      </c>
    </row>
    <row r="20" spans="1:13">
      <c r="A20">
        <v>-9.7347300000000005E-3</v>
      </c>
      <c r="B20">
        <f t="shared" si="2"/>
        <v>2.6980700000000003E-3</v>
      </c>
      <c r="C20">
        <f t="shared" si="3"/>
        <v>0.26980700000000002</v>
      </c>
      <c r="D20">
        <f t="shared" si="4"/>
        <v>0.53646112292135339</v>
      </c>
      <c r="E20">
        <f t="shared" si="5"/>
        <v>0.53646112292135339</v>
      </c>
      <c r="G20" t="s">
        <v>18</v>
      </c>
      <c r="H20">
        <f t="shared" si="6"/>
        <v>0.51860726270667512</v>
      </c>
      <c r="I20">
        <f t="shared" si="7"/>
        <v>1.0749081708207976E-2</v>
      </c>
      <c r="J20">
        <f t="shared" si="8"/>
        <v>596.39835211267643</v>
      </c>
      <c r="K20">
        <f t="shared" si="9"/>
        <v>12.361443964439172</v>
      </c>
      <c r="L20">
        <f t="shared" si="10"/>
        <v>553.60164788732357</v>
      </c>
      <c r="M20">
        <f>H17*2</f>
        <v>0.51544361387169002</v>
      </c>
    </row>
    <row r="21" spans="1:13">
      <c r="A21">
        <v>-6.38866E-3</v>
      </c>
      <c r="B21">
        <f t="shared" si="2"/>
        <v>6.0441400000000008E-3</v>
      </c>
      <c r="C21">
        <f t="shared" si="3"/>
        <v>0.60441400000000012</v>
      </c>
      <c r="D21">
        <f t="shared" si="4"/>
        <v>1.2261288620364537</v>
      </c>
      <c r="E21">
        <f t="shared" si="5"/>
        <v>0.22612886203645366</v>
      </c>
    </row>
    <row r="22" spans="1:13">
      <c r="A22">
        <v>-6.0897499999999997E-3</v>
      </c>
      <c r="B22">
        <f t="shared" si="2"/>
        <v>6.3430500000000011E-3</v>
      </c>
      <c r="C22">
        <f t="shared" si="3"/>
        <v>0.63430500000000012</v>
      </c>
      <c r="D22">
        <f t="shared" si="4"/>
        <v>1.2877009848677152</v>
      </c>
      <c r="E22">
        <f t="shared" si="5"/>
        <v>0.28770098486771523</v>
      </c>
    </row>
    <row r="23" spans="1:13">
      <c r="A23">
        <v>-5.4492500000000001E-3</v>
      </c>
      <c r="B23">
        <f t="shared" si="2"/>
        <v>6.9835500000000007E-3</v>
      </c>
      <c r="C23">
        <f t="shared" si="3"/>
        <v>0.69835500000000006</v>
      </c>
      <c r="D23">
        <f t="shared" si="4"/>
        <v>1.4196163764995149</v>
      </c>
      <c r="E23">
        <f t="shared" si="5"/>
        <v>0.41961637649951489</v>
      </c>
    </row>
    <row r="24" spans="1:13">
      <c r="A24">
        <v>-5.1446599999999997E-3</v>
      </c>
      <c r="B24">
        <f t="shared" si="2"/>
        <v>7.2881400000000011E-3</v>
      </c>
      <c r="C24">
        <f t="shared" si="3"/>
        <v>0.72881400000000007</v>
      </c>
      <c r="D24">
        <f t="shared" si="4"/>
        <v>1.4823389999215735</v>
      </c>
      <c r="E24">
        <f t="shared" si="5"/>
        <v>0.48233899992157347</v>
      </c>
    </row>
    <row r="25" spans="1:13">
      <c r="A25">
        <v>-4.8457600000000002E-3</v>
      </c>
      <c r="B25">
        <f t="shared" si="2"/>
        <v>7.5870400000000006E-3</v>
      </c>
      <c r="C25">
        <f t="shared" si="3"/>
        <v>0.75870400000000005</v>
      </c>
      <c r="D25">
        <f t="shared" si="4"/>
        <v>1.5438837784173056</v>
      </c>
      <c r="E25">
        <f t="shared" si="5"/>
        <v>0.54388377841730562</v>
      </c>
    </row>
    <row r="26" spans="1:13">
      <c r="A26">
        <v>-1.6349299999999999E-3</v>
      </c>
      <c r="B26">
        <f t="shared" si="2"/>
        <v>1.0797870000000001E-2</v>
      </c>
      <c r="C26">
        <f t="shared" si="3"/>
        <v>1.0797870000000001</v>
      </c>
      <c r="D26">
        <f t="shared" si="4"/>
        <v>2.2046241508177453</v>
      </c>
      <c r="E26">
        <f t="shared" si="5"/>
        <v>0.20462415081774532</v>
      </c>
    </row>
    <row r="27" spans="1:13">
      <c r="A27">
        <v>-1.3460499999999999E-3</v>
      </c>
      <c r="B27">
        <f t="shared" si="2"/>
        <v>1.1086750000000001E-2</v>
      </c>
      <c r="C27">
        <f t="shared" si="3"/>
        <v>1.1086750000000001</v>
      </c>
      <c r="D27">
        <f t="shared" si="4"/>
        <v>2.2640369226308752</v>
      </c>
      <c r="E27">
        <f t="shared" si="5"/>
        <v>0.26403692263087519</v>
      </c>
    </row>
    <row r="28" spans="1:13">
      <c r="A28">
        <v>-7.2596499999999997E-4</v>
      </c>
      <c r="B28">
        <f t="shared" si="2"/>
        <v>1.1706835000000001E-2</v>
      </c>
      <c r="C28">
        <f t="shared" si="3"/>
        <v>1.1706835</v>
      </c>
      <c r="D28">
        <f t="shared" si="4"/>
        <v>2.391548112835614</v>
      </c>
      <c r="E28">
        <f t="shared" si="5"/>
        <v>0.39154811283561397</v>
      </c>
    </row>
    <row r="29" spans="1:13">
      <c r="A29">
        <v>-4.26041E-4</v>
      </c>
      <c r="B29">
        <f t="shared" si="2"/>
        <v>1.2006759000000001E-2</v>
      </c>
      <c r="C29">
        <f t="shared" si="3"/>
        <v>1.2006759</v>
      </c>
      <c r="D29">
        <f t="shared" si="4"/>
        <v>2.4532136082927414</v>
      </c>
      <c r="E29">
        <f t="shared" si="5"/>
        <v>0.45321360829274138</v>
      </c>
    </row>
    <row r="30" spans="1:13">
      <c r="A30">
        <v>-1.2611799999999999E-4</v>
      </c>
      <c r="B30">
        <f t="shared" si="2"/>
        <v>1.2306682000000001E-2</v>
      </c>
      <c r="C30">
        <f t="shared" si="3"/>
        <v>1.2306682000000002</v>
      </c>
      <c r="D30">
        <f t="shared" si="4"/>
        <v>2.5148727812771297</v>
      </c>
      <c r="E30">
        <f t="shared" si="5"/>
        <v>0.51487278127712965</v>
      </c>
    </row>
    <row r="31" spans="1:13">
      <c r="A31">
        <v>3.0917800000000001E-3</v>
      </c>
      <c r="B31">
        <f t="shared" si="2"/>
        <v>1.5524580000000001E-2</v>
      </c>
      <c r="C31">
        <f t="shared" si="3"/>
        <v>1.5524580000000001</v>
      </c>
      <c r="D31">
        <f t="shared" si="4"/>
        <v>3.1760341299380026</v>
      </c>
      <c r="E31">
        <f t="shared" si="5"/>
        <v>0.1760341299380026</v>
      </c>
    </row>
    <row r="32" spans="1:13">
      <c r="A32">
        <v>3.3868800000000001E-3</v>
      </c>
      <c r="B32">
        <f t="shared" si="2"/>
        <v>1.5819680000000003E-2</v>
      </c>
      <c r="C32">
        <f t="shared" si="3"/>
        <v>1.5819680000000003</v>
      </c>
      <c r="D32">
        <f t="shared" si="4"/>
        <v>3.236631231439719</v>
      </c>
      <c r="E32">
        <f t="shared" si="5"/>
        <v>0.23663123143971898</v>
      </c>
    </row>
    <row r="33" spans="1:5">
      <c r="A33">
        <v>4.0204000000000004E-3</v>
      </c>
      <c r="B33">
        <f t="shared" si="2"/>
        <v>1.6453200000000001E-2</v>
      </c>
      <c r="C33">
        <f t="shared" si="3"/>
        <v>1.6453200000000001</v>
      </c>
      <c r="D33">
        <f t="shared" si="4"/>
        <v>3.3667009471318399</v>
      </c>
      <c r="E33">
        <f t="shared" si="5"/>
        <v>0.36670094713183987</v>
      </c>
    </row>
    <row r="34" spans="1:5">
      <c r="A34">
        <v>4.3284899999999999E-3</v>
      </c>
      <c r="B34">
        <f t="shared" si="2"/>
        <v>1.6761290000000002E-2</v>
      </c>
      <c r="C34">
        <f t="shared" si="3"/>
        <v>1.6761290000000002</v>
      </c>
      <c r="D34">
        <f t="shared" si="4"/>
        <v>3.4299458802562208</v>
      </c>
      <c r="E34">
        <f t="shared" si="5"/>
        <v>0.42994588025622082</v>
      </c>
    </row>
    <row r="35" spans="1:5">
      <c r="A35">
        <v>4.6298399999999997E-3</v>
      </c>
      <c r="B35">
        <f t="shared" si="2"/>
        <v>1.706264E-2</v>
      </c>
      <c r="C35">
        <f t="shared" si="3"/>
        <v>1.706264</v>
      </c>
      <c r="D35">
        <f t="shared" si="4"/>
        <v>3.4918009771518332</v>
      </c>
      <c r="E35">
        <f t="shared" si="5"/>
        <v>0.49180097715183324</v>
      </c>
    </row>
    <row r="36" spans="1:5">
      <c r="A36">
        <v>7.9565799999999996E-3</v>
      </c>
      <c r="B36">
        <f t="shared" si="2"/>
        <v>2.0389379999999999E-2</v>
      </c>
      <c r="C36">
        <f t="shared" si="3"/>
        <v>2.0389379999999999</v>
      </c>
      <c r="D36">
        <f t="shared" si="4"/>
        <v>4.17423721402933</v>
      </c>
      <c r="E36">
        <f t="shared" si="5"/>
        <v>0.17423721402933001</v>
      </c>
    </row>
    <row r="37" spans="1:5">
      <c r="A37">
        <v>8.2674500000000008E-3</v>
      </c>
      <c r="B37">
        <f t="shared" si="2"/>
        <v>2.0700250000000003E-2</v>
      </c>
      <c r="C37">
        <f t="shared" si="3"/>
        <v>2.0700250000000002</v>
      </c>
      <c r="D37">
        <f t="shared" si="4"/>
        <v>4.2379695905978751</v>
      </c>
      <c r="E37">
        <f t="shared" si="5"/>
        <v>0.23796959059787515</v>
      </c>
    </row>
    <row r="38" spans="1:5">
      <c r="A38">
        <v>8.9374399999999996E-3</v>
      </c>
      <c r="B38">
        <f t="shared" si="2"/>
        <v>2.1370239999999999E-2</v>
      </c>
      <c r="C38">
        <f t="shared" si="3"/>
        <v>2.1370239999999998</v>
      </c>
      <c r="D38">
        <f t="shared" si="4"/>
        <v>4.3753038750396414</v>
      </c>
      <c r="E38">
        <f t="shared" si="5"/>
        <v>0.37530387503964135</v>
      </c>
    </row>
    <row r="39" spans="1:5">
      <c r="A39">
        <v>9.2536800000000002E-3</v>
      </c>
      <c r="B39">
        <f t="shared" si="2"/>
        <v>2.1686480000000001E-2</v>
      </c>
      <c r="C39">
        <f t="shared" si="3"/>
        <v>2.1686480000000001</v>
      </c>
      <c r="D39">
        <f t="shared" si="4"/>
        <v>4.4401160206971264</v>
      </c>
      <c r="E39">
        <f t="shared" si="5"/>
        <v>0.44011602069712641</v>
      </c>
    </row>
    <row r="40" spans="1:5">
      <c r="A40">
        <v>9.5752700000000003E-3</v>
      </c>
      <c r="B40">
        <f t="shared" si="2"/>
        <v>2.2008070000000001E-2</v>
      </c>
      <c r="C40">
        <f t="shared" si="3"/>
        <v>2.2008070000000002</v>
      </c>
      <c r="D40">
        <f t="shared" si="4"/>
        <v>4.5060176537657535</v>
      </c>
      <c r="E40">
        <f t="shared" si="5"/>
        <v>0.50601765376575347</v>
      </c>
    </row>
  </sheetData>
  <phoneticPr fontId="2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Thaned</dc:creator>
  <cp:lastModifiedBy>Thaned</cp:lastModifiedBy>
  <dcterms:created xsi:type="dcterms:W3CDTF">2014-10-02T08:08:37Z</dcterms:created>
  <dcterms:modified xsi:type="dcterms:W3CDTF">2014-10-06T12:45:53Z</dcterms:modified>
</cp:coreProperties>
</file>