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-Benefit Analysis" sheetId="1" r:id="rId3"/>
  </sheets>
  <definedNames/>
  <calcPr/>
</workbook>
</file>

<file path=xl/sharedStrings.xml><?xml version="1.0" encoding="utf-8"?>
<sst xmlns="http://schemas.openxmlformats.org/spreadsheetml/2006/main" count="32" uniqueCount="32">
  <si>
    <t>Total</t>
  </si>
  <si>
    <t>Increased revenue from enrollment</t>
  </si>
  <si>
    <t>Reduction in workload</t>
  </si>
  <si>
    <t>Reduced supply cost</t>
  </si>
  <si>
    <t>TOTAL BENEFITS:</t>
  </si>
  <si>
    <t>PV of BENEFITS</t>
  </si>
  <si>
    <t>PV of ALL BENEFITS</t>
  </si>
  <si>
    <t>2 Servers @ $125,000</t>
  </si>
  <si>
    <t>Training</t>
  </si>
  <si>
    <t>Software licenses</t>
  </si>
  <si>
    <t>Server software</t>
  </si>
  <si>
    <t>Development Labor</t>
  </si>
  <si>
    <t>TOTAL DEVELOPMENT COSTS:</t>
  </si>
  <si>
    <t>Customer Support</t>
  </si>
  <si>
    <t>Management oversight</t>
  </si>
  <si>
    <t>Computer/Server Operations</t>
  </si>
  <si>
    <t>Software licensing/upgrade</t>
  </si>
  <si>
    <t>Hardware upgrades</t>
  </si>
  <si>
    <t>User Training</t>
  </si>
  <si>
    <t>Maintenance</t>
  </si>
  <si>
    <t>TOTAL OPERATIONAL COST:</t>
  </si>
  <si>
    <t>TOTAL COSTS:</t>
  </si>
  <si>
    <t>PV of COSTS:</t>
  </si>
  <si>
    <t>PV of ALL COSTS:</t>
  </si>
  <si>
    <t>Total Project Benefits - Costs:</t>
  </si>
  <si>
    <t>Yearly NPV:</t>
  </si>
  <si>
    <t>Cumulative NPV:</t>
  </si>
  <si>
    <t>Return on Investment:</t>
  </si>
  <si>
    <t>Breakeven Point:</t>
  </si>
  <si>
    <t>(Breakeven occurs in second year)</t>
  </si>
  <si>
    <t>Intangible Benefits:</t>
  </si>
  <si>
    <t>This service is currently provided by other schools, Improved student/staff satisfaction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</si>
</sst>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0.0"/>
      <color rgb="FF000000"/>
      <name val="Arial"/>
    </font>
    <font/>
    <font>
      <b/>
    </font>
    <font>
      <b/>
      <sz val="11.0"/>
      <color rgb="FF000000"/>
      <name val="Arial"/>
    </font>
    <font>
      <b/>
      <name val="Arial"/>
    </font>
    <font>
      <sz val="10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3" xfId="0" applyAlignment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164" xfId="0" applyAlignment="1" applyFont="1" applyNumberFormat="1">
      <alignment readingOrder="0"/>
    </xf>
    <xf borderId="0" fillId="2" fontId="3" numFmtId="165" xfId="0" applyFill="1" applyFont="1" applyNumberFormat="1"/>
    <xf borderId="0" fillId="0" fontId="4" numFmtId="165" xfId="0" applyFont="1" applyNumberFormat="1"/>
    <xf borderId="0" fillId="0" fontId="2" numFmtId="165" xfId="0" applyFont="1" applyNumberFormat="1"/>
    <xf borderId="0" fillId="0" fontId="1" numFmtId="165" xfId="0" applyFont="1" applyNumberFormat="1"/>
    <xf borderId="0" fillId="0" fontId="5" numFmtId="0" xfId="0" applyAlignment="1" applyFont="1">
      <alignment shrinkToFit="0" vertical="bottom" wrapText="0"/>
    </xf>
    <xf borderId="0" fillId="0" fontId="5" numFmtId="37" xfId="0" applyAlignment="1" applyFont="1" applyNumberFormat="1">
      <alignment horizontal="right" readingOrder="0" shrinkToFit="0" vertical="bottom" wrapText="0"/>
    </xf>
    <xf borderId="0" fillId="0" fontId="5" numFmtId="37" xfId="0" applyAlignment="1" applyFont="1" applyNumberForma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37" xfId="0" applyAlignment="1" applyFont="1" applyNumberFormat="1">
      <alignment horizontal="right" readingOrder="0" shrinkToFit="0" vertical="bottom" wrapText="0"/>
    </xf>
    <xf borderId="0" fillId="0" fontId="0" numFmtId="37" xfId="0" applyAlignment="1" applyFont="1" applyNumberFormat="1">
      <alignment horizontal="right" shrinkToFit="0" vertical="bottom" wrapText="0"/>
    </xf>
    <xf borderId="1" fillId="0" fontId="5" numFmtId="37" xfId="0" applyAlignment="1" applyBorder="1" applyFont="1" applyNumberFormat="1">
      <alignment horizontal="right" readingOrder="0" shrinkToFit="0" vertical="bottom" wrapText="0"/>
    </xf>
    <xf borderId="1" fillId="0" fontId="5" numFmtId="37" xfId="0" applyAlignment="1" applyBorder="1" applyFont="1" applyNumberForma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65" xfId="0" applyAlignment="1" applyFont="1" applyNumberFormat="1">
      <alignment horizontal="right"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1.57"/>
  </cols>
  <sheetData>
    <row r="1">
      <c r="C1" s="1">
        <v>2019.0</v>
      </c>
      <c r="D1" s="1">
        <v>2020.0</v>
      </c>
      <c r="E1" s="1">
        <v>2021.0</v>
      </c>
      <c r="F1" s="1">
        <v>2022.0</v>
      </c>
      <c r="G1" s="1">
        <v>2023.0</v>
      </c>
      <c r="H1" s="2" t="s">
        <v>0</v>
      </c>
    </row>
    <row r="2">
      <c r="A2" s="1"/>
      <c r="B2" s="1"/>
    </row>
    <row r="3">
      <c r="A3" s="1"/>
      <c r="B3" s="1" t="s">
        <v>1</v>
      </c>
      <c r="C3" s="3">
        <v>300000.0</v>
      </c>
      <c r="D3" s="3">
        <v>315000.0</v>
      </c>
      <c r="E3" s="3">
        <v>325000.0</v>
      </c>
      <c r="F3" s="3">
        <v>350000.0</v>
      </c>
      <c r="G3" s="3">
        <v>360000.0</v>
      </c>
    </row>
    <row r="4">
      <c r="A4" s="1"/>
      <c r="B4" s="1" t="s">
        <v>2</v>
      </c>
      <c r="C4" s="3">
        <v>9605.0</v>
      </c>
      <c r="D4" s="3">
        <v>9605.0</v>
      </c>
      <c r="E4" s="3">
        <v>9605.0</v>
      </c>
      <c r="F4" s="3">
        <v>9605.0</v>
      </c>
      <c r="G4" s="3">
        <v>9605.0</v>
      </c>
    </row>
    <row r="5">
      <c r="A5" s="1"/>
      <c r="B5" s="1" t="s">
        <v>3</v>
      </c>
      <c r="C5" s="4">
        <v>10000.0</v>
      </c>
      <c r="D5" s="4">
        <v>10000.0</v>
      </c>
      <c r="E5" s="4">
        <v>10000.0</v>
      </c>
      <c r="F5" s="4">
        <v>10000.0</v>
      </c>
      <c r="G5" s="4">
        <v>10000.0</v>
      </c>
    </row>
    <row r="6">
      <c r="A6" s="5"/>
      <c r="B6" s="5" t="s">
        <v>4</v>
      </c>
      <c r="C6" s="6">
        <f t="shared" ref="C6:G6" si="1">sum(C3:C5)</f>
        <v>319605</v>
      </c>
      <c r="D6" s="6">
        <f t="shared" si="1"/>
        <v>334605</v>
      </c>
      <c r="E6" s="6">
        <f t="shared" si="1"/>
        <v>344605</v>
      </c>
      <c r="F6" s="6">
        <f t="shared" si="1"/>
        <v>369605</v>
      </c>
      <c r="G6" s="6">
        <f t="shared" si="1"/>
        <v>379605</v>
      </c>
    </row>
    <row r="7">
      <c r="A7" s="7"/>
      <c r="B7" s="7" t="s">
        <v>5</v>
      </c>
      <c r="C7" s="8">
        <f t="shared" ref="C7:G7" si="2">C6/(1+0.05)^1</f>
        <v>304385.7143</v>
      </c>
      <c r="D7" s="8">
        <f t="shared" si="2"/>
        <v>318671.4286</v>
      </c>
      <c r="E7" s="8">
        <f t="shared" si="2"/>
        <v>328195.2381</v>
      </c>
      <c r="F7" s="8">
        <f t="shared" si="2"/>
        <v>352004.7619</v>
      </c>
      <c r="G7" s="8">
        <f t="shared" si="2"/>
        <v>361528.5714</v>
      </c>
      <c r="H7" s="9">
        <f>sum(C7:G7)</f>
        <v>1664785.714</v>
      </c>
    </row>
    <row r="8">
      <c r="A8" s="5"/>
      <c r="B8" s="5" t="s">
        <v>6</v>
      </c>
      <c r="C8" s="10">
        <f>C7</f>
        <v>304385.7143</v>
      </c>
      <c r="D8" s="10">
        <f t="shared" ref="D8:G8" si="3">C8+D7</f>
        <v>623057.1429</v>
      </c>
      <c r="E8" s="10">
        <f t="shared" si="3"/>
        <v>951252.381</v>
      </c>
      <c r="F8" s="10">
        <f t="shared" si="3"/>
        <v>1303257.143</v>
      </c>
      <c r="G8" s="10">
        <f t="shared" si="3"/>
        <v>1664785.714</v>
      </c>
      <c r="H8" s="11"/>
    </row>
    <row r="10">
      <c r="A10" s="12"/>
      <c r="B10" s="12" t="s">
        <v>7</v>
      </c>
      <c r="C10" s="13">
        <v>200000.0</v>
      </c>
      <c r="D10" s="14">
        <v>0.0</v>
      </c>
      <c r="E10" s="14">
        <v>0.0</v>
      </c>
      <c r="F10" s="14">
        <v>0.0</v>
      </c>
      <c r="G10" s="14">
        <v>0.0</v>
      </c>
    </row>
    <row r="11">
      <c r="A11" s="15"/>
      <c r="B11" s="15" t="s">
        <v>8</v>
      </c>
      <c r="C11" s="13">
        <v>50000.0</v>
      </c>
      <c r="D11" s="14">
        <v>0.0</v>
      </c>
      <c r="E11" s="14">
        <v>0.0</v>
      </c>
      <c r="F11" s="14">
        <v>0.0</v>
      </c>
      <c r="G11" s="14">
        <v>0.0</v>
      </c>
    </row>
    <row r="12">
      <c r="A12" s="12"/>
      <c r="B12" s="12" t="s">
        <v>9</v>
      </c>
      <c r="C12" s="16">
        <v>35000.0</v>
      </c>
      <c r="D12" s="14">
        <v>0.0</v>
      </c>
      <c r="E12" s="14">
        <v>0.0</v>
      </c>
      <c r="F12" s="14">
        <v>0.0</v>
      </c>
      <c r="G12" s="14">
        <v>0.0</v>
      </c>
    </row>
    <row r="13">
      <c r="A13" s="12"/>
      <c r="B13" s="12" t="s">
        <v>10</v>
      </c>
      <c r="C13" s="17">
        <v>10945.0</v>
      </c>
      <c r="D13" s="14">
        <v>0.0</v>
      </c>
      <c r="E13" s="14">
        <v>0.0</v>
      </c>
      <c r="F13" s="14">
        <v>0.0</v>
      </c>
      <c r="G13" s="14">
        <v>0.0</v>
      </c>
    </row>
    <row r="14">
      <c r="A14" s="12"/>
      <c r="B14" s="12" t="s">
        <v>11</v>
      </c>
      <c r="C14" s="18">
        <v>123652.0</v>
      </c>
      <c r="D14" s="19">
        <v>0.0</v>
      </c>
      <c r="E14" s="19">
        <v>0.0</v>
      </c>
      <c r="F14" s="19">
        <v>0.0</v>
      </c>
      <c r="G14" s="19">
        <v>0.0</v>
      </c>
    </row>
    <row r="15">
      <c r="A15" s="20"/>
      <c r="B15" s="20" t="s">
        <v>12</v>
      </c>
      <c r="C15" s="21">
        <f>SUM(C10:C14)</f>
        <v>419597</v>
      </c>
      <c r="D15" s="21">
        <f t="shared" ref="D15:G15" si="4">SUM(D13:D14)</f>
        <v>0</v>
      </c>
      <c r="E15" s="21">
        <f t="shared" si="4"/>
        <v>0</v>
      </c>
      <c r="F15" s="21">
        <f t="shared" si="4"/>
        <v>0</v>
      </c>
      <c r="G15" s="21">
        <f t="shared" si="4"/>
        <v>0</v>
      </c>
    </row>
    <row r="17">
      <c r="A17" s="1"/>
      <c r="B17" s="1" t="s">
        <v>13</v>
      </c>
      <c r="C17" s="3">
        <v>10000.0</v>
      </c>
      <c r="D17" s="3">
        <v>10000.0</v>
      </c>
      <c r="E17" s="3">
        <v>10000.0</v>
      </c>
      <c r="F17" s="3">
        <v>10000.0</v>
      </c>
      <c r="G17" s="3">
        <v>10000.0</v>
      </c>
    </row>
    <row r="18">
      <c r="A18" s="1"/>
      <c r="B18" s="1" t="s">
        <v>14</v>
      </c>
      <c r="C18" s="3">
        <v>60000.0</v>
      </c>
      <c r="D18" s="3">
        <v>62000.0</v>
      </c>
      <c r="E18" s="3">
        <v>64000.0</v>
      </c>
      <c r="F18" s="3">
        <v>66000.0</v>
      </c>
      <c r="G18" s="3">
        <v>68000.0</v>
      </c>
    </row>
    <row r="19">
      <c r="A19" s="1"/>
      <c r="B19" s="1" t="s">
        <v>15</v>
      </c>
      <c r="C19" s="3">
        <v>45000.0</v>
      </c>
      <c r="D19" s="3">
        <v>46000.0</v>
      </c>
      <c r="E19" s="3">
        <v>47000.0</v>
      </c>
      <c r="F19" s="3">
        <v>48000.0</v>
      </c>
      <c r="G19" s="3">
        <v>49000.0</v>
      </c>
    </row>
    <row r="20">
      <c r="A20" s="1"/>
      <c r="B20" s="1" t="s">
        <v>16</v>
      </c>
      <c r="C20" s="1">
        <v>0.0</v>
      </c>
      <c r="D20" s="3">
        <v>5000.0</v>
      </c>
      <c r="E20" s="3">
        <v>5000.0</v>
      </c>
      <c r="F20" s="3">
        <v>5000.0</v>
      </c>
      <c r="G20" s="3">
        <v>5000.0</v>
      </c>
    </row>
    <row r="21">
      <c r="A21" s="1"/>
      <c r="B21" s="1" t="s">
        <v>17</v>
      </c>
      <c r="C21" s="1">
        <v>0.0</v>
      </c>
      <c r="D21" s="3">
        <v>10000.0</v>
      </c>
      <c r="E21" s="3">
        <v>10000.0</v>
      </c>
      <c r="F21" s="3">
        <v>10000.0</v>
      </c>
      <c r="G21" s="3">
        <v>10000.0</v>
      </c>
    </row>
    <row r="22">
      <c r="A22" s="1"/>
      <c r="B22" s="1" t="s">
        <v>18</v>
      </c>
      <c r="C22" s="3">
        <v>4000.0</v>
      </c>
      <c r="D22" s="3">
        <v>3500.0</v>
      </c>
      <c r="E22" s="3">
        <v>3000.0</v>
      </c>
      <c r="F22" s="3">
        <v>2500.0</v>
      </c>
      <c r="G22" s="3">
        <v>2000.0</v>
      </c>
    </row>
    <row r="23">
      <c r="A23" s="1"/>
      <c r="B23" s="1" t="s">
        <v>19</v>
      </c>
      <c r="C23" s="4">
        <v>15000.0</v>
      </c>
      <c r="D23" s="4">
        <v>16000.0</v>
      </c>
      <c r="E23" s="4">
        <v>16000.0</v>
      </c>
      <c r="F23" s="4">
        <v>18000.0</v>
      </c>
      <c r="G23" s="4">
        <v>20000.0</v>
      </c>
    </row>
    <row r="24">
      <c r="A24" s="5"/>
      <c r="B24" s="5" t="s">
        <v>20</v>
      </c>
      <c r="C24" s="10">
        <f t="shared" ref="C24:G24" si="5">sum(C17:C23)</f>
        <v>134000</v>
      </c>
      <c r="D24" s="10">
        <f t="shared" si="5"/>
        <v>152500</v>
      </c>
      <c r="E24" s="10">
        <f t="shared" si="5"/>
        <v>155000</v>
      </c>
      <c r="F24" s="10">
        <f t="shared" si="5"/>
        <v>159500</v>
      </c>
      <c r="G24" s="10">
        <f t="shared" si="5"/>
        <v>164000</v>
      </c>
    </row>
    <row r="26">
      <c r="A26" s="20"/>
      <c r="B26" s="20" t="s">
        <v>21</v>
      </c>
      <c r="C26" s="9">
        <f t="shared" ref="C26:G26" si="6">C15+C24</f>
        <v>553597</v>
      </c>
      <c r="D26" s="9">
        <f t="shared" si="6"/>
        <v>152500</v>
      </c>
      <c r="E26" s="9">
        <f t="shared" si="6"/>
        <v>155000</v>
      </c>
      <c r="F26" s="9">
        <f t="shared" si="6"/>
        <v>159500</v>
      </c>
      <c r="G26" s="9">
        <f t="shared" si="6"/>
        <v>164000</v>
      </c>
    </row>
    <row r="27">
      <c r="A27" s="20"/>
      <c r="B27" s="20" t="s">
        <v>22</v>
      </c>
      <c r="C27" s="8">
        <f t="shared" ref="C27:G27" si="7">C26/(1+0.03)^1</f>
        <v>537472.8155</v>
      </c>
      <c r="D27" s="8">
        <f t="shared" si="7"/>
        <v>148058.2524</v>
      </c>
      <c r="E27" s="8">
        <f t="shared" si="7"/>
        <v>150485.4369</v>
      </c>
      <c r="F27" s="8">
        <f t="shared" si="7"/>
        <v>154854.3689</v>
      </c>
      <c r="G27" s="8">
        <f t="shared" si="7"/>
        <v>159223.301</v>
      </c>
      <c r="H27" s="10">
        <f>sum(C27:G27)</f>
        <v>1150094.175</v>
      </c>
    </row>
    <row r="28">
      <c r="A28" s="20"/>
      <c r="B28" s="20" t="s">
        <v>23</v>
      </c>
      <c r="C28" s="9">
        <f>C27</f>
        <v>537472.8155</v>
      </c>
      <c r="D28" s="9">
        <f t="shared" ref="D28:G28" si="8">D27+C28</f>
        <v>685531.068</v>
      </c>
      <c r="E28" s="9">
        <f t="shared" si="8"/>
        <v>836016.5049</v>
      </c>
      <c r="F28" s="9">
        <f t="shared" si="8"/>
        <v>990870.8738</v>
      </c>
      <c r="G28" s="9">
        <f t="shared" si="8"/>
        <v>1150094.175</v>
      </c>
    </row>
    <row r="29">
      <c r="A29" s="12"/>
      <c r="B29" s="12"/>
    </row>
    <row r="30">
      <c r="A30" s="20"/>
      <c r="B30" s="20" t="s">
        <v>24</v>
      </c>
      <c r="C30" s="10">
        <f t="shared" ref="C30:G30" si="9">C6-C26</f>
        <v>-233992</v>
      </c>
      <c r="D30" s="10">
        <f t="shared" si="9"/>
        <v>182105</v>
      </c>
      <c r="E30" s="10">
        <f t="shared" si="9"/>
        <v>189605</v>
      </c>
      <c r="F30" s="10">
        <f t="shared" si="9"/>
        <v>210105</v>
      </c>
      <c r="G30" s="10">
        <f t="shared" si="9"/>
        <v>215605</v>
      </c>
    </row>
    <row r="31">
      <c r="A31" s="20"/>
      <c r="B31" s="20" t="s">
        <v>25</v>
      </c>
      <c r="C31" s="10">
        <f t="shared" ref="C31:G31" si="10">C7-C27</f>
        <v>-233087.1012</v>
      </c>
      <c r="D31" s="10">
        <f t="shared" si="10"/>
        <v>170613.1761</v>
      </c>
      <c r="E31" s="10">
        <f t="shared" si="10"/>
        <v>177709.8012</v>
      </c>
      <c r="F31" s="10">
        <f t="shared" si="10"/>
        <v>197150.393</v>
      </c>
      <c r="G31" s="10">
        <f t="shared" si="10"/>
        <v>202305.2705</v>
      </c>
      <c r="H31" s="10">
        <f>sum(C31:G31)</f>
        <v>514691.5395</v>
      </c>
    </row>
    <row r="32">
      <c r="A32" s="20"/>
      <c r="B32" s="20" t="s">
        <v>26</v>
      </c>
      <c r="C32" s="10">
        <f t="shared" ref="C32:G32" si="11">C8-C28</f>
        <v>-233087.1012</v>
      </c>
      <c r="D32" s="10">
        <f t="shared" si="11"/>
        <v>-62473.9251</v>
      </c>
      <c r="E32" s="10">
        <f t="shared" si="11"/>
        <v>115235.8761</v>
      </c>
      <c r="F32" s="10">
        <f t="shared" si="11"/>
        <v>312386.2691</v>
      </c>
      <c r="G32" s="10">
        <f t="shared" si="11"/>
        <v>514691.5395</v>
      </c>
    </row>
    <row r="34">
      <c r="A34" s="20"/>
      <c r="B34" s="20" t="s">
        <v>27</v>
      </c>
      <c r="C34" s="22">
        <f>H31/H27</f>
        <v>0.4475212125</v>
      </c>
    </row>
    <row r="36">
      <c r="A36" s="20"/>
      <c r="B36" s="20" t="s">
        <v>28</v>
      </c>
      <c r="C36" s="1">
        <f>3+(F31-F32)/F31</f>
        <v>2.415492537</v>
      </c>
      <c r="D36" s="1" t="s">
        <v>29</v>
      </c>
    </row>
    <row r="37">
      <c r="A37" s="12"/>
      <c r="B37" s="20" t="s">
        <v>30</v>
      </c>
      <c r="C37" s="1" t="s">
        <v>31</v>
      </c>
    </row>
    <row r="38">
      <c r="A38" s="12"/>
      <c r="B38" s="20"/>
      <c r="C38" s="1"/>
    </row>
    <row r="39">
      <c r="A39" s="20"/>
      <c r="B39" s="20"/>
      <c r="C39" s="1"/>
    </row>
    <row r="40">
      <c r="C40" s="1"/>
    </row>
  </sheetData>
  <drawing r:id="rId1"/>
</worksheet>
</file>