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16780" yWindow="-19120" windowWidth="26340" windowHeight="15840" tabRatio="500" activeTab="1"/>
  </bookViews>
  <sheets>
    <sheet name="We do - INDEX MATCH" sheetId="5" r:id="rId1"/>
    <sheet name="You do -VLOOKUP INDEX MATCH" sheetId="6" r:id="rId2"/>
  </sheets>
  <definedNames>
    <definedName name="_xlnm._FilterDatabase" localSheetId="1" hidden="1">'You do -VLOOKUP INDEX MATCH'!$G$4:$H$9</definedName>
    <definedName name="Subscribers" localSheetId="1">'You do -VLOOKUP INDEX MATCH'!$D$16:$D$21</definedName>
    <definedName name="Vert_Country_Code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5" l="1"/>
  <c r="F16" i="5"/>
  <c r="F15" i="5"/>
  <c r="B17" i="5"/>
  <c r="B16" i="5"/>
  <c r="B15" i="5"/>
  <c r="C18" i="6"/>
  <c r="C19" i="6"/>
  <c r="C20" i="6"/>
  <c r="C21" i="6"/>
  <c r="C17" i="6"/>
  <c r="B18" i="6"/>
  <c r="B19" i="6"/>
  <c r="B20" i="6"/>
  <c r="B21" i="6"/>
  <c r="B17" i="6"/>
  <c r="E21" i="6"/>
  <c r="E18" i="6"/>
  <c r="E19" i="6"/>
  <c r="E20" i="6"/>
  <c r="E17" i="6"/>
  <c r="B12" i="5"/>
</calcChain>
</file>

<file path=xl/connections.xml><?xml version="1.0" encoding="utf-8"?>
<connections xmlns="http://schemas.openxmlformats.org/spreadsheetml/2006/main">
  <connection id="1" name="Subscribers.csv" type="6" refreshedVersion="0" background="1" saveData="1">
    <textPr fileType="mac" sourceFile="Macintosh HD:Users:jasonnappy:ga_analytics:GA-Analysis-course:Lesson_05:Input_tables:Subscribers.csv" delimited="0" comma="1">
      <textFields>
        <textField/>
      </textFields>
    </textPr>
  </connection>
</connections>
</file>

<file path=xl/sharedStrings.xml><?xml version="1.0" encoding="utf-8"?>
<sst xmlns="http://schemas.openxmlformats.org/spreadsheetml/2006/main" count="93" uniqueCount="49">
  <si>
    <t>Country</t>
  </si>
  <si>
    <t>United States</t>
  </si>
  <si>
    <t>China</t>
  </si>
  <si>
    <t>Australia</t>
  </si>
  <si>
    <t>Japan</t>
  </si>
  <si>
    <t>UK</t>
  </si>
  <si>
    <t>Formula</t>
  </si>
  <si>
    <t>Result</t>
  </si>
  <si>
    <t>City</t>
  </si>
  <si>
    <t>London</t>
  </si>
  <si>
    <t>Beijing</t>
  </si>
  <si>
    <t>Tokyo</t>
  </si>
  <si>
    <t>New York</t>
  </si>
  <si>
    <t>Melborne</t>
  </si>
  <si>
    <t>=INDEX(B4:B9,4)</t>
  </si>
  <si>
    <t>=INDEX(B4:B9,MATCH("Tokyo",A4:A9,0))</t>
  </si>
  <si>
    <t>Use  INDEX MATCH to simulate a VLOOKUP</t>
  </si>
  <si>
    <t>Use INDEX and MATCH to "lookup a value to the left" (something VLOOKUP cannot do)</t>
  </si>
  <si>
    <t>=VLOOKUP("Tokyo",A4:B9,2,FALSE)</t>
  </si>
  <si>
    <t>N/A because VLOOKUP can only be used if Lookup_value is in the first (leftmost) column of the lookup_table"</t>
  </si>
  <si>
    <t>=MATCH("China",F4:F9,0)</t>
  </si>
  <si>
    <t>Market_ID</t>
  </si>
  <si>
    <t>Market_name</t>
  </si>
  <si>
    <t>Region</t>
  </si>
  <si>
    <t>EMEA</t>
  </si>
  <si>
    <t>North Asia</t>
  </si>
  <si>
    <t>Americas</t>
  </si>
  <si>
    <t>APAC</t>
  </si>
  <si>
    <t>0103</t>
  </si>
  <si>
    <t>1025</t>
  </si>
  <si>
    <t>2008</t>
  </si>
  <si>
    <t>3104</t>
  </si>
  <si>
    <t>4017</t>
  </si>
  <si>
    <t>Market _Name</t>
  </si>
  <si>
    <t>Example solution</t>
  </si>
  <si>
    <t>=VLOOKUP(A17,$D$5:$E$9,2,FALSE)</t>
  </si>
  <si>
    <t>=INDEX($H$4:$H$9,MATCH(B17,$G$4:$G$9,0))</t>
  </si>
  <si>
    <t>=INDEX($A$5:$A$9,MATCH(A17,$B$5:$B$9,0))</t>
  </si>
  <si>
    <t>=MATCH("Tokyo",$A$:$A$9,0)</t>
  </si>
  <si>
    <t>=INDEX(E4:E9,3)</t>
  </si>
  <si>
    <t>=INDEX(E4:E9,MATCH("China",F4:F9,0))</t>
  </si>
  <si>
    <t>Market_ID, Subscribers</t>
  </si>
  <si>
    <t>1025," 2,198,613 "</t>
  </si>
  <si>
    <t>2008," 2,001,175 "</t>
  </si>
  <si>
    <t>0103," 1,609,651 "</t>
  </si>
  <si>
    <t>3104," 1,584,152 "</t>
  </si>
  <si>
    <t>4017," 1,137,659 "</t>
  </si>
  <si>
    <t>Users</t>
  </si>
  <si>
    <t>We have obtained three tables of information.  We need to create a new table with these columns and order:  Market_name, Market_ID, Region, and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</si>
</sst>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b/>
      <sz val="14"/>
      <color theme="1"/>
      <name val="Calibri"/>
      <scheme val="minor"/>
    </font>
    <font>
      <sz val="14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quotePrefix="1" applyFont="1"/>
    <xf numFmtId="0" fontId="0" fillId="0" borderId="0" xfId="0" quotePrefix="1"/>
    <xf numFmtId="0" fontId="2" fillId="0" borderId="0" xfId="0" applyFont="1"/>
    <xf numFmtId="0" fontId="5" fillId="0" borderId="0" xfId="0" applyFont="1"/>
    <xf numFmtId="0" fontId="6" fillId="0" borderId="0" xfId="10" applyFont="1"/>
    <xf numFmtId="0" fontId="5" fillId="0" borderId="0" xfId="0" quotePrefix="1" applyFont="1"/>
    <xf numFmtId="0" fontId="7" fillId="0" borderId="0" xfId="0" applyFont="1"/>
    <xf numFmtId="0" fontId="0" fillId="0" borderId="1" xfId="0" applyFont="1" applyBorder="1"/>
    <xf numFmtId="0" fontId="0" fillId="0" borderId="0" xfId="0" quotePrefix="1" applyAlignment="1">
      <alignment wrapText="1"/>
    </xf>
    <xf numFmtId="0" fontId="0" fillId="0" borderId="1" xfId="0" applyBorder="1"/>
    <xf numFmtId="49" fontId="0" fillId="0" borderId="0" xfId="0" applyNumberFormat="1"/>
    <xf numFmtId="164" fontId="0" fillId="0" borderId="0" xfId="9" applyNumberFormat="1" applyFont="1"/>
    <xf numFmtId="0" fontId="0" fillId="0" borderId="0" xfId="0" applyFont="1" applyBorder="1"/>
    <xf numFmtId="0" fontId="0" fillId="0" borderId="0" xfId="0" applyNumberFormat="1"/>
    <xf numFmtId="49" fontId="8" fillId="0" borderId="1" xfId="0" applyNumberFormat="1" applyFont="1" applyBorder="1"/>
    <xf numFmtId="0" fontId="0" fillId="0" borderId="2" xfId="0" applyFont="1" applyBorder="1"/>
    <xf numFmtId="49" fontId="0" fillId="0" borderId="2" xfId="0" applyNumberFormat="1" applyBorder="1"/>
    <xf numFmtId="0" fontId="0" fillId="0" borderId="2" xfId="0" applyBorder="1"/>
    <xf numFmtId="49" fontId="6" fillId="0" borderId="2" xfId="10" applyNumberFormat="1" applyFont="1" applyBorder="1"/>
    <xf numFmtId="164" fontId="0" fillId="0" borderId="2" xfId="9" applyNumberFormat="1" applyFont="1" applyBorder="1"/>
  </cellXfs>
  <cellStyles count="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ubscriber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Beijing" TargetMode="External"/><Relationship Id="rId2" Type="http://schemas.openxmlformats.org/officeDocument/2006/relationships/hyperlink" Target="http://en.wikipedia.org/wiki/Beij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Beijing" TargetMode="External"/><Relationship Id="rId2" Type="http://schemas.openxmlformats.org/officeDocument/2006/relationships/hyperlink" Target="http://en.wikipedia.org/wiki/Beijing" TargetMode="External"/><Relationship Id="rId3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7" sqref="E17"/>
    </sheetView>
  </sheetViews>
  <sheetFormatPr baseColWidth="10" defaultRowHeight="15" x14ac:dyDescent="0"/>
  <cols>
    <col min="1" max="1" width="35.5" customWidth="1"/>
    <col min="2" max="2" width="12.5" customWidth="1"/>
    <col min="5" max="5" width="43.83203125" customWidth="1"/>
  </cols>
  <sheetData>
    <row r="1" spans="1:6" ht="18">
      <c r="A1" s="7" t="s">
        <v>16</v>
      </c>
      <c r="E1" s="4" t="s">
        <v>17</v>
      </c>
    </row>
    <row r="4" spans="1:6">
      <c r="A4" s="8" t="s">
        <v>8</v>
      </c>
      <c r="B4" s="8" t="s">
        <v>0</v>
      </c>
      <c r="E4" s="8" t="s">
        <v>8</v>
      </c>
      <c r="F4" s="8" t="s">
        <v>0</v>
      </c>
    </row>
    <row r="5" spans="1:6">
      <c r="A5" t="s">
        <v>9</v>
      </c>
      <c r="B5" t="s">
        <v>5</v>
      </c>
      <c r="E5" t="s">
        <v>9</v>
      </c>
      <c r="F5" t="s">
        <v>5</v>
      </c>
    </row>
    <row r="6" spans="1:6">
      <c r="A6" s="5" t="s">
        <v>10</v>
      </c>
      <c r="B6" t="s">
        <v>2</v>
      </c>
      <c r="E6" s="5" t="s">
        <v>10</v>
      </c>
      <c r="F6" t="s">
        <v>2</v>
      </c>
    </row>
    <row r="7" spans="1:6">
      <c r="A7" t="s">
        <v>11</v>
      </c>
      <c r="B7" t="s">
        <v>4</v>
      </c>
      <c r="E7" t="s">
        <v>11</v>
      </c>
      <c r="F7" t="s">
        <v>4</v>
      </c>
    </row>
    <row r="8" spans="1:6">
      <c r="A8" t="s">
        <v>12</v>
      </c>
      <c r="B8" t="s">
        <v>1</v>
      </c>
      <c r="E8" t="s">
        <v>12</v>
      </c>
      <c r="F8" t="s">
        <v>1</v>
      </c>
    </row>
    <row r="9" spans="1:6">
      <c r="A9" t="s">
        <v>13</v>
      </c>
      <c r="B9" t="s">
        <v>3</v>
      </c>
      <c r="E9" t="s">
        <v>13</v>
      </c>
      <c r="F9" t="s">
        <v>3</v>
      </c>
    </row>
    <row r="11" spans="1:6">
      <c r="A11" s="4" t="s">
        <v>6</v>
      </c>
      <c r="B11" s="4" t="s">
        <v>7</v>
      </c>
      <c r="E11" s="4" t="s">
        <v>6</v>
      </c>
      <c r="F11" s="4" t="s">
        <v>7</v>
      </c>
    </row>
    <row r="12" spans="1:6" ht="45">
      <c r="A12" s="2" t="s">
        <v>18</v>
      </c>
      <c r="B12" t="str">
        <f>VLOOKUP("Tokyo",A4:B9,2,FALSE)</f>
        <v>Japan</v>
      </c>
      <c r="E12" s="9" t="s">
        <v>19</v>
      </c>
    </row>
    <row r="14" spans="1:6">
      <c r="A14" s="4" t="s">
        <v>6</v>
      </c>
      <c r="B14" s="4" t="s">
        <v>7</v>
      </c>
      <c r="E14" s="4" t="s">
        <v>6</v>
      </c>
      <c r="F14" s="4" t="s">
        <v>7</v>
      </c>
    </row>
    <row r="15" spans="1:6">
      <c r="A15" s="2" t="s">
        <v>38</v>
      </c>
      <c r="B15">
        <f>MATCH("Tokyo",$A$4:$A$9,0)</f>
        <v>4</v>
      </c>
      <c r="E15" s="2" t="s">
        <v>20</v>
      </c>
      <c r="F15">
        <f>MATCH("China",F$4:$F$9,0)</f>
        <v>3</v>
      </c>
    </row>
    <row r="16" spans="1:6">
      <c r="A16" s="2" t="s">
        <v>14</v>
      </c>
      <c r="B16" t="str">
        <f>INDEX(B4:B9,4)</f>
        <v>Japan</v>
      </c>
      <c r="E16" s="2" t="s">
        <v>39</v>
      </c>
      <c r="F16" s="2" t="str">
        <f>INDEX(E4:E9,3)</f>
        <v>Beijing</v>
      </c>
    </row>
    <row r="17" spans="1:6">
      <c r="A17" s="6" t="s">
        <v>15</v>
      </c>
      <c r="B17" s="4" t="str">
        <f>INDEX(B4:B9,MATCH("Tokyo",$A$4:$A$9,0))</f>
        <v>Japan</v>
      </c>
      <c r="E17" s="6" t="s">
        <v>40</v>
      </c>
      <c r="F17" s="6" t="str">
        <f>INDEX(E4:E9,MATCH("China",F4:F9,0))</f>
        <v>Beijing</v>
      </c>
    </row>
  </sheetData>
  <hyperlinks>
    <hyperlink ref="A6" r:id="rId1" tooltip="Beijing"/>
    <hyperlink ref="E6" r:id="rId2" tooltip="Beijing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workbookViewId="0">
      <selection activeCell="D27" sqref="D27"/>
    </sheetView>
  </sheetViews>
  <sheetFormatPr baseColWidth="10" defaultRowHeight="15" x14ac:dyDescent="0"/>
  <cols>
    <col min="1" max="1" width="23.1640625" customWidth="1"/>
    <col min="2" max="2" width="12.5" customWidth="1"/>
    <col min="3" max="3" width="13" customWidth="1"/>
    <col min="4" max="4" width="20.1640625" customWidth="1"/>
    <col min="5" max="6" width="13" customWidth="1"/>
    <col min="7" max="8" width="11" customWidth="1"/>
    <col min="10" max="10" width="13.1640625" bestFit="1" customWidth="1"/>
  </cols>
  <sheetData>
    <row r="2" spans="1:9">
      <c r="A2" s="4" t="s">
        <v>48</v>
      </c>
    </row>
    <row r="4" spans="1:9">
      <c r="A4" s="16" t="s">
        <v>21</v>
      </c>
      <c r="B4" s="16" t="s">
        <v>22</v>
      </c>
      <c r="C4" s="13"/>
      <c r="D4" s="16" t="s">
        <v>22</v>
      </c>
      <c r="E4" s="18" t="s">
        <v>23</v>
      </c>
      <c r="G4" s="18" t="s">
        <v>21</v>
      </c>
      <c r="H4" s="20" t="s">
        <v>47</v>
      </c>
    </row>
    <row r="5" spans="1:9">
      <c r="A5" s="17" t="s">
        <v>28</v>
      </c>
      <c r="B5" s="18" t="s">
        <v>5</v>
      </c>
      <c r="D5" s="18" t="s">
        <v>5</v>
      </c>
      <c r="E5" s="18" t="s">
        <v>24</v>
      </c>
      <c r="G5" s="19" t="s">
        <v>29</v>
      </c>
      <c r="H5" s="20">
        <v>2198613</v>
      </c>
    </row>
    <row r="6" spans="1:9">
      <c r="A6" s="19" t="s">
        <v>29</v>
      </c>
      <c r="B6" s="18" t="s">
        <v>2</v>
      </c>
      <c r="D6" s="18" t="s">
        <v>2</v>
      </c>
      <c r="E6" s="18" t="s">
        <v>2</v>
      </c>
      <c r="G6" s="17" t="s">
        <v>30</v>
      </c>
      <c r="H6" s="20">
        <v>2001175</v>
      </c>
    </row>
    <row r="7" spans="1:9">
      <c r="A7" s="17" t="s">
        <v>30</v>
      </c>
      <c r="B7" s="18" t="s">
        <v>4</v>
      </c>
      <c r="D7" s="18" t="s">
        <v>4</v>
      </c>
      <c r="E7" s="18" t="s">
        <v>25</v>
      </c>
      <c r="G7" s="17" t="s">
        <v>28</v>
      </c>
      <c r="H7" s="20">
        <v>1609651</v>
      </c>
    </row>
    <row r="8" spans="1:9">
      <c r="A8" s="17" t="s">
        <v>31</v>
      </c>
      <c r="B8" s="18" t="s">
        <v>1</v>
      </c>
      <c r="D8" s="18" t="s">
        <v>1</v>
      </c>
      <c r="E8" s="18" t="s">
        <v>26</v>
      </c>
      <c r="G8" s="17" t="s">
        <v>31</v>
      </c>
      <c r="H8" s="20">
        <v>1584152</v>
      </c>
    </row>
    <row r="9" spans="1:9">
      <c r="A9" s="17" t="s">
        <v>32</v>
      </c>
      <c r="B9" s="18" t="s">
        <v>3</v>
      </c>
      <c r="D9" s="18" t="s">
        <v>3</v>
      </c>
      <c r="E9" s="18" t="s">
        <v>27</v>
      </c>
      <c r="G9" s="17" t="s">
        <v>32</v>
      </c>
      <c r="H9" s="20">
        <v>1137659</v>
      </c>
    </row>
    <row r="10" spans="1:9">
      <c r="A10" s="11"/>
      <c r="H10" s="11"/>
      <c r="I10" s="12"/>
    </row>
    <row r="11" spans="1:9">
      <c r="A11" s="11"/>
      <c r="H11" s="11"/>
      <c r="I11" s="12"/>
    </row>
    <row r="13" spans="1:9" ht="18">
      <c r="A13" s="15" t="s">
        <v>34</v>
      </c>
      <c r="B13" s="10"/>
      <c r="C13" s="10"/>
      <c r="D13" s="10"/>
      <c r="E13" s="10"/>
      <c r="F13" s="10"/>
    </row>
    <row r="15" spans="1:9">
      <c r="A15" s="4" t="s">
        <v>33</v>
      </c>
      <c r="B15" s="4" t="s">
        <v>21</v>
      </c>
      <c r="C15" s="4" t="s">
        <v>23</v>
      </c>
      <c r="D15" s="4"/>
      <c r="E15" s="4" t="s">
        <v>47</v>
      </c>
    </row>
    <row r="16" spans="1:9" s="3" customFormat="1">
      <c r="B16" s="1" t="s">
        <v>37</v>
      </c>
      <c r="C16" s="1" t="s">
        <v>35</v>
      </c>
      <c r="D16" s="1" t="s">
        <v>41</v>
      </c>
      <c r="E16" s="1" t="s">
        <v>36</v>
      </c>
    </row>
    <row r="17" spans="1:5">
      <c r="A17" t="s">
        <v>4</v>
      </c>
      <c r="B17" t="str">
        <f>INDEX($A$5:$A$9,MATCH(A17,$B$5:$B$9,0))</f>
        <v>2008</v>
      </c>
      <c r="C17" s="14" t="str">
        <f>VLOOKUP(A17,$D$5:$E$9,2,FALSE)</f>
        <v>North Asia</v>
      </c>
      <c r="D17" s="14" t="s">
        <v>42</v>
      </c>
      <c r="E17" s="12">
        <f>INDEX($H$4:$H$9,MATCH(B17,$G$4:$G$9,0))</f>
        <v>2001175</v>
      </c>
    </row>
    <row r="18" spans="1:5">
      <c r="A18" t="s">
        <v>5</v>
      </c>
      <c r="B18" t="str">
        <f t="shared" ref="B18:B21" si="0">INDEX($A$5:$A$9,MATCH(A18,$B$5:$B$9,0))</f>
        <v>0103</v>
      </c>
      <c r="C18" s="14" t="str">
        <f t="shared" ref="C18:C21" si="1">VLOOKUP(A18,$D$5:$E$9,2,FALSE)</f>
        <v>EMEA</v>
      </c>
      <c r="D18" s="14" t="s">
        <v>43</v>
      </c>
      <c r="E18" s="12">
        <f t="shared" ref="E18:E21" si="2">INDEX($H$4:$H$9,MATCH(B18,$G$4:$G$9,0))</f>
        <v>1609651</v>
      </c>
    </row>
    <row r="19" spans="1:5">
      <c r="A19" t="s">
        <v>2</v>
      </c>
      <c r="B19" t="str">
        <f t="shared" si="0"/>
        <v>1025</v>
      </c>
      <c r="C19" s="14" t="str">
        <f t="shared" si="1"/>
        <v>China</v>
      </c>
      <c r="D19" s="14" t="s">
        <v>44</v>
      </c>
      <c r="E19" s="12">
        <f t="shared" si="2"/>
        <v>2198613</v>
      </c>
    </row>
    <row r="20" spans="1:5">
      <c r="A20" t="s">
        <v>3</v>
      </c>
      <c r="B20" t="str">
        <f t="shared" si="0"/>
        <v>4017</v>
      </c>
      <c r="C20" s="14" t="str">
        <f t="shared" si="1"/>
        <v>APAC</v>
      </c>
      <c r="D20" s="14" t="s">
        <v>45</v>
      </c>
      <c r="E20" s="12">
        <f t="shared" si="2"/>
        <v>1137659</v>
      </c>
    </row>
    <row r="21" spans="1:5">
      <c r="A21" t="s">
        <v>1</v>
      </c>
      <c r="B21" t="str">
        <f t="shared" si="0"/>
        <v>3104</v>
      </c>
      <c r="C21" s="14" t="str">
        <f t="shared" si="1"/>
        <v>Americas</v>
      </c>
      <c r="D21" s="14" t="s">
        <v>46</v>
      </c>
      <c r="E21" s="12">
        <f t="shared" si="2"/>
        <v>1584152</v>
      </c>
    </row>
  </sheetData>
  <hyperlinks>
    <hyperlink ref="A6" r:id="rId1" tooltip="Beijing" display="Beijing"/>
    <hyperlink ref="G5" r:id="rId2" tooltip="Beijing" display="Beijing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 do - INDEX MATCH</vt:lpstr>
      <vt:lpstr>You do -VLOOKUP INDEX MATCH</vt:lpstr>
    </vt:vector>
  </TitlesOfParts>
  <Company>HTC America Innovation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Byers</dc:creator>
  <cp:lastModifiedBy>Jay Nappy</cp:lastModifiedBy>
  <dcterms:created xsi:type="dcterms:W3CDTF">2014-12-29T20:45:51Z</dcterms:created>
  <dcterms:modified xsi:type="dcterms:W3CDTF">2015-08-10T22:25:31Z</dcterms:modified>
</cp:coreProperties>
</file>