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A Material Generator\Lifting Cast\CPA-Material-Generator\"/>
    </mc:Choice>
  </mc:AlternateContent>
  <xr:revisionPtr revIDLastSave="0" documentId="8_{14CE18FC-A6E4-4AB6-BAB0-EC09B1761B97}" xr6:coauthVersionLast="47" xr6:coauthVersionMax="47" xr10:uidLastSave="{00000000-0000-0000-0000-000000000000}"/>
  <bookViews>
    <workbookView xWindow="-37275" yWindow="1020" windowWidth="28800" windowHeight="15435"/>
  </bookViews>
  <sheets>
    <sheet name="South Islands Lifters" sheetId="1" r:id="rId1"/>
  </sheets>
  <calcPr calcId="0"/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B15" i="1"/>
  <c r="AB16" i="1"/>
  <c r="AB17" i="1"/>
  <c r="AB18" i="1"/>
  <c r="AB19" i="1"/>
  <c r="AB20" i="1"/>
  <c r="AB22" i="1"/>
  <c r="AB23" i="1"/>
  <c r="AB24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7" i="1"/>
  <c r="AB48" i="1"/>
  <c r="AB49" i="1"/>
  <c r="AB50" i="1"/>
  <c r="AB51" i="1"/>
  <c r="AB52" i="1"/>
  <c r="AB53" i="1"/>
  <c r="AB54" i="1"/>
  <c r="AB55" i="1"/>
  <c r="AB56" i="1"/>
  <c r="AB57" i="1"/>
</calcChain>
</file>

<file path=xl/sharedStrings.xml><?xml version="1.0" encoding="utf-8"?>
<sst xmlns="http://schemas.openxmlformats.org/spreadsheetml/2006/main" count="480" uniqueCount="218">
  <si>
    <t>name</t>
  </si>
  <si>
    <t>team</t>
  </si>
  <si>
    <t>lot</t>
  </si>
  <si>
    <t>platform</t>
  </si>
  <si>
    <t>session</t>
  </si>
  <si>
    <t>flight</t>
  </si>
  <si>
    <t>birthDate</t>
  </si>
  <si>
    <t>memberNumber</t>
  </si>
  <si>
    <t>gender</t>
  </si>
  <si>
    <t>rawOrEquipped</t>
  </si>
  <si>
    <t>division</t>
  </si>
  <si>
    <t>declaredAwardsWeightClass</t>
  </si>
  <si>
    <t>bodyWeight</t>
  </si>
  <si>
    <t>squatRackHeight</t>
  </si>
  <si>
    <t>benchRackHeight</t>
  </si>
  <si>
    <t>squat1</t>
  </si>
  <si>
    <t>bench1</t>
  </si>
  <si>
    <t>dead1</t>
  </si>
  <si>
    <t>wasDrugTested</t>
  </si>
  <si>
    <t>phoneNumber</t>
  </si>
  <si>
    <t>country</t>
  </si>
  <si>
    <t>streetAddress</t>
  </si>
  <si>
    <t>city</t>
  </si>
  <si>
    <t>state</t>
  </si>
  <si>
    <t>zipCode</t>
  </si>
  <si>
    <t>email</t>
  </si>
  <si>
    <t>emergencyContactName</t>
  </si>
  <si>
    <t>emergencyContactPhoneNumber</t>
  </si>
  <si>
    <t>additionalItems</t>
  </si>
  <si>
    <t>Aimee Christensen</t>
  </si>
  <si>
    <t>a</t>
  </si>
  <si>
    <t>Female</t>
  </si>
  <si>
    <t>Raw</t>
  </si>
  <si>
    <t>Women's Raw Open</t>
  </si>
  <si>
    <t>NZ</t>
  </si>
  <si>
    <t>aimee.kimberly@gmail.com</t>
  </si>
  <si>
    <t>Liam Thompson</t>
  </si>
  <si>
    <t>Hema Govind</t>
  </si>
  <si>
    <t>hemag06@hotmail.com</t>
  </si>
  <si>
    <t>Greg Norton</t>
  </si>
  <si>
    <t>Tamara Morrison</t>
  </si>
  <si>
    <t>gibbie1234@hotmail.com</t>
  </si>
  <si>
    <t>Ryan Morrison</t>
  </si>
  <si>
    <t>Isabella Neill</t>
  </si>
  <si>
    <t>isabella.neill@gmail.com</t>
  </si>
  <si>
    <t>Stuart Neill</t>
  </si>
  <si>
    <t>Claire Nunan</t>
  </si>
  <si>
    <t>clairealexandra@windowslive.com</t>
  </si>
  <si>
    <t>Dianna Nunan</t>
  </si>
  <si>
    <t>Nicole O'Brien</t>
  </si>
  <si>
    <t>nicole@minxhairspa.co.nz</t>
  </si>
  <si>
    <t>Tegan McKay</t>
  </si>
  <si>
    <t>Emerson Pirker</t>
  </si>
  <si>
    <t>8emersonmay@gmail.com</t>
  </si>
  <si>
    <t>Jacob Starr</t>
  </si>
  <si>
    <t>Amber Russell</t>
  </si>
  <si>
    <t>amber.russell@otago.ac.nz</t>
  </si>
  <si>
    <t>Benjamin McCarthy</t>
  </si>
  <si>
    <t>Jordan Shaskey</t>
  </si>
  <si>
    <t>jordan.shaskey@outlook.com</t>
  </si>
  <si>
    <t>Dugan Raitt</t>
  </si>
  <si>
    <t>Melissa Ta</t>
  </si>
  <si>
    <t>ryoshnigami@gmail.com</t>
  </si>
  <si>
    <t>Jack</t>
  </si>
  <si>
    <t>Emmanuela Aruan</t>
  </si>
  <si>
    <t>Women's Raw Junior</t>
  </si>
  <si>
    <t>aruanemma@gmail.com</t>
  </si>
  <si>
    <t>Tiffany Verina</t>
  </si>
  <si>
    <t>samantha bone</t>
  </si>
  <si>
    <t>samantha.b.bone@gmail.com</t>
  </si>
  <si>
    <t>Pam</t>
  </si>
  <si>
    <t>Anna Claire</t>
  </si>
  <si>
    <t>Women's Raw Master I Bench Only</t>
  </si>
  <si>
    <t>anna.thompson.nz@gmail.com</t>
  </si>
  <si>
    <t>Jono Palmer</t>
  </si>
  <si>
    <t>Queenstown-Lakes</t>
  </si>
  <si>
    <t>Kaylee Hutchinson</t>
  </si>
  <si>
    <t>kaylee.hutchinson@icloud.com</t>
  </si>
  <si>
    <t>Harrison Mitchell</t>
  </si>
  <si>
    <t>Roshelle Jessop</t>
  </si>
  <si>
    <t>Women's Raw Master I</t>
  </si>
  <si>
    <t>roshellejessop@gmail.com</t>
  </si>
  <si>
    <t>Lily Neal</t>
  </si>
  <si>
    <t>Angelina Johnston</t>
  </si>
  <si>
    <t>angelinajohnston@outlook.com</t>
  </si>
  <si>
    <t>Joanne Johnston</t>
  </si>
  <si>
    <t>Tom McKellar</t>
  </si>
  <si>
    <t>Male</t>
  </si>
  <si>
    <t>Men's Raw Master II Bench Only</t>
  </si>
  <si>
    <t>tommckellar1971@gmail.com</t>
  </si>
  <si>
    <t>Doone McKellar</t>
  </si>
  <si>
    <t>Lydia Morris</t>
  </si>
  <si>
    <t>lydiamorris02@gmail.com</t>
  </si>
  <si>
    <t>Dylan Payne</t>
  </si>
  <si>
    <t>Matha Thay</t>
  </si>
  <si>
    <t>mathathay11@gmail.com</t>
  </si>
  <si>
    <t>Lisa Henty</t>
  </si>
  <si>
    <t>lisa tran</t>
  </si>
  <si>
    <t>lisatran2284@gmail.com</t>
  </si>
  <si>
    <t>bruce</t>
  </si>
  <si>
    <t>Christchurch</t>
  </si>
  <si>
    <t>Vlad Barbu</t>
  </si>
  <si>
    <t>b</t>
  </si>
  <si>
    <t>Men's Raw Open</t>
  </si>
  <si>
    <t>vladbarbu555@gmail.com</t>
  </si>
  <si>
    <t>Saman</t>
  </si>
  <si>
    <t>Bradley Caffell</t>
  </si>
  <si>
    <t>caffellfamily@xtra.co.nz</t>
  </si>
  <si>
    <t>Adrian Caffell</t>
  </si>
  <si>
    <t>Logan Gillan</t>
  </si>
  <si>
    <t>logan.j.gillan@gmail.com</t>
  </si>
  <si>
    <t>Rocio</t>
  </si>
  <si>
    <t>Maui Koopu</t>
  </si>
  <si>
    <t>mauikoopu@hotmail.com</t>
  </si>
  <si>
    <t>Ambo</t>
  </si>
  <si>
    <t>Dylan Lewis</t>
  </si>
  <si>
    <t>Dylan-Lewis@live.com</t>
  </si>
  <si>
    <t>Juliane</t>
  </si>
  <si>
    <t>Renz Adrian Monsanto</t>
  </si>
  <si>
    <t>renzmonsanto07@yahoo.com</t>
  </si>
  <si>
    <t>Giovanni</t>
  </si>
  <si>
    <t>MacDonald Munyaka</t>
  </si>
  <si>
    <t>macdonald.munyaka@gmail.com</t>
  </si>
  <si>
    <t>Leah</t>
  </si>
  <si>
    <t>Sam Murphy</t>
  </si>
  <si>
    <t>Men's Raw Open Bench Only</t>
  </si>
  <si>
    <t>sam_murphye@hotmail.com</t>
  </si>
  <si>
    <t>Emma Murphy</t>
  </si>
  <si>
    <t>Luke Payne</t>
  </si>
  <si>
    <t>luke.payne@outlook.co.nz</t>
  </si>
  <si>
    <t>Stephanie Hoare</t>
  </si>
  <si>
    <t>Chas Pearson</t>
  </si>
  <si>
    <t>chas.protein@outlook.com</t>
  </si>
  <si>
    <t>Vanessa</t>
  </si>
  <si>
    <t>Jordon Sherborne</t>
  </si>
  <si>
    <t>jordonsherbs@gmail.com</t>
  </si>
  <si>
    <t>Jo Sherborne</t>
  </si>
  <si>
    <t>Cameron Smith</t>
  </si>
  <si>
    <t>camdellabarca@gmail.com</t>
  </si>
  <si>
    <t>Mike Smith</t>
  </si>
  <si>
    <t>Phil Wilson</t>
  </si>
  <si>
    <t>philandnicole14@outlook.com</t>
  </si>
  <si>
    <t>Nicole Wilson</t>
  </si>
  <si>
    <t>Neil Barton</t>
  </si>
  <si>
    <t>Men's Raw Master III</t>
  </si>
  <si>
    <t>aj0477@gmail.com</t>
  </si>
  <si>
    <t>Annabelle Gutierrez</t>
  </si>
  <si>
    <t>sheryl calder</t>
  </si>
  <si>
    <t>Women's Raw Master II</t>
  </si>
  <si>
    <t>sjcbl1956@gmail.com</t>
  </si>
  <si>
    <t>Lisa Calder</t>
  </si>
  <si>
    <t>Gregory Crutch</t>
  </si>
  <si>
    <t>Men's Raw Master II</t>
  </si>
  <si>
    <t>evelynandgreg@xtra.co.nz</t>
  </si>
  <si>
    <t>Evelyn</t>
  </si>
  <si>
    <t>Ana de Joux</t>
  </si>
  <si>
    <t>ana.a.dejoux@gmail.com</t>
  </si>
  <si>
    <t>Rewa Broughton</t>
  </si>
  <si>
    <t>Richy George</t>
  </si>
  <si>
    <t>Men's Raw Master I</t>
  </si>
  <si>
    <t>rgeorge274@gmail.com</t>
  </si>
  <si>
    <t>Monica Nua-George</t>
  </si>
  <si>
    <t>Stephen King</t>
  </si>
  <si>
    <t>hugesquat@hotmail.com</t>
  </si>
  <si>
    <t>Lee Dwarte</t>
  </si>
  <si>
    <t>Monique Leather</t>
  </si>
  <si>
    <t>moniqueleather@gmail.com</t>
  </si>
  <si>
    <t>Jane</t>
  </si>
  <si>
    <t>Camille McKay Hamilton</t>
  </si>
  <si>
    <t>cmckayhamilton@gmail.com</t>
  </si>
  <si>
    <t>Anthony Hamilton</t>
  </si>
  <si>
    <t>Hamish Pierre</t>
  </si>
  <si>
    <t>hamishpierre84@gmail.com</t>
  </si>
  <si>
    <t>Simon Pierre</t>
  </si>
  <si>
    <t>Jonathan Pye</t>
  </si>
  <si>
    <t>jon@edgepainting.co.nz</t>
  </si>
  <si>
    <t>Wendy Carlson</t>
  </si>
  <si>
    <t>Jason Smith</t>
  </si>
  <si>
    <t>100.agentsmith@gmail.com</t>
  </si>
  <si>
    <t>Naomi Smith</t>
  </si>
  <si>
    <t>Maree Tippett</t>
  </si>
  <si>
    <t>mareetippett1@gmail.com</t>
  </si>
  <si>
    <t>Andy Armour</t>
  </si>
  <si>
    <t>c</t>
  </si>
  <si>
    <t>Men's Raw Junior</t>
  </si>
  <si>
    <t>andyarmour360@gmail.com</t>
  </si>
  <si>
    <t>Tanya Armour</t>
  </si>
  <si>
    <t>Caleb Campbell</t>
  </si>
  <si>
    <t>calebjcampbell13@gmail.com</t>
  </si>
  <si>
    <t>Rebecca Campbell</t>
  </si>
  <si>
    <t>Leroy Cherry</t>
  </si>
  <si>
    <t>Leroycherry@outlook.com</t>
  </si>
  <si>
    <t>Penny</t>
  </si>
  <si>
    <t>Michael Cowper</t>
  </si>
  <si>
    <t>Men's Raw Sub-Junior</t>
  </si>
  <si>
    <t>michaelcowper12@gmail.com</t>
  </si>
  <si>
    <t>Sean cowper</t>
  </si>
  <si>
    <t>Caleb Flanagan</t>
  </si>
  <si>
    <t>calebjoshf@outlook.com</t>
  </si>
  <si>
    <t>Elise Flanagan</t>
  </si>
  <si>
    <t>Timothy Hunter</t>
  </si>
  <si>
    <t>huntertt23@gmail.com</t>
  </si>
  <si>
    <t>Adam hunter</t>
  </si>
  <si>
    <t>Aqeel Isaacs</t>
  </si>
  <si>
    <t>aqeelisaacs12@gmail.com</t>
  </si>
  <si>
    <t>Nathmee  Isaacs</t>
  </si>
  <si>
    <t>Joe Lewis</t>
  </si>
  <si>
    <t>23323@Burnside.school.nz</t>
  </si>
  <si>
    <t>Sarah</t>
  </si>
  <si>
    <t>Sam Sherborne</t>
  </si>
  <si>
    <t>samsherborne2015@gmail.com</t>
  </si>
  <si>
    <t>Jo</t>
  </si>
  <si>
    <t>James Wilson</t>
  </si>
  <si>
    <t>jamesw47664@gmail.com</t>
  </si>
  <si>
    <t>Trish Wilson</t>
  </si>
  <si>
    <t>Carolynne Bett</t>
  </si>
  <si>
    <t>carolynne@behealthandwellness.co.nz</t>
  </si>
  <si>
    <t>Paul Bett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</si>
</sst>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C2">
        <v>3</v>
      </c>
      <c r="D2">
        <v>1</v>
      </c>
      <c r="E2">
        <v>1</v>
      </c>
      <c r="F2" t="s">
        <v>30</v>
      </c>
      <c r="G2" s="1">
        <v>33504</v>
      </c>
      <c r="I2" t="s">
        <v>31</v>
      </c>
      <c r="J2" t="s">
        <v>32</v>
      </c>
      <c r="K2" t="s">
        <v>33</v>
      </c>
      <c r="L2">
        <v>84</v>
      </c>
      <c r="U2" t="s">
        <v>34</v>
      </c>
      <c r="Z2" t="s">
        <v>35</v>
      </c>
      <c r="AA2" t="s">
        <v>36</v>
      </c>
      <c r="AB2" t="str">
        <f>"0273508231"</f>
        <v>0273508231</v>
      </c>
    </row>
    <row r="3" spans="1:29" x14ac:dyDescent="0.25">
      <c r="A3" t="s">
        <v>37</v>
      </c>
      <c r="C3">
        <v>4</v>
      </c>
      <c r="D3">
        <v>1</v>
      </c>
      <c r="E3">
        <v>1</v>
      </c>
      <c r="F3" t="s">
        <v>30</v>
      </c>
      <c r="G3" s="1">
        <v>35344</v>
      </c>
      <c r="I3" t="s">
        <v>31</v>
      </c>
      <c r="J3" t="s">
        <v>32</v>
      </c>
      <c r="K3" t="s">
        <v>33</v>
      </c>
      <c r="L3">
        <v>76</v>
      </c>
      <c r="U3" t="s">
        <v>34</v>
      </c>
      <c r="Z3" t="s">
        <v>38</v>
      </c>
      <c r="AA3" t="s">
        <v>39</v>
      </c>
      <c r="AB3" t="str">
        <f>"0212422162"</f>
        <v>0212422162</v>
      </c>
    </row>
    <row r="4" spans="1:29" x14ac:dyDescent="0.25">
      <c r="A4" t="s">
        <v>40</v>
      </c>
      <c r="C4">
        <v>9</v>
      </c>
      <c r="D4">
        <v>1</v>
      </c>
      <c r="E4">
        <v>1</v>
      </c>
      <c r="F4" t="s">
        <v>30</v>
      </c>
      <c r="G4" s="1">
        <v>33656</v>
      </c>
      <c r="I4" t="s">
        <v>31</v>
      </c>
      <c r="J4" t="s">
        <v>32</v>
      </c>
      <c r="K4" t="s">
        <v>33</v>
      </c>
      <c r="L4">
        <v>84</v>
      </c>
      <c r="U4" t="s">
        <v>34</v>
      </c>
      <c r="Z4" t="s">
        <v>41</v>
      </c>
      <c r="AA4" t="s">
        <v>42</v>
      </c>
      <c r="AB4" t="str">
        <f>"021654537"</f>
        <v>021654537</v>
      </c>
    </row>
    <row r="5" spans="1:29" x14ac:dyDescent="0.25">
      <c r="A5" t="s">
        <v>43</v>
      </c>
      <c r="C5">
        <v>1</v>
      </c>
      <c r="D5">
        <v>1</v>
      </c>
      <c r="E5">
        <v>1</v>
      </c>
      <c r="F5" t="s">
        <v>30</v>
      </c>
      <c r="G5" s="1">
        <v>36491</v>
      </c>
      <c r="I5" t="s">
        <v>31</v>
      </c>
      <c r="J5" t="s">
        <v>32</v>
      </c>
      <c r="K5" t="s">
        <v>33</v>
      </c>
      <c r="L5">
        <v>84</v>
      </c>
      <c r="U5" t="s">
        <v>34</v>
      </c>
      <c r="Z5" t="s">
        <v>44</v>
      </c>
      <c r="AA5" t="s">
        <v>45</v>
      </c>
      <c r="AB5" t="str">
        <f>"0272215001"</f>
        <v>0272215001</v>
      </c>
    </row>
    <row r="6" spans="1:29" x14ac:dyDescent="0.25">
      <c r="A6" t="s">
        <v>46</v>
      </c>
      <c r="C6">
        <v>10</v>
      </c>
      <c r="D6">
        <v>1</v>
      </c>
      <c r="E6">
        <v>1</v>
      </c>
      <c r="F6" t="s">
        <v>30</v>
      </c>
      <c r="G6" s="1">
        <v>34184</v>
      </c>
      <c r="I6" t="s">
        <v>31</v>
      </c>
      <c r="J6" t="s">
        <v>32</v>
      </c>
      <c r="K6" t="s">
        <v>33</v>
      </c>
      <c r="L6">
        <v>84</v>
      </c>
      <c r="U6" t="s">
        <v>34</v>
      </c>
      <c r="Z6" t="s">
        <v>47</v>
      </c>
      <c r="AA6" t="s">
        <v>48</v>
      </c>
      <c r="AB6" t="str">
        <f>"0210499866"</f>
        <v>0210499866</v>
      </c>
    </row>
    <row r="7" spans="1:29" x14ac:dyDescent="0.25">
      <c r="A7" t="s">
        <v>49</v>
      </c>
      <c r="C7">
        <v>2</v>
      </c>
      <c r="D7">
        <v>1</v>
      </c>
      <c r="E7">
        <v>1</v>
      </c>
      <c r="F7" t="s">
        <v>30</v>
      </c>
      <c r="G7" s="1">
        <v>32304</v>
      </c>
      <c r="I7" t="s">
        <v>31</v>
      </c>
      <c r="J7" t="s">
        <v>32</v>
      </c>
      <c r="K7" t="s">
        <v>33</v>
      </c>
      <c r="L7">
        <v>84</v>
      </c>
      <c r="U7" t="s">
        <v>34</v>
      </c>
      <c r="Z7" t="s">
        <v>50</v>
      </c>
      <c r="AA7" t="s">
        <v>51</v>
      </c>
      <c r="AB7" t="str">
        <f>"0277635655"</f>
        <v>0277635655</v>
      </c>
    </row>
    <row r="8" spans="1:29" x14ac:dyDescent="0.25">
      <c r="A8" t="s">
        <v>52</v>
      </c>
      <c r="C8">
        <v>6</v>
      </c>
      <c r="D8">
        <v>1</v>
      </c>
      <c r="E8">
        <v>1</v>
      </c>
      <c r="F8" t="s">
        <v>30</v>
      </c>
      <c r="G8" s="1">
        <v>36258</v>
      </c>
      <c r="I8" t="s">
        <v>31</v>
      </c>
      <c r="J8" t="s">
        <v>32</v>
      </c>
      <c r="K8" t="s">
        <v>33</v>
      </c>
      <c r="L8">
        <v>69</v>
      </c>
      <c r="U8" t="s">
        <v>34</v>
      </c>
      <c r="Z8" t="s">
        <v>53</v>
      </c>
      <c r="AA8" t="s">
        <v>54</v>
      </c>
      <c r="AB8" t="str">
        <f>"0277248199"</f>
        <v>0277248199</v>
      </c>
    </row>
    <row r="9" spans="1:29" x14ac:dyDescent="0.25">
      <c r="A9" t="s">
        <v>55</v>
      </c>
      <c r="C9">
        <v>5</v>
      </c>
      <c r="D9">
        <v>1</v>
      </c>
      <c r="E9">
        <v>1</v>
      </c>
      <c r="F9" t="s">
        <v>30</v>
      </c>
      <c r="G9" s="1">
        <v>33981</v>
      </c>
      <c r="I9" t="s">
        <v>31</v>
      </c>
      <c r="J9" t="s">
        <v>32</v>
      </c>
      <c r="K9" t="s">
        <v>33</v>
      </c>
      <c r="L9">
        <v>84</v>
      </c>
      <c r="U9" t="s">
        <v>34</v>
      </c>
      <c r="Z9" t="s">
        <v>56</v>
      </c>
      <c r="AA9" t="s">
        <v>57</v>
      </c>
      <c r="AB9" t="str">
        <f>"0277851846"</f>
        <v>0277851846</v>
      </c>
    </row>
    <row r="10" spans="1:29" x14ac:dyDescent="0.25">
      <c r="A10" t="s">
        <v>58</v>
      </c>
      <c r="C10">
        <v>7</v>
      </c>
      <c r="D10">
        <v>1</v>
      </c>
      <c r="E10">
        <v>1</v>
      </c>
      <c r="F10" t="s">
        <v>30</v>
      </c>
      <c r="G10" s="1">
        <v>35149</v>
      </c>
      <c r="I10" t="s">
        <v>31</v>
      </c>
      <c r="J10" t="s">
        <v>32</v>
      </c>
      <c r="K10" t="s">
        <v>33</v>
      </c>
      <c r="L10">
        <v>84</v>
      </c>
      <c r="U10" t="s">
        <v>34</v>
      </c>
      <c r="Z10" t="s">
        <v>59</v>
      </c>
      <c r="AA10" t="s">
        <v>60</v>
      </c>
      <c r="AB10" t="str">
        <f>"0223544392"</f>
        <v>0223544392</v>
      </c>
    </row>
    <row r="11" spans="1:29" x14ac:dyDescent="0.25">
      <c r="A11" t="s">
        <v>61</v>
      </c>
      <c r="C11">
        <v>8</v>
      </c>
      <c r="D11">
        <v>1</v>
      </c>
      <c r="E11">
        <v>1</v>
      </c>
      <c r="F11" t="s">
        <v>30</v>
      </c>
      <c r="G11" s="1">
        <v>36706</v>
      </c>
      <c r="I11" t="s">
        <v>31</v>
      </c>
      <c r="J11" t="s">
        <v>32</v>
      </c>
      <c r="K11" t="s">
        <v>33</v>
      </c>
      <c r="L11">
        <v>47</v>
      </c>
      <c r="U11" t="s">
        <v>34</v>
      </c>
      <c r="Z11" t="s">
        <v>62</v>
      </c>
      <c r="AA11" t="s">
        <v>63</v>
      </c>
      <c r="AB11" t="str">
        <f>"0279263042"</f>
        <v>0279263042</v>
      </c>
    </row>
    <row r="12" spans="1:29" x14ac:dyDescent="0.25">
      <c r="A12" t="s">
        <v>64</v>
      </c>
      <c r="C12">
        <v>2</v>
      </c>
      <c r="D12">
        <v>1</v>
      </c>
      <c r="E12">
        <v>2</v>
      </c>
      <c r="F12" t="s">
        <v>30</v>
      </c>
      <c r="G12" s="1">
        <v>37224</v>
      </c>
      <c r="I12" t="s">
        <v>31</v>
      </c>
      <c r="J12" t="s">
        <v>32</v>
      </c>
      <c r="K12" t="s">
        <v>65</v>
      </c>
      <c r="L12">
        <v>57</v>
      </c>
      <c r="U12" t="s">
        <v>34</v>
      </c>
      <c r="Z12" t="s">
        <v>66</v>
      </c>
      <c r="AA12" t="s">
        <v>67</v>
      </c>
      <c r="AB12" t="str">
        <f>"+64 21 087 14633"</f>
        <v>+64 21 087 14633</v>
      </c>
    </row>
    <row r="13" spans="1:29" x14ac:dyDescent="0.25">
      <c r="A13" t="s">
        <v>68</v>
      </c>
      <c r="C13">
        <v>4</v>
      </c>
      <c r="D13">
        <v>1</v>
      </c>
      <c r="E13">
        <v>2</v>
      </c>
      <c r="F13" t="s">
        <v>30</v>
      </c>
      <c r="G13" s="1">
        <v>38575</v>
      </c>
      <c r="I13" t="s">
        <v>31</v>
      </c>
      <c r="J13" t="s">
        <v>32</v>
      </c>
      <c r="K13" t="s">
        <v>65</v>
      </c>
      <c r="L13">
        <v>76</v>
      </c>
      <c r="U13" t="s">
        <v>34</v>
      </c>
      <c r="Z13" t="s">
        <v>69</v>
      </c>
      <c r="AA13" t="s">
        <v>70</v>
      </c>
      <c r="AB13" t="str">
        <f>"0274901706"</f>
        <v>0274901706</v>
      </c>
    </row>
    <row r="14" spans="1:29" x14ac:dyDescent="0.25">
      <c r="A14" t="s">
        <v>71</v>
      </c>
      <c r="C14">
        <v>1</v>
      </c>
      <c r="D14">
        <v>1</v>
      </c>
      <c r="E14">
        <v>2</v>
      </c>
      <c r="F14" t="s">
        <v>30</v>
      </c>
      <c r="G14" s="1">
        <v>29600</v>
      </c>
      <c r="I14" t="s">
        <v>31</v>
      </c>
      <c r="J14" t="s">
        <v>32</v>
      </c>
      <c r="K14" t="s">
        <v>72</v>
      </c>
      <c r="L14">
        <v>69</v>
      </c>
      <c r="U14" t="s">
        <v>34</v>
      </c>
      <c r="Z14" t="s">
        <v>73</v>
      </c>
      <c r="AA14" t="s">
        <v>74</v>
      </c>
      <c r="AB14" t="s">
        <v>75</v>
      </c>
    </row>
    <row r="15" spans="1:29" x14ac:dyDescent="0.25">
      <c r="A15" t="s">
        <v>76</v>
      </c>
      <c r="C15">
        <v>3</v>
      </c>
      <c r="D15">
        <v>1</v>
      </c>
      <c r="E15">
        <v>2</v>
      </c>
      <c r="F15" t="s">
        <v>30</v>
      </c>
      <c r="G15" s="1">
        <v>37561</v>
      </c>
      <c r="I15" t="s">
        <v>31</v>
      </c>
      <c r="J15" t="s">
        <v>32</v>
      </c>
      <c r="K15" t="s">
        <v>65</v>
      </c>
      <c r="L15">
        <v>84</v>
      </c>
      <c r="U15" t="s">
        <v>34</v>
      </c>
      <c r="Z15" t="s">
        <v>77</v>
      </c>
      <c r="AA15" t="s">
        <v>78</v>
      </c>
      <c r="AB15" t="str">
        <f>"0211472477"</f>
        <v>0211472477</v>
      </c>
    </row>
    <row r="16" spans="1:29" x14ac:dyDescent="0.25">
      <c r="A16" t="s">
        <v>79</v>
      </c>
      <c r="C16">
        <v>10</v>
      </c>
      <c r="D16">
        <v>1</v>
      </c>
      <c r="E16">
        <v>2</v>
      </c>
      <c r="F16" t="s">
        <v>30</v>
      </c>
      <c r="G16" s="1">
        <v>27707</v>
      </c>
      <c r="I16" t="s">
        <v>31</v>
      </c>
      <c r="J16" t="s">
        <v>32</v>
      </c>
      <c r="K16" t="s">
        <v>80</v>
      </c>
      <c r="L16">
        <v>76</v>
      </c>
      <c r="U16" t="s">
        <v>34</v>
      </c>
      <c r="Z16" t="s">
        <v>81</v>
      </c>
      <c r="AA16" t="s">
        <v>82</v>
      </c>
      <c r="AB16" t="str">
        <f>"0226348659"</f>
        <v>0226348659</v>
      </c>
    </row>
    <row r="17" spans="1:28" x14ac:dyDescent="0.25">
      <c r="A17" t="s">
        <v>83</v>
      </c>
      <c r="C17">
        <v>8</v>
      </c>
      <c r="D17">
        <v>1</v>
      </c>
      <c r="E17">
        <v>2</v>
      </c>
      <c r="F17" t="s">
        <v>30</v>
      </c>
      <c r="G17" s="1">
        <v>37048</v>
      </c>
      <c r="I17" t="s">
        <v>31</v>
      </c>
      <c r="J17" t="s">
        <v>32</v>
      </c>
      <c r="K17" t="s">
        <v>65</v>
      </c>
      <c r="L17">
        <v>84</v>
      </c>
      <c r="U17" t="s">
        <v>34</v>
      </c>
      <c r="Z17" t="s">
        <v>84</v>
      </c>
      <c r="AA17" t="s">
        <v>85</v>
      </c>
      <c r="AB17" t="str">
        <f>"0274581992"</f>
        <v>0274581992</v>
      </c>
    </row>
    <row r="18" spans="1:28" x14ac:dyDescent="0.25">
      <c r="A18" t="s">
        <v>86</v>
      </c>
      <c r="C18">
        <v>5</v>
      </c>
      <c r="D18">
        <v>1</v>
      </c>
      <c r="E18">
        <v>2</v>
      </c>
      <c r="F18" t="s">
        <v>30</v>
      </c>
      <c r="G18" s="1">
        <v>26063</v>
      </c>
      <c r="I18" t="s">
        <v>87</v>
      </c>
      <c r="J18" t="s">
        <v>32</v>
      </c>
      <c r="K18" t="s">
        <v>88</v>
      </c>
      <c r="L18">
        <v>120</v>
      </c>
      <c r="U18" t="s">
        <v>34</v>
      </c>
      <c r="Z18" t="s">
        <v>89</v>
      </c>
      <c r="AA18" t="s">
        <v>90</v>
      </c>
      <c r="AB18" t="str">
        <f>"0272733981"</f>
        <v>0272733981</v>
      </c>
    </row>
    <row r="19" spans="1:28" x14ac:dyDescent="0.25">
      <c r="A19" t="s">
        <v>91</v>
      </c>
      <c r="C19">
        <v>7</v>
      </c>
      <c r="D19">
        <v>1</v>
      </c>
      <c r="E19">
        <v>2</v>
      </c>
      <c r="F19" t="s">
        <v>30</v>
      </c>
      <c r="G19" s="1">
        <v>37492</v>
      </c>
      <c r="I19" t="s">
        <v>31</v>
      </c>
      <c r="J19" t="s">
        <v>32</v>
      </c>
      <c r="K19" t="s">
        <v>65</v>
      </c>
      <c r="L19">
        <v>63</v>
      </c>
      <c r="U19" t="s">
        <v>34</v>
      </c>
      <c r="Z19" t="s">
        <v>92</v>
      </c>
      <c r="AA19" t="s">
        <v>93</v>
      </c>
      <c r="AB19" t="str">
        <f>"0212124283"</f>
        <v>0212124283</v>
      </c>
    </row>
    <row r="20" spans="1:28" x14ac:dyDescent="0.25">
      <c r="A20" t="s">
        <v>94</v>
      </c>
      <c r="C20">
        <v>9</v>
      </c>
      <c r="D20">
        <v>1</v>
      </c>
      <c r="E20">
        <v>2</v>
      </c>
      <c r="F20" t="s">
        <v>30</v>
      </c>
      <c r="G20" s="1">
        <v>37560</v>
      </c>
      <c r="I20" t="s">
        <v>31</v>
      </c>
      <c r="J20" t="s">
        <v>32</v>
      </c>
      <c r="K20" t="s">
        <v>65</v>
      </c>
      <c r="L20">
        <v>63</v>
      </c>
      <c r="U20" t="s">
        <v>34</v>
      </c>
      <c r="Z20" t="s">
        <v>95</v>
      </c>
      <c r="AA20" t="s">
        <v>96</v>
      </c>
      <c r="AB20" t="str">
        <f>"+64 21 029 48458"</f>
        <v>+64 21 029 48458</v>
      </c>
    </row>
    <row r="21" spans="1:28" x14ac:dyDescent="0.25">
      <c r="A21" t="s">
        <v>97</v>
      </c>
      <c r="C21">
        <v>6</v>
      </c>
      <c r="D21">
        <v>1</v>
      </c>
      <c r="E21">
        <v>2</v>
      </c>
      <c r="F21" t="s">
        <v>30</v>
      </c>
      <c r="G21" s="1">
        <v>37245</v>
      </c>
      <c r="I21" t="s">
        <v>31</v>
      </c>
      <c r="J21" t="s">
        <v>32</v>
      </c>
      <c r="K21" t="s">
        <v>65</v>
      </c>
      <c r="L21">
        <v>52</v>
      </c>
      <c r="U21" t="s">
        <v>34</v>
      </c>
      <c r="Z21" t="s">
        <v>98</v>
      </c>
      <c r="AA21" t="s">
        <v>99</v>
      </c>
      <c r="AB21" t="s">
        <v>100</v>
      </c>
    </row>
    <row r="22" spans="1:28" x14ac:dyDescent="0.25">
      <c r="A22" t="s">
        <v>101</v>
      </c>
      <c r="C22">
        <v>9</v>
      </c>
      <c r="D22">
        <v>1</v>
      </c>
      <c r="E22">
        <v>1</v>
      </c>
      <c r="F22" t="s">
        <v>102</v>
      </c>
      <c r="G22" s="1">
        <v>35891</v>
      </c>
      <c r="I22" t="s">
        <v>87</v>
      </c>
      <c r="J22" t="s">
        <v>32</v>
      </c>
      <c r="K22" t="s">
        <v>103</v>
      </c>
      <c r="L22">
        <v>120</v>
      </c>
      <c r="U22" t="s">
        <v>34</v>
      </c>
      <c r="Z22" t="s">
        <v>104</v>
      </c>
      <c r="AA22" t="s">
        <v>105</v>
      </c>
      <c r="AB22" t="str">
        <f>"0272271097"</f>
        <v>0272271097</v>
      </c>
    </row>
    <row r="23" spans="1:28" x14ac:dyDescent="0.25">
      <c r="A23" t="s">
        <v>106</v>
      </c>
      <c r="C23">
        <v>13</v>
      </c>
      <c r="D23">
        <v>1</v>
      </c>
      <c r="E23">
        <v>1</v>
      </c>
      <c r="F23" t="s">
        <v>102</v>
      </c>
      <c r="G23" s="1">
        <v>35499</v>
      </c>
      <c r="I23" t="s">
        <v>87</v>
      </c>
      <c r="J23" t="s">
        <v>32</v>
      </c>
      <c r="K23" t="s">
        <v>103</v>
      </c>
      <c r="L23">
        <v>93</v>
      </c>
      <c r="U23" t="s">
        <v>34</v>
      </c>
      <c r="Z23" t="s">
        <v>107</v>
      </c>
      <c r="AA23" t="s">
        <v>108</v>
      </c>
      <c r="AB23" t="str">
        <f>"0275939494"</f>
        <v>0275939494</v>
      </c>
    </row>
    <row r="24" spans="1:28" x14ac:dyDescent="0.25">
      <c r="A24" t="s">
        <v>109</v>
      </c>
      <c r="C24">
        <v>12</v>
      </c>
      <c r="D24">
        <v>1</v>
      </c>
      <c r="E24">
        <v>1</v>
      </c>
      <c r="F24" t="s">
        <v>102</v>
      </c>
      <c r="G24" s="1">
        <v>36111</v>
      </c>
      <c r="I24" t="s">
        <v>87</v>
      </c>
      <c r="J24" t="s">
        <v>32</v>
      </c>
      <c r="K24" t="s">
        <v>103</v>
      </c>
      <c r="L24">
        <v>93</v>
      </c>
      <c r="U24" t="s">
        <v>34</v>
      </c>
      <c r="Z24" t="s">
        <v>110</v>
      </c>
      <c r="AA24" t="s">
        <v>111</v>
      </c>
      <c r="AB24" t="str">
        <f>"0211095061"</f>
        <v>0211095061</v>
      </c>
    </row>
    <row r="25" spans="1:28" x14ac:dyDescent="0.25">
      <c r="A25" t="s">
        <v>112</v>
      </c>
      <c r="C25">
        <v>6</v>
      </c>
      <c r="D25">
        <v>1</v>
      </c>
      <c r="E25">
        <v>1</v>
      </c>
      <c r="F25" t="s">
        <v>102</v>
      </c>
      <c r="G25" s="1">
        <v>35575</v>
      </c>
      <c r="I25" t="s">
        <v>87</v>
      </c>
      <c r="J25" t="s">
        <v>32</v>
      </c>
      <c r="K25" t="s">
        <v>103</v>
      </c>
      <c r="L25">
        <v>120</v>
      </c>
      <c r="U25" t="s">
        <v>34</v>
      </c>
      <c r="Z25" t="s">
        <v>113</v>
      </c>
      <c r="AA25" t="s">
        <v>114</v>
      </c>
      <c r="AB25">
        <v>111</v>
      </c>
    </row>
    <row r="26" spans="1:28" x14ac:dyDescent="0.25">
      <c r="A26" t="s">
        <v>115</v>
      </c>
      <c r="C26">
        <v>11</v>
      </c>
      <c r="D26">
        <v>1</v>
      </c>
      <c r="E26">
        <v>1</v>
      </c>
      <c r="F26" t="s">
        <v>102</v>
      </c>
      <c r="G26" s="1">
        <v>33724</v>
      </c>
      <c r="I26" t="s">
        <v>87</v>
      </c>
      <c r="J26" t="s">
        <v>32</v>
      </c>
      <c r="K26" t="s">
        <v>103</v>
      </c>
      <c r="L26">
        <v>74</v>
      </c>
      <c r="U26" t="s">
        <v>34</v>
      </c>
      <c r="Z26" t="s">
        <v>116</v>
      </c>
      <c r="AA26" t="s">
        <v>117</v>
      </c>
      <c r="AB26" t="str">
        <f>"0211690541"</f>
        <v>0211690541</v>
      </c>
    </row>
    <row r="27" spans="1:28" x14ac:dyDescent="0.25">
      <c r="A27" t="s">
        <v>118</v>
      </c>
      <c r="C27">
        <v>2</v>
      </c>
      <c r="D27">
        <v>1</v>
      </c>
      <c r="E27">
        <v>1</v>
      </c>
      <c r="F27" t="s">
        <v>102</v>
      </c>
      <c r="G27" s="1">
        <v>35680</v>
      </c>
      <c r="I27" t="s">
        <v>87</v>
      </c>
      <c r="J27" t="s">
        <v>32</v>
      </c>
      <c r="K27" t="s">
        <v>103</v>
      </c>
      <c r="L27">
        <v>74</v>
      </c>
      <c r="U27" t="s">
        <v>34</v>
      </c>
      <c r="Z27" t="s">
        <v>119</v>
      </c>
      <c r="AA27" t="s">
        <v>120</v>
      </c>
      <c r="AB27" t="str">
        <f>"027 526 3502"</f>
        <v>027 526 3502</v>
      </c>
    </row>
    <row r="28" spans="1:28" x14ac:dyDescent="0.25">
      <c r="A28" t="s">
        <v>121</v>
      </c>
      <c r="C28">
        <v>5</v>
      </c>
      <c r="D28">
        <v>1</v>
      </c>
      <c r="E28">
        <v>1</v>
      </c>
      <c r="F28" t="s">
        <v>102</v>
      </c>
      <c r="G28" s="1">
        <v>36225</v>
      </c>
      <c r="I28" t="s">
        <v>87</v>
      </c>
      <c r="J28" t="s">
        <v>32</v>
      </c>
      <c r="K28" t="s">
        <v>103</v>
      </c>
      <c r="L28">
        <v>93</v>
      </c>
      <c r="U28" t="s">
        <v>34</v>
      </c>
      <c r="Z28" t="s">
        <v>122</v>
      </c>
      <c r="AA28" t="s">
        <v>123</v>
      </c>
      <c r="AB28" t="str">
        <f>"02102951239"</f>
        <v>02102951239</v>
      </c>
    </row>
    <row r="29" spans="1:28" x14ac:dyDescent="0.25">
      <c r="A29" t="s">
        <v>124</v>
      </c>
      <c r="C29">
        <v>10</v>
      </c>
      <c r="D29">
        <v>1</v>
      </c>
      <c r="E29">
        <v>1</v>
      </c>
      <c r="F29" t="s">
        <v>102</v>
      </c>
      <c r="G29" s="1">
        <v>32877</v>
      </c>
      <c r="I29" t="s">
        <v>87</v>
      </c>
      <c r="J29" t="s">
        <v>32</v>
      </c>
      <c r="K29" t="s">
        <v>125</v>
      </c>
      <c r="L29">
        <v>120</v>
      </c>
      <c r="U29" t="s">
        <v>34</v>
      </c>
      <c r="Z29" t="s">
        <v>126</v>
      </c>
      <c r="AA29" t="s">
        <v>127</v>
      </c>
      <c r="AB29" t="str">
        <f>"0212141616"</f>
        <v>0212141616</v>
      </c>
    </row>
    <row r="30" spans="1:28" x14ac:dyDescent="0.25">
      <c r="A30" t="s">
        <v>128</v>
      </c>
      <c r="C30">
        <v>7</v>
      </c>
      <c r="D30">
        <v>1</v>
      </c>
      <c r="E30">
        <v>1</v>
      </c>
      <c r="F30" t="s">
        <v>102</v>
      </c>
      <c r="G30" s="1">
        <v>36024</v>
      </c>
      <c r="I30" t="s">
        <v>87</v>
      </c>
      <c r="J30" t="s">
        <v>32</v>
      </c>
      <c r="K30" t="s">
        <v>103</v>
      </c>
      <c r="L30">
        <v>93</v>
      </c>
      <c r="U30" t="s">
        <v>34</v>
      </c>
      <c r="Z30" t="s">
        <v>129</v>
      </c>
      <c r="AA30" t="s">
        <v>130</v>
      </c>
      <c r="AB30" t="str">
        <f>"0278711414"</f>
        <v>0278711414</v>
      </c>
    </row>
    <row r="31" spans="1:28" x14ac:dyDescent="0.25">
      <c r="A31" t="s">
        <v>131</v>
      </c>
      <c r="C31">
        <v>8</v>
      </c>
      <c r="D31">
        <v>1</v>
      </c>
      <c r="E31">
        <v>1</v>
      </c>
      <c r="F31" t="s">
        <v>102</v>
      </c>
      <c r="G31" s="1">
        <v>34770</v>
      </c>
      <c r="I31" t="s">
        <v>87</v>
      </c>
      <c r="J31" t="s">
        <v>32</v>
      </c>
      <c r="K31" t="s">
        <v>103</v>
      </c>
      <c r="L31">
        <v>105</v>
      </c>
      <c r="U31" t="s">
        <v>34</v>
      </c>
      <c r="Z31" t="s">
        <v>132</v>
      </c>
      <c r="AA31" t="s">
        <v>133</v>
      </c>
      <c r="AB31" t="str">
        <f>"0276174184"</f>
        <v>0276174184</v>
      </c>
    </row>
    <row r="32" spans="1:28" x14ac:dyDescent="0.25">
      <c r="A32" t="s">
        <v>134</v>
      </c>
      <c r="C32">
        <v>3</v>
      </c>
      <c r="D32">
        <v>1</v>
      </c>
      <c r="E32">
        <v>1</v>
      </c>
      <c r="F32" t="s">
        <v>102</v>
      </c>
      <c r="G32" s="1">
        <v>35923</v>
      </c>
      <c r="I32" t="s">
        <v>87</v>
      </c>
      <c r="J32" t="s">
        <v>32</v>
      </c>
      <c r="K32" t="s">
        <v>103</v>
      </c>
      <c r="L32">
        <v>83</v>
      </c>
      <c r="U32" t="s">
        <v>34</v>
      </c>
      <c r="Z32" t="s">
        <v>135</v>
      </c>
      <c r="AA32" t="s">
        <v>136</v>
      </c>
      <c r="AB32" t="str">
        <f>"0273734222"</f>
        <v>0273734222</v>
      </c>
    </row>
    <row r="33" spans="1:28" x14ac:dyDescent="0.25">
      <c r="A33" t="s">
        <v>137</v>
      </c>
      <c r="C33">
        <v>1</v>
      </c>
      <c r="D33">
        <v>1</v>
      </c>
      <c r="E33">
        <v>1</v>
      </c>
      <c r="F33" t="s">
        <v>102</v>
      </c>
      <c r="G33" s="1">
        <v>33685</v>
      </c>
      <c r="I33" t="s">
        <v>87</v>
      </c>
      <c r="J33" t="s">
        <v>32</v>
      </c>
      <c r="K33" t="s">
        <v>103</v>
      </c>
      <c r="L33">
        <v>83</v>
      </c>
      <c r="U33" t="s">
        <v>34</v>
      </c>
      <c r="Z33" t="s">
        <v>138</v>
      </c>
      <c r="AA33" t="s">
        <v>139</v>
      </c>
      <c r="AB33" t="str">
        <f>"0273118877"</f>
        <v>0273118877</v>
      </c>
    </row>
    <row r="34" spans="1:28" x14ac:dyDescent="0.25">
      <c r="A34" t="s">
        <v>140</v>
      </c>
      <c r="C34">
        <v>4</v>
      </c>
      <c r="D34">
        <v>1</v>
      </c>
      <c r="E34">
        <v>1</v>
      </c>
      <c r="F34" t="s">
        <v>102</v>
      </c>
      <c r="G34" s="1">
        <v>32848</v>
      </c>
      <c r="I34" t="s">
        <v>87</v>
      </c>
      <c r="J34" t="s">
        <v>32</v>
      </c>
      <c r="K34" t="s">
        <v>103</v>
      </c>
      <c r="L34">
        <v>120</v>
      </c>
      <c r="U34" t="s">
        <v>34</v>
      </c>
      <c r="Z34" t="s">
        <v>141</v>
      </c>
      <c r="AA34" t="s">
        <v>142</v>
      </c>
      <c r="AB34" t="str">
        <f>"0279616694"</f>
        <v>0279616694</v>
      </c>
    </row>
    <row r="35" spans="1:28" x14ac:dyDescent="0.25">
      <c r="A35" t="s">
        <v>143</v>
      </c>
      <c r="C35">
        <v>6</v>
      </c>
      <c r="D35">
        <v>1</v>
      </c>
      <c r="E35">
        <v>2</v>
      </c>
      <c r="F35" t="s">
        <v>102</v>
      </c>
      <c r="G35" s="1">
        <v>22277</v>
      </c>
      <c r="I35" t="s">
        <v>87</v>
      </c>
      <c r="J35" t="s">
        <v>32</v>
      </c>
      <c r="K35" t="s">
        <v>144</v>
      </c>
      <c r="L35">
        <v>105</v>
      </c>
      <c r="U35" t="s">
        <v>34</v>
      </c>
      <c r="Z35" t="s">
        <v>145</v>
      </c>
      <c r="AA35" t="s">
        <v>146</v>
      </c>
      <c r="AB35" t="str">
        <f>"0212380255"</f>
        <v>0212380255</v>
      </c>
    </row>
    <row r="36" spans="1:28" x14ac:dyDescent="0.25">
      <c r="A36" t="s">
        <v>147</v>
      </c>
      <c r="C36">
        <v>2</v>
      </c>
      <c r="D36">
        <v>1</v>
      </c>
      <c r="E36">
        <v>2</v>
      </c>
      <c r="F36" t="s">
        <v>102</v>
      </c>
      <c r="G36" s="1">
        <v>23903</v>
      </c>
      <c r="I36" t="s">
        <v>31</v>
      </c>
      <c r="J36" t="s">
        <v>32</v>
      </c>
      <c r="K36" t="s">
        <v>148</v>
      </c>
      <c r="L36">
        <v>84</v>
      </c>
      <c r="U36" t="s">
        <v>34</v>
      </c>
      <c r="Z36" t="s">
        <v>149</v>
      </c>
      <c r="AA36" t="s">
        <v>150</v>
      </c>
      <c r="AB36" t="str">
        <f>"027 906 7700"</f>
        <v>027 906 7700</v>
      </c>
    </row>
    <row r="37" spans="1:28" x14ac:dyDescent="0.25">
      <c r="A37" t="s">
        <v>151</v>
      </c>
      <c r="C37">
        <v>9</v>
      </c>
      <c r="D37">
        <v>1</v>
      </c>
      <c r="E37">
        <v>2</v>
      </c>
      <c r="F37" t="s">
        <v>102</v>
      </c>
      <c r="G37" s="1">
        <v>25311</v>
      </c>
      <c r="I37" t="s">
        <v>87</v>
      </c>
      <c r="J37" t="s">
        <v>32</v>
      </c>
      <c r="K37" t="s">
        <v>152</v>
      </c>
      <c r="L37">
        <v>74</v>
      </c>
      <c r="U37" t="s">
        <v>34</v>
      </c>
      <c r="Z37" t="s">
        <v>153</v>
      </c>
      <c r="AA37" t="s">
        <v>154</v>
      </c>
      <c r="AB37" t="str">
        <f>"0211691575"</f>
        <v>0211691575</v>
      </c>
    </row>
    <row r="38" spans="1:28" x14ac:dyDescent="0.25">
      <c r="A38" t="s">
        <v>155</v>
      </c>
      <c r="C38">
        <v>3</v>
      </c>
      <c r="D38">
        <v>1</v>
      </c>
      <c r="E38">
        <v>2</v>
      </c>
      <c r="F38" t="s">
        <v>102</v>
      </c>
      <c r="G38" s="1">
        <v>29106</v>
      </c>
      <c r="I38" t="s">
        <v>31</v>
      </c>
      <c r="J38" t="s">
        <v>32</v>
      </c>
      <c r="K38" t="s">
        <v>80</v>
      </c>
      <c r="L38">
        <v>84</v>
      </c>
      <c r="U38" t="s">
        <v>34</v>
      </c>
      <c r="Z38" t="s">
        <v>156</v>
      </c>
      <c r="AA38" t="s">
        <v>157</v>
      </c>
      <c r="AB38" t="str">
        <f>"02 7350 0489"</f>
        <v>02 7350 0489</v>
      </c>
    </row>
    <row r="39" spans="1:28" x14ac:dyDescent="0.25">
      <c r="A39" t="s">
        <v>158</v>
      </c>
      <c r="C39">
        <v>10</v>
      </c>
      <c r="D39">
        <v>1</v>
      </c>
      <c r="E39">
        <v>2</v>
      </c>
      <c r="F39" t="s">
        <v>102</v>
      </c>
      <c r="G39" s="1">
        <v>28960</v>
      </c>
      <c r="I39" t="s">
        <v>87</v>
      </c>
      <c r="J39" t="s">
        <v>32</v>
      </c>
      <c r="K39" t="s">
        <v>159</v>
      </c>
      <c r="L39">
        <v>120</v>
      </c>
      <c r="U39" t="s">
        <v>34</v>
      </c>
      <c r="Z39" t="s">
        <v>160</v>
      </c>
      <c r="AA39" t="s">
        <v>161</v>
      </c>
      <c r="AB39" t="str">
        <f>"0210462305"</f>
        <v>0210462305</v>
      </c>
    </row>
    <row r="40" spans="1:28" x14ac:dyDescent="0.25">
      <c r="A40" t="s">
        <v>162</v>
      </c>
      <c r="C40">
        <v>13</v>
      </c>
      <c r="D40">
        <v>1</v>
      </c>
      <c r="E40">
        <v>2</v>
      </c>
      <c r="F40" t="s">
        <v>102</v>
      </c>
      <c r="G40" s="1">
        <v>22885</v>
      </c>
      <c r="I40" t="s">
        <v>87</v>
      </c>
      <c r="J40" t="s">
        <v>32</v>
      </c>
      <c r="K40" t="s">
        <v>144</v>
      </c>
      <c r="L40">
        <v>83</v>
      </c>
      <c r="U40" t="s">
        <v>34</v>
      </c>
      <c r="Z40" t="s">
        <v>163</v>
      </c>
      <c r="AA40" t="s">
        <v>164</v>
      </c>
      <c r="AB40" t="str">
        <f>"+61401502881"</f>
        <v>+61401502881</v>
      </c>
    </row>
    <row r="41" spans="1:28" x14ac:dyDescent="0.25">
      <c r="A41" t="s">
        <v>165</v>
      </c>
      <c r="C41">
        <v>5</v>
      </c>
      <c r="D41">
        <v>1</v>
      </c>
      <c r="E41">
        <v>2</v>
      </c>
      <c r="F41" t="s">
        <v>102</v>
      </c>
      <c r="G41" s="1">
        <v>29924</v>
      </c>
      <c r="I41" t="s">
        <v>31</v>
      </c>
      <c r="J41" t="s">
        <v>32</v>
      </c>
      <c r="K41" t="s">
        <v>80</v>
      </c>
      <c r="L41">
        <v>84</v>
      </c>
      <c r="U41" t="s">
        <v>34</v>
      </c>
      <c r="Z41" t="s">
        <v>166</v>
      </c>
      <c r="AA41" t="s">
        <v>167</v>
      </c>
      <c r="AB41" t="str">
        <f>"021556673"</f>
        <v>021556673</v>
      </c>
    </row>
    <row r="42" spans="1:28" x14ac:dyDescent="0.25">
      <c r="A42" t="s">
        <v>168</v>
      </c>
      <c r="C42">
        <v>12</v>
      </c>
      <c r="D42">
        <v>1</v>
      </c>
      <c r="E42">
        <v>2</v>
      </c>
      <c r="F42" t="s">
        <v>102</v>
      </c>
      <c r="G42" s="1">
        <v>30656</v>
      </c>
      <c r="I42" t="s">
        <v>31</v>
      </c>
      <c r="J42" t="s">
        <v>32</v>
      </c>
      <c r="K42" t="s">
        <v>80</v>
      </c>
      <c r="L42">
        <v>84</v>
      </c>
      <c r="U42" t="s">
        <v>34</v>
      </c>
      <c r="Z42" t="s">
        <v>169</v>
      </c>
      <c r="AA42" t="s">
        <v>170</v>
      </c>
      <c r="AB42" t="str">
        <f>"0224011862"</f>
        <v>0224011862</v>
      </c>
    </row>
    <row r="43" spans="1:28" x14ac:dyDescent="0.25">
      <c r="A43" t="s">
        <v>171</v>
      </c>
      <c r="C43">
        <v>7</v>
      </c>
      <c r="D43">
        <v>1</v>
      </c>
      <c r="E43">
        <v>2</v>
      </c>
      <c r="F43" t="s">
        <v>102</v>
      </c>
      <c r="G43" s="1">
        <v>30949</v>
      </c>
      <c r="I43" t="s">
        <v>87</v>
      </c>
      <c r="J43" t="s">
        <v>32</v>
      </c>
      <c r="K43" t="s">
        <v>159</v>
      </c>
      <c r="L43">
        <v>93</v>
      </c>
      <c r="U43" t="s">
        <v>34</v>
      </c>
      <c r="Z43" t="s">
        <v>172</v>
      </c>
      <c r="AA43" t="s">
        <v>173</v>
      </c>
      <c r="AB43" t="str">
        <f>"+642040908658"</f>
        <v>+642040908658</v>
      </c>
    </row>
    <row r="44" spans="1:28" x14ac:dyDescent="0.25">
      <c r="A44" t="s">
        <v>174</v>
      </c>
      <c r="C44">
        <v>4</v>
      </c>
      <c r="D44">
        <v>1</v>
      </c>
      <c r="E44">
        <v>2</v>
      </c>
      <c r="F44" t="s">
        <v>102</v>
      </c>
      <c r="G44" s="1">
        <v>25753</v>
      </c>
      <c r="I44" t="s">
        <v>87</v>
      </c>
      <c r="J44" t="s">
        <v>32</v>
      </c>
      <c r="K44" t="s">
        <v>152</v>
      </c>
      <c r="L44">
        <v>120</v>
      </c>
      <c r="U44" t="s">
        <v>34</v>
      </c>
      <c r="Z44" t="s">
        <v>175</v>
      </c>
      <c r="AA44" t="s">
        <v>176</v>
      </c>
      <c r="AB44" t="str">
        <f>"021 877 558"</f>
        <v>021 877 558</v>
      </c>
    </row>
    <row r="45" spans="1:28" x14ac:dyDescent="0.25">
      <c r="A45" t="s">
        <v>177</v>
      </c>
      <c r="C45">
        <v>11</v>
      </c>
      <c r="D45">
        <v>1</v>
      </c>
      <c r="E45">
        <v>2</v>
      </c>
      <c r="F45" t="s">
        <v>102</v>
      </c>
      <c r="G45" s="1">
        <v>27284</v>
      </c>
      <c r="I45" t="s">
        <v>87</v>
      </c>
      <c r="J45" t="s">
        <v>32</v>
      </c>
      <c r="K45" t="s">
        <v>152</v>
      </c>
      <c r="L45">
        <v>120</v>
      </c>
      <c r="U45" t="s">
        <v>34</v>
      </c>
      <c r="Z45" t="s">
        <v>178</v>
      </c>
      <c r="AA45" t="s">
        <v>179</v>
      </c>
      <c r="AB45" t="str">
        <f>"0272865214"</f>
        <v>0272865214</v>
      </c>
    </row>
    <row r="46" spans="1:28" x14ac:dyDescent="0.25">
      <c r="A46" t="s">
        <v>180</v>
      </c>
      <c r="C46">
        <v>8</v>
      </c>
      <c r="D46">
        <v>1</v>
      </c>
      <c r="E46">
        <v>2</v>
      </c>
      <c r="F46" t="s">
        <v>102</v>
      </c>
      <c r="G46" s="1">
        <v>25736</v>
      </c>
      <c r="I46" t="s">
        <v>31</v>
      </c>
      <c r="J46" t="s">
        <v>32</v>
      </c>
      <c r="K46" t="s">
        <v>148</v>
      </c>
      <c r="L46">
        <v>84</v>
      </c>
      <c r="U46" t="s">
        <v>34</v>
      </c>
      <c r="Z46" t="s">
        <v>181</v>
      </c>
      <c r="AA46" t="s">
        <v>100</v>
      </c>
      <c r="AB46" t="s">
        <v>100</v>
      </c>
    </row>
    <row r="47" spans="1:28" x14ac:dyDescent="0.25">
      <c r="A47" t="s">
        <v>182</v>
      </c>
      <c r="C47">
        <v>3</v>
      </c>
      <c r="D47">
        <v>1</v>
      </c>
      <c r="E47">
        <v>2</v>
      </c>
      <c r="F47" t="s">
        <v>183</v>
      </c>
      <c r="G47" s="1">
        <v>38576</v>
      </c>
      <c r="I47" t="s">
        <v>87</v>
      </c>
      <c r="J47" t="s">
        <v>32</v>
      </c>
      <c r="K47" t="s">
        <v>184</v>
      </c>
      <c r="L47">
        <v>83</v>
      </c>
      <c r="U47" t="s">
        <v>34</v>
      </c>
      <c r="Z47" t="s">
        <v>185</v>
      </c>
      <c r="AA47" t="s">
        <v>186</v>
      </c>
      <c r="AB47" t="str">
        <f>"02108273448"</f>
        <v>02108273448</v>
      </c>
    </row>
    <row r="48" spans="1:28" x14ac:dyDescent="0.25">
      <c r="A48" t="s">
        <v>187</v>
      </c>
      <c r="C48">
        <v>8</v>
      </c>
      <c r="D48">
        <v>1</v>
      </c>
      <c r="E48">
        <v>2</v>
      </c>
      <c r="F48" t="s">
        <v>183</v>
      </c>
      <c r="G48" s="1">
        <v>38424</v>
      </c>
      <c r="I48" t="s">
        <v>87</v>
      </c>
      <c r="J48" t="s">
        <v>32</v>
      </c>
      <c r="K48" t="s">
        <v>184</v>
      </c>
      <c r="L48">
        <v>83</v>
      </c>
      <c r="U48" t="s">
        <v>34</v>
      </c>
      <c r="Z48" t="s">
        <v>188</v>
      </c>
      <c r="AA48" t="s">
        <v>189</v>
      </c>
      <c r="AB48" t="str">
        <f>"027 839 0330"</f>
        <v>027 839 0330</v>
      </c>
    </row>
    <row r="49" spans="1:28" x14ac:dyDescent="0.25">
      <c r="A49" t="s">
        <v>190</v>
      </c>
      <c r="C49">
        <v>1</v>
      </c>
      <c r="D49">
        <v>1</v>
      </c>
      <c r="E49">
        <v>2</v>
      </c>
      <c r="F49" t="s">
        <v>183</v>
      </c>
      <c r="G49" s="1">
        <v>38586</v>
      </c>
      <c r="I49" t="s">
        <v>87</v>
      </c>
      <c r="J49" t="s">
        <v>32</v>
      </c>
      <c r="K49" t="s">
        <v>184</v>
      </c>
      <c r="L49">
        <v>74</v>
      </c>
      <c r="U49" t="s">
        <v>34</v>
      </c>
      <c r="Z49" t="s">
        <v>191</v>
      </c>
      <c r="AA49" t="s">
        <v>192</v>
      </c>
      <c r="AB49" t="str">
        <f>"0277212545"</f>
        <v>0277212545</v>
      </c>
    </row>
    <row r="50" spans="1:28" x14ac:dyDescent="0.25">
      <c r="A50" t="s">
        <v>193</v>
      </c>
      <c r="C50">
        <v>10</v>
      </c>
      <c r="D50">
        <v>1</v>
      </c>
      <c r="E50">
        <v>2</v>
      </c>
      <c r="F50" t="s">
        <v>183</v>
      </c>
      <c r="G50" s="1">
        <v>39101</v>
      </c>
      <c r="I50" t="s">
        <v>87</v>
      </c>
      <c r="J50" t="s">
        <v>32</v>
      </c>
      <c r="K50" t="s">
        <v>194</v>
      </c>
      <c r="L50">
        <v>93</v>
      </c>
      <c r="U50" t="s">
        <v>34</v>
      </c>
      <c r="Z50" t="s">
        <v>195</v>
      </c>
      <c r="AA50" t="s">
        <v>196</v>
      </c>
      <c r="AB50" t="str">
        <f>"+64 21 024 73350"</f>
        <v>+64 21 024 73350</v>
      </c>
    </row>
    <row r="51" spans="1:28" x14ac:dyDescent="0.25">
      <c r="A51" t="s">
        <v>197</v>
      </c>
      <c r="C51">
        <v>7</v>
      </c>
      <c r="D51">
        <v>1</v>
      </c>
      <c r="E51">
        <v>2</v>
      </c>
      <c r="F51" t="s">
        <v>183</v>
      </c>
      <c r="G51" s="1">
        <v>38980</v>
      </c>
      <c r="I51" t="s">
        <v>87</v>
      </c>
      <c r="J51" t="s">
        <v>32</v>
      </c>
      <c r="K51" t="s">
        <v>194</v>
      </c>
      <c r="L51">
        <v>120</v>
      </c>
      <c r="U51" t="s">
        <v>34</v>
      </c>
      <c r="Z51" t="s">
        <v>198</v>
      </c>
      <c r="AA51" t="s">
        <v>199</v>
      </c>
      <c r="AB51" t="str">
        <f>"0272446273"</f>
        <v>0272446273</v>
      </c>
    </row>
    <row r="52" spans="1:28" x14ac:dyDescent="0.25">
      <c r="A52" t="s">
        <v>200</v>
      </c>
      <c r="C52">
        <v>6</v>
      </c>
      <c r="D52">
        <v>1</v>
      </c>
      <c r="E52">
        <v>2</v>
      </c>
      <c r="F52" t="s">
        <v>183</v>
      </c>
      <c r="G52" s="1">
        <v>37338</v>
      </c>
      <c r="I52" t="s">
        <v>87</v>
      </c>
      <c r="J52" t="s">
        <v>32</v>
      </c>
      <c r="K52" t="s">
        <v>184</v>
      </c>
      <c r="L52">
        <v>105</v>
      </c>
      <c r="U52" t="s">
        <v>34</v>
      </c>
      <c r="Z52" t="s">
        <v>201</v>
      </c>
      <c r="AA52" t="s">
        <v>202</v>
      </c>
      <c r="AB52" t="str">
        <f>"0277355716"</f>
        <v>0277355716</v>
      </c>
    </row>
    <row r="53" spans="1:28" x14ac:dyDescent="0.25">
      <c r="A53" t="s">
        <v>203</v>
      </c>
      <c r="C53">
        <v>2</v>
      </c>
      <c r="D53">
        <v>1</v>
      </c>
      <c r="E53">
        <v>2</v>
      </c>
      <c r="F53" t="s">
        <v>183</v>
      </c>
      <c r="G53" s="1">
        <v>37776</v>
      </c>
      <c r="I53" t="s">
        <v>87</v>
      </c>
      <c r="J53" t="s">
        <v>32</v>
      </c>
      <c r="K53" t="s">
        <v>184</v>
      </c>
      <c r="L53">
        <v>74</v>
      </c>
      <c r="U53" t="s">
        <v>34</v>
      </c>
      <c r="Z53" t="s">
        <v>204</v>
      </c>
      <c r="AA53" t="s">
        <v>205</v>
      </c>
      <c r="AB53" t="str">
        <f>"0272528488"</f>
        <v>0272528488</v>
      </c>
    </row>
    <row r="54" spans="1:28" x14ac:dyDescent="0.25">
      <c r="A54" t="s">
        <v>206</v>
      </c>
      <c r="C54">
        <v>5</v>
      </c>
      <c r="D54">
        <v>1</v>
      </c>
      <c r="E54">
        <v>2</v>
      </c>
      <c r="F54" t="s">
        <v>183</v>
      </c>
      <c r="G54" s="1">
        <v>40036</v>
      </c>
      <c r="I54" t="s">
        <v>87</v>
      </c>
      <c r="J54" t="s">
        <v>32</v>
      </c>
      <c r="K54" t="s">
        <v>194</v>
      </c>
      <c r="L54">
        <v>74</v>
      </c>
      <c r="U54" t="s">
        <v>34</v>
      </c>
      <c r="Z54" t="s">
        <v>207</v>
      </c>
      <c r="AA54" t="s">
        <v>208</v>
      </c>
      <c r="AB54" t="str">
        <f>"0277719050"</f>
        <v>0277719050</v>
      </c>
    </row>
    <row r="55" spans="1:28" x14ac:dyDescent="0.25">
      <c r="A55" t="s">
        <v>209</v>
      </c>
      <c r="C55">
        <v>4</v>
      </c>
      <c r="D55">
        <v>1</v>
      </c>
      <c r="E55">
        <v>2</v>
      </c>
      <c r="F55" t="s">
        <v>183</v>
      </c>
      <c r="G55" s="1">
        <v>38339</v>
      </c>
      <c r="I55" t="s">
        <v>87</v>
      </c>
      <c r="J55" t="s">
        <v>32</v>
      </c>
      <c r="K55" t="s">
        <v>184</v>
      </c>
      <c r="L55">
        <v>74</v>
      </c>
      <c r="U55" t="s">
        <v>34</v>
      </c>
      <c r="Z55" t="s">
        <v>210</v>
      </c>
      <c r="AA55" t="s">
        <v>211</v>
      </c>
      <c r="AB55" t="str">
        <f>"0273734222"</f>
        <v>0273734222</v>
      </c>
    </row>
    <row r="56" spans="1:28" x14ac:dyDescent="0.25">
      <c r="A56" t="s">
        <v>212</v>
      </c>
      <c r="C56">
        <v>9</v>
      </c>
      <c r="D56">
        <v>1</v>
      </c>
      <c r="E56">
        <v>2</v>
      </c>
      <c r="F56" t="s">
        <v>183</v>
      </c>
      <c r="G56" s="1">
        <v>38655</v>
      </c>
      <c r="I56" t="s">
        <v>87</v>
      </c>
      <c r="J56" t="s">
        <v>32</v>
      </c>
      <c r="K56" t="s">
        <v>184</v>
      </c>
      <c r="L56">
        <v>83</v>
      </c>
      <c r="U56" t="s">
        <v>34</v>
      </c>
      <c r="Z56" t="s">
        <v>213</v>
      </c>
      <c r="AA56" t="s">
        <v>214</v>
      </c>
      <c r="AB56" t="str">
        <f>"021395070"</f>
        <v>021395070</v>
      </c>
    </row>
    <row r="57" spans="1:28" x14ac:dyDescent="0.25">
      <c r="A57" t="s">
        <v>215</v>
      </c>
      <c r="C57">
        <v>1</v>
      </c>
      <c r="D57">
        <v>1</v>
      </c>
      <c r="E57">
        <v>2</v>
      </c>
      <c r="F57" t="s">
        <v>102</v>
      </c>
      <c r="G57" s="1">
        <v>28152</v>
      </c>
      <c r="I57" t="s">
        <v>31</v>
      </c>
      <c r="J57" t="s">
        <v>32</v>
      </c>
      <c r="K57" t="s">
        <v>80</v>
      </c>
      <c r="L57">
        <v>84</v>
      </c>
      <c r="U57" t="s">
        <v>34</v>
      </c>
      <c r="Z57" t="s">
        <v>216</v>
      </c>
      <c r="AA57" t="s">
        <v>217</v>
      </c>
      <c r="AB57" t="str">
        <f>"027732615"</f>
        <v>027732615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Islands Lifters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Kingsbury</dc:creator>
  <cp:lastModifiedBy>Hamish Kingsbury</cp:lastModifiedBy>
  <dcterms:created xsi:type="dcterms:W3CDTF">2024-06-09T05:40:40Z</dcterms:created>
  <dcterms:modified xsi:type="dcterms:W3CDTF">2024-06-09T05:40:40Z</dcterms:modified>
</cp:coreProperties>
</file>