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yde.CLYDE-TUFX570\Desktop\"/>
    </mc:Choice>
  </mc:AlternateContent>
  <xr:revisionPtr revIDLastSave="0" documentId="13_ncr:1_{3DE6E20B-47FA-4FC2-8F19-91056D1D4FE0}" xr6:coauthVersionLast="47" xr6:coauthVersionMax="47" xr10:uidLastSave="{00000000-0000-0000-0000-000000000000}"/>
  <bookViews>
    <workbookView xWindow="-6870" yWindow="3240" windowWidth="12000" windowHeight="12900" activeTab="2" xr2:uid="{5F0A0BA6-4542-4E86-8D67-6D623E36A35F}"/>
  </bookViews>
  <sheets>
    <sheet name="keyb dimensions" sheetId="2" r:id="rId1"/>
    <sheet name="luamacros key values" sheetId="1" r:id="rId2"/>
    <sheet name="layo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/>
  <c r="AD19" i="1"/>
  <c r="D9" i="1"/>
  <c r="AA11" i="1"/>
  <c r="R1" i="1"/>
  <c r="O1" i="1"/>
  <c r="B9" i="1"/>
  <c r="B8" i="1"/>
  <c r="B7" i="1"/>
  <c r="B6" i="1"/>
  <c r="D8" i="1"/>
  <c r="D7" i="1"/>
  <c r="D6" i="1"/>
  <c r="D5" i="1"/>
  <c r="D3" i="1"/>
  <c r="D4" i="1"/>
  <c r="D1" i="1"/>
  <c r="D2" i="1"/>
  <c r="AD22" i="1"/>
  <c r="AD21" i="1"/>
  <c r="AD20" i="1"/>
  <c r="AA16" i="1"/>
  <c r="AA15" i="1"/>
  <c r="AA14" i="1"/>
  <c r="AA13" i="1"/>
  <c r="AA12" i="1"/>
  <c r="U20" i="1"/>
  <c r="R2" i="1"/>
  <c r="R3" i="1"/>
  <c r="R4" i="1"/>
  <c r="R5" i="1"/>
  <c r="R6" i="1"/>
  <c r="R7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8" i="1"/>
  <c r="O21" i="1"/>
  <c r="O22" i="1"/>
  <c r="O23" i="1"/>
  <c r="O24" i="1"/>
  <c r="O25" i="1"/>
  <c r="B2" i="1"/>
  <c r="B17" i="2"/>
  <c r="B5" i="1"/>
  <c r="B4" i="1"/>
  <c r="B3" i="1"/>
  <c r="B1" i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H1" i="1"/>
  <c r="H2" i="1" s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I25" i="1" s="1"/>
  <c r="D12" i="1" l="1"/>
  <c r="F8" i="1"/>
  <c r="F9" i="1"/>
  <c r="F13" i="1"/>
  <c r="F16" i="1"/>
  <c r="F17" i="1"/>
  <c r="F18" i="1"/>
  <c r="I10" i="1"/>
  <c r="I11" i="1"/>
  <c r="I12" i="1"/>
  <c r="I13" i="1"/>
  <c r="I14" i="1"/>
  <c r="I7" i="1"/>
  <c r="I23" i="1"/>
  <c r="I8" i="1"/>
  <c r="I24" i="1"/>
  <c r="I15" i="1"/>
  <c r="F20" i="1"/>
  <c r="I20" i="1"/>
  <c r="I2" i="1"/>
  <c r="I21" i="1"/>
  <c r="I9" i="1"/>
  <c r="B11" i="1"/>
  <c r="C11" i="1" s="1"/>
  <c r="K1" i="1"/>
  <c r="N1" i="1" l="1"/>
  <c r="N2" i="1" s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L1" i="1"/>
  <c r="K2" i="1"/>
  <c r="K3" i="1" l="1"/>
  <c r="L2" i="1"/>
  <c r="N19" i="1"/>
  <c r="N20" i="1" s="1"/>
  <c r="N21" i="1" s="1"/>
  <c r="N22" i="1" s="1"/>
  <c r="N23" i="1" s="1"/>
  <c r="N24" i="1" s="1"/>
  <c r="N25" i="1" s="1"/>
  <c r="Q1" i="1"/>
  <c r="K4" i="1" l="1"/>
  <c r="L3" i="1"/>
  <c r="Q2" i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T1" i="1"/>
  <c r="K5" i="1" l="1"/>
  <c r="L4" i="1"/>
  <c r="T2" i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W1" i="1"/>
  <c r="K6" i="1" l="1"/>
  <c r="L5" i="1"/>
  <c r="T19" i="1"/>
  <c r="T20" i="1" s="1"/>
  <c r="T21" i="1" s="1"/>
  <c r="T22" i="1" s="1"/>
  <c r="T23" i="1" s="1"/>
  <c r="T24" i="1" s="1"/>
  <c r="T25" i="1" s="1"/>
  <c r="W2" i="1"/>
  <c r="W3" i="1" s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Z1" i="1"/>
  <c r="K7" i="1" l="1"/>
  <c r="L6" i="1"/>
  <c r="Z2" i="1"/>
  <c r="Z3" i="1" s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AC1" i="1"/>
  <c r="AC2" i="1" s="1"/>
  <c r="AC3" i="1" s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K8" i="1" l="1"/>
  <c r="K9" i="1" s="1"/>
  <c r="K10" i="1" s="1"/>
  <c r="K11" i="1" s="1"/>
  <c r="K12" i="1" s="1"/>
  <c r="K13" i="1" s="1"/>
  <c r="K14" i="1" s="1"/>
  <c r="K15" i="1" s="1"/>
  <c r="L7" i="1"/>
  <c r="AC23" i="1"/>
  <c r="AC24" i="1" s="1"/>
  <c r="AC25" i="1" s="1"/>
  <c r="K16" i="1" l="1"/>
  <c r="L15" i="1"/>
  <c r="K17" i="1" l="1"/>
  <c r="L16" i="1"/>
  <c r="K18" i="1" l="1"/>
  <c r="L17" i="1"/>
  <c r="K19" i="1" l="1"/>
  <c r="L18" i="1"/>
  <c r="K20" i="1" l="1"/>
  <c r="L19" i="1"/>
  <c r="K21" i="1" l="1"/>
  <c r="L20" i="1"/>
  <c r="K22" i="1" l="1"/>
  <c r="L21" i="1"/>
  <c r="K23" i="1" l="1"/>
  <c r="L22" i="1"/>
  <c r="K24" i="1" l="1"/>
  <c r="L23" i="1"/>
  <c r="K25" i="1" l="1"/>
  <c r="L25" i="1" s="1"/>
  <c r="L24" i="1"/>
</calcChain>
</file>

<file path=xl/sharedStrings.xml><?xml version="1.0" encoding="utf-8"?>
<sst xmlns="http://schemas.openxmlformats.org/spreadsheetml/2006/main" count="287" uniqueCount="262">
  <si>
    <t>b</t>
  </si>
  <si>
    <t>c</t>
  </si>
  <si>
    <t>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</si>
  <si>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</si>
  <si>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</si>
  <si>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</si>
  <si>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</si>
  <si>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</si>
  <si>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</si>
  <si>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</si>
  <si>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</si>
  <si>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</si>
  <si>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</si>
  <si>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</si>
  <si>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</si>
  <si>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</si>
  <si>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</si>
  <si>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</si>
  <si>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</si>
  <si>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</si>
  <si>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</si>
  <si>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</si>
  <si>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</si>
  <si>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</si>
  <si>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</si>
  <si>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</si>
  <si>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tab</t>
  </si>
  <si>
    <t>enter</t>
  </si>
  <si>
    <t>shift</t>
  </si>
  <si>
    <t>control</t>
  </si>
  <si>
    <t>alt</t>
  </si>
  <si>
    <t>caps</t>
  </si>
  <si>
    <t>escape</t>
  </si>
  <si>
    <t>space</t>
  </si>
  <si>
    <t>pgup</t>
  </si>
  <si>
    <t>end</t>
  </si>
  <si>
    <t>home</t>
  </si>
  <si>
    <t>left</t>
  </si>
  <si>
    <t>right</t>
  </si>
  <si>
    <t>up</t>
  </si>
  <si>
    <t>down</t>
  </si>
  <si>
    <t>insert</t>
  </si>
  <si>
    <t>delete</t>
  </si>
  <si>
    <t>#0</t>
  </si>
  <si>
    <t>#1</t>
  </si>
  <si>
    <t>#2</t>
  </si>
  <si>
    <t>#3</t>
  </si>
  <si>
    <t>#4</t>
  </si>
  <si>
    <t>#5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</si>
  <si>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</si>
  <si>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</si>
  <si>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</si>
  <si>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</si>
  <si>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</si>
  <si>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</si>
  <si>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</si>
  <si>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</si>
  <si>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</si>
  <si>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</si>
  <si>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</si>
  <si>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</si>
  <si>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#7</t>
  </si>
  <si>
    <t>#8</t>
  </si>
  <si>
    <t>#9</t>
  </si>
  <si>
    <t>#+</t>
  </si>
  <si>
    <t>#*</t>
  </si>
  <si>
    <t>#-</t>
  </si>
  <si>
    <t>#.</t>
  </si>
  <si>
    <t>#/</t>
  </si>
  <si>
    <t>#enter</t>
  </si>
  <si>
    <t>scrlk</t>
  </si>
  <si>
    <t>;</t>
  </si>
  <si>
    <t>=</t>
  </si>
  <si>
    <t>,</t>
  </si>
  <si>
    <t>-</t>
  </si>
  <si>
    <t>.</t>
  </si>
  <si>
    <t>/</t>
  </si>
  <si>
    <t>`</t>
  </si>
  <si>
    <t>[</t>
  </si>
  <si>
    <t>]</t>
  </si>
  <si>
    <t>\</t>
  </si>
  <si>
    <t/>
  </si>
  <si>
    <t>prtscn</t>
  </si>
  <si>
    <t>pause</t>
  </si>
  <si>
    <t>menu</t>
  </si>
  <si>
    <t>numlock</t>
  </si>
  <si>
    <t>left win</t>
  </si>
  <si>
    <t>right win</t>
  </si>
  <si>
    <t>func row</t>
  </si>
  <si>
    <t>Lshift</t>
  </si>
  <si>
    <t>Alt, Win, Menu</t>
  </si>
  <si>
    <t>Space</t>
  </si>
  <si>
    <t>height (cm)</t>
  </si>
  <si>
    <t>ncr ps/2</t>
  </si>
  <si>
    <t>cliptec usb (ISO)</t>
  </si>
  <si>
    <t>keys</t>
  </si>
  <si>
    <t>width (cm)</t>
  </si>
  <si>
    <t>Others</t>
  </si>
  <si>
    <t>`.</t>
  </si>
  <si>
    <t>3.3, 1.2+2.1</t>
  </si>
  <si>
    <t>3.3, 2.1+1.3</t>
  </si>
  <si>
    <t>X</t>
  </si>
  <si>
    <t>ctrls</t>
  </si>
  <si>
    <t>2, 0.2+1.6</t>
  </si>
  <si>
    <t>3.3, 1.3+1.8</t>
  </si>
  <si>
    <t>rshift &amp; #enter</t>
  </si>
  <si>
    <t>no considered</t>
  </si>
  <si>
    <t>others</t>
  </si>
  <si>
    <t>backspace</t>
  </si>
  <si>
    <t>MACRO KEYB #:</t>
  </si>
  <si>
    <t>use 0 for the regular keyboard</t>
  </si>
  <si>
    <t>3</t>
  </si>
  <si>
    <t>pgdown</t>
  </si>
  <si>
    <t>#6</t>
  </si>
  <si>
    <t>aomx</t>
  </si>
  <si>
    <t>v+</t>
  </si>
  <si>
    <t>v-</t>
  </si>
  <si>
    <t>mute</t>
  </si>
  <si>
    <t>sndvol</t>
  </si>
  <si>
    <t>animes</t>
  </si>
  <si>
    <t>concerts</t>
  </si>
  <si>
    <t>music</t>
  </si>
  <si>
    <t>games</t>
  </si>
  <si>
    <t>nocon</t>
  </si>
  <si>
    <t>scrcpy</t>
  </si>
  <si>
    <t>messsenger</t>
  </si>
  <si>
    <t>facebook</t>
  </si>
  <si>
    <t>yt</t>
  </si>
  <si>
    <t>netflix</t>
  </si>
  <si>
    <t>ak</t>
  </si>
  <si>
    <t>mal</t>
  </si>
  <si>
    <t>plex</t>
  </si>
  <si>
    <t>rav</t>
  </si>
  <si>
    <t>shopee</t>
  </si>
  <si>
    <t>laz</t>
  </si>
  <si>
    <t>newegg</t>
  </si>
  <si>
    <t>firefox</t>
  </si>
  <si>
    <t>canvas</t>
  </si>
  <si>
    <t>c:</t>
  </si>
  <si>
    <t>d:</t>
  </si>
  <si>
    <t>e:</t>
  </si>
  <si>
    <t>word</t>
  </si>
  <si>
    <t xml:space="preserve">excel </t>
  </si>
  <si>
    <t>ppt</t>
  </si>
  <si>
    <t>gtranslate</t>
  </si>
  <si>
    <t>reddit</t>
  </si>
  <si>
    <t>nyaa</t>
  </si>
  <si>
    <t>PMA</t>
  </si>
  <si>
    <t>pcp</t>
  </si>
  <si>
    <t>vlc</t>
  </si>
  <si>
    <t>wifi on</t>
  </si>
  <si>
    <t>f:</t>
  </si>
  <si>
    <t>g:</t>
  </si>
  <si>
    <t>h:</t>
  </si>
  <si>
    <t>nester</t>
  </si>
  <si>
    <t>rpcs3</t>
  </si>
  <si>
    <t>ppsspp</t>
  </si>
  <si>
    <t>epsxe</t>
  </si>
  <si>
    <t>vscode</t>
  </si>
  <si>
    <t>discord</t>
  </si>
  <si>
    <t>Ps</t>
  </si>
  <si>
    <t>Pr</t>
  </si>
  <si>
    <t>i:</t>
  </si>
  <si>
    <t>120gb</t>
  </si>
  <si>
    <t>epic</t>
  </si>
  <si>
    <t>gog</t>
  </si>
  <si>
    <t>steam</t>
  </si>
  <si>
    <t>downloads</t>
  </si>
  <si>
    <t>documents</t>
  </si>
  <si>
    <t>class trash</t>
  </si>
  <si>
    <t>git repos</t>
  </si>
  <si>
    <t>wifi off</t>
  </si>
  <si>
    <t>forms</t>
  </si>
  <si>
    <t>blue</t>
  </si>
  <si>
    <t>green</t>
  </si>
  <si>
    <t>orange</t>
  </si>
  <si>
    <t>cyan</t>
  </si>
  <si>
    <t>gray</t>
  </si>
  <si>
    <t>red</t>
  </si>
  <si>
    <t>white</t>
  </si>
  <si>
    <t>black</t>
  </si>
  <si>
    <t>w25</t>
  </si>
  <si>
    <t>w50</t>
  </si>
  <si>
    <t>w75</t>
  </si>
  <si>
    <t>w100</t>
  </si>
  <si>
    <t>auto</t>
  </si>
  <si>
    <t>html5</t>
  </si>
  <si>
    <t>div</t>
  </si>
  <si>
    <t>img</t>
  </si>
  <si>
    <t>ol</t>
  </si>
  <si>
    <t>li</t>
  </si>
  <si>
    <t>hr</t>
  </si>
  <si>
    <t>bg</t>
  </si>
  <si>
    <t>container</t>
  </si>
  <si>
    <t>dropdown</t>
  </si>
  <si>
    <t>button</t>
  </si>
  <si>
    <t>nodejs</t>
  </si>
  <si>
    <t>nodejs starter</t>
  </si>
  <si>
    <t>table</t>
  </si>
  <si>
    <t>tr</t>
  </si>
  <si>
    <t>td</t>
  </si>
  <si>
    <t>ul</t>
  </si>
  <si>
    <t>span</t>
  </si>
  <si>
    <t>pre</t>
  </si>
  <si>
    <t>br</t>
  </si>
  <si>
    <t>nav item</t>
  </si>
  <si>
    <t>card</t>
  </si>
  <si>
    <t>alerts</t>
  </si>
  <si>
    <t>badge</t>
  </si>
  <si>
    <t>accordion</t>
  </si>
  <si>
    <t>db conn</t>
  </si>
  <si>
    <t>sm</t>
  </si>
  <si>
    <t>md</t>
  </si>
  <si>
    <t>lg</t>
  </si>
  <si>
    <t>col</t>
  </si>
  <si>
    <t>if(isset()){}</t>
  </si>
  <si>
    <t>php</t>
  </si>
  <si>
    <t>echo</t>
  </si>
  <si>
    <t>input</t>
  </si>
  <si>
    <t>select</t>
  </si>
  <si>
    <t>check</t>
  </si>
  <si>
    <t>radio</t>
  </si>
  <si>
    <t>striped</t>
  </si>
  <si>
    <t>hover</t>
  </si>
  <si>
    <t>active</t>
  </si>
  <si>
    <t>disabled</t>
  </si>
  <si>
    <t>list grp</t>
  </si>
  <si>
    <t>pagination</t>
  </si>
  <si>
    <t>border</t>
  </si>
  <si>
    <t>xl</t>
  </si>
  <si>
    <t>xxl</t>
  </si>
  <si>
    <t>login</t>
  </si>
  <si>
    <t>signup</t>
  </si>
  <si>
    <t>app.get</t>
  </si>
  <si>
    <t>app.post</t>
  </si>
  <si>
    <t>ejs&lt;%%&gt;</t>
  </si>
  <si>
    <t>update</t>
  </si>
  <si>
    <t>join</t>
  </si>
  <si>
    <t>h25</t>
  </si>
  <si>
    <t>rounded</t>
  </si>
  <si>
    <t>text</t>
  </si>
  <si>
    <t>justify</t>
  </si>
  <si>
    <t>space 2</t>
  </si>
  <si>
    <t>h50</t>
  </si>
  <si>
    <t>h75</t>
  </si>
  <si>
    <t>h100</t>
  </si>
  <si>
    <t>row</t>
  </si>
  <si>
    <t>w3</t>
  </si>
  <si>
    <t>amazon</t>
  </si>
  <si>
    <t>where</t>
  </si>
  <si>
    <t>git</t>
  </si>
  <si>
    <t>gitdesk</t>
  </si>
  <si>
    <t>htdocs</t>
  </si>
  <si>
    <t>localhost</t>
  </si>
  <si>
    <t>imgur</t>
  </si>
  <si>
    <t>dev c</t>
  </si>
  <si>
    <t>utorrent</t>
  </si>
  <si>
    <t>speedtest</t>
  </si>
  <si>
    <t>nicehash</t>
  </si>
  <si>
    <t>postman</t>
  </si>
  <si>
    <t>pdaft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</si>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</sst>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49" fontId="0" fillId="2" borderId="3" xfId="0" applyNumberFormat="1" applyFill="1" applyBorder="1"/>
    <xf numFmtId="49" fontId="0" fillId="2" borderId="5" xfId="0" applyNumberFormat="1" applyFill="1" applyBorder="1"/>
    <xf numFmtId="49" fontId="0" fillId="2" borderId="7" xfId="0" applyNumberFormat="1" applyFill="1" applyBorder="1"/>
    <xf numFmtId="0" fontId="0" fillId="3" borderId="0" xfId="0" applyFill="1"/>
    <xf numFmtId="0" fontId="0" fillId="4" borderId="8" xfId="0" applyFill="1" applyBorder="1"/>
    <xf numFmtId="0" fontId="3" fillId="2" borderId="0" xfId="0" applyFont="1" applyFill="1"/>
    <xf numFmtId="0" fontId="0" fillId="5" borderId="0" xfId="0" applyFill="1"/>
    <xf numFmtId="0" fontId="0" fillId="0" borderId="9" xfId="0" applyBorder="1"/>
    <xf numFmtId="0" fontId="0" fillId="3" borderId="10" xfId="0" applyFill="1" applyBorder="1"/>
    <xf numFmtId="0" fontId="3" fillId="0" borderId="10" xfId="0" applyFont="1" applyBorder="1"/>
    <xf numFmtId="0" fontId="0" fillId="0" borderId="10" xfId="0" applyBorder="1"/>
    <xf numFmtId="0" fontId="0" fillId="0" borderId="12" xfId="0" applyBorder="1"/>
    <xf numFmtId="0" fontId="3" fillId="0" borderId="0" xfId="0" applyFont="1"/>
    <xf numFmtId="0" fontId="0" fillId="0" borderId="0" xfId="0" applyBorder="1"/>
    <xf numFmtId="0" fontId="0" fillId="5" borderId="0" xfId="0" applyFill="1" applyAlignment="1"/>
    <xf numFmtId="0" fontId="0" fillId="5" borderId="8" xfId="0" applyFill="1" applyBorder="1" applyAlignment="1"/>
    <xf numFmtId="0" fontId="0" fillId="5" borderId="8" xfId="0" applyFill="1" applyBorder="1"/>
    <xf numFmtId="0" fontId="0" fillId="5" borderId="8" xfId="0" applyFill="1" applyBorder="1" applyAlignment="1">
      <alignment horizontal="center"/>
    </xf>
    <xf numFmtId="0" fontId="0" fillId="3" borderId="0" xfId="0" applyFill="1" applyBorder="1"/>
    <xf numFmtId="0" fontId="0" fillId="5" borderId="0" xfId="0" applyFill="1" applyBorder="1" applyAlignment="1"/>
    <xf numFmtId="0" fontId="0" fillId="0" borderId="0" xfId="0" applyFill="1"/>
    <xf numFmtId="0" fontId="0" fillId="0" borderId="0" xfId="0" applyFill="1" applyBorder="1"/>
    <xf numFmtId="0" fontId="0" fillId="2" borderId="0" xfId="0" applyFont="1" applyFill="1" applyAlignment="1">
      <alignment vertical="center"/>
    </xf>
    <xf numFmtId="0" fontId="0" fillId="0" borderId="8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8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07B8-E81F-478A-B643-03C701568836}">
  <dimension ref="A1:H26"/>
  <sheetViews>
    <sheetView workbookViewId="0">
      <selection activeCell="D14" sqref="D14"/>
    </sheetView>
  </sheetViews>
  <sheetFormatPr defaultRowHeight="15" x14ac:dyDescent="0.25"/>
  <cols>
    <col min="1" max="1" width="17.7109375" style="1" customWidth="1"/>
    <col min="2" max="5" width="10.7109375" style="1" customWidth="1"/>
    <col min="6" max="16384" width="9.140625" style="1"/>
  </cols>
  <sheetData>
    <row r="1" spans="1:8" x14ac:dyDescent="0.25">
      <c r="B1" s="6" t="s">
        <v>93</v>
      </c>
      <c r="C1" s="6"/>
      <c r="D1" s="6" t="s">
        <v>94</v>
      </c>
      <c r="E1" s="6"/>
    </row>
    <row r="2" spans="1:8" x14ac:dyDescent="0.25">
      <c r="A2" s="1" t="s">
        <v>95</v>
      </c>
      <c r="B2" s="1" t="s">
        <v>96</v>
      </c>
      <c r="C2" s="1" t="s">
        <v>92</v>
      </c>
      <c r="D2" s="1" t="s">
        <v>96</v>
      </c>
      <c r="E2" s="1" t="s">
        <v>92</v>
      </c>
      <c r="G2" s="1" t="s">
        <v>105</v>
      </c>
    </row>
    <row r="3" spans="1:8" x14ac:dyDescent="0.25">
      <c r="A3" s="1" t="s">
        <v>27</v>
      </c>
      <c r="B3" s="1" t="s">
        <v>99</v>
      </c>
      <c r="C3" s="1" t="s">
        <v>100</v>
      </c>
      <c r="D3" s="1" t="s">
        <v>103</v>
      </c>
      <c r="E3" s="1" t="s">
        <v>104</v>
      </c>
      <c r="G3" s="1" t="s">
        <v>106</v>
      </c>
    </row>
    <row r="4" spans="1:8" x14ac:dyDescent="0.25">
      <c r="A4" s="1" t="s">
        <v>88</v>
      </c>
      <c r="B4" s="5">
        <v>1.1000000000000001</v>
      </c>
      <c r="C4" s="1">
        <v>0.5</v>
      </c>
      <c r="D4" s="5">
        <v>1.1000000000000001</v>
      </c>
      <c r="E4" s="1">
        <v>1</v>
      </c>
    </row>
    <row r="5" spans="1:8" x14ac:dyDescent="0.25">
      <c r="A5" s="1" t="s">
        <v>26</v>
      </c>
      <c r="B5" s="5">
        <v>2.1</v>
      </c>
      <c r="C5" s="5">
        <v>1.3</v>
      </c>
      <c r="D5" s="5">
        <v>2</v>
      </c>
      <c r="E5" s="5">
        <v>1.3</v>
      </c>
    </row>
    <row r="6" spans="1:8" x14ac:dyDescent="0.25">
      <c r="A6" s="1" t="s">
        <v>31</v>
      </c>
      <c r="B6" s="5">
        <v>2.1</v>
      </c>
      <c r="C6" s="5">
        <v>1.3</v>
      </c>
      <c r="D6" s="5">
        <v>2.4</v>
      </c>
      <c r="E6" s="5">
        <v>1.3</v>
      </c>
      <c r="G6" s="1">
        <f>SUM(H:H)</f>
        <v>70</v>
      </c>
      <c r="H6" s="5">
        <v>1</v>
      </c>
    </row>
    <row r="7" spans="1:8" x14ac:dyDescent="0.25">
      <c r="A7" s="1" t="s">
        <v>89</v>
      </c>
      <c r="B7" s="5">
        <v>4.2</v>
      </c>
      <c r="C7" s="5">
        <v>1.3</v>
      </c>
      <c r="D7" s="5">
        <v>3.4</v>
      </c>
      <c r="E7" s="5">
        <v>1.3</v>
      </c>
      <c r="H7" s="5">
        <v>6</v>
      </c>
    </row>
    <row r="8" spans="1:8" x14ac:dyDescent="0.25">
      <c r="A8" s="1" t="s">
        <v>102</v>
      </c>
      <c r="B8" s="5">
        <v>2.1</v>
      </c>
      <c r="C8" s="5">
        <v>1.3</v>
      </c>
      <c r="D8" s="5">
        <v>1.6</v>
      </c>
      <c r="E8" s="5">
        <v>1.3</v>
      </c>
      <c r="H8" s="5">
        <v>6</v>
      </c>
    </row>
    <row r="9" spans="1:8" x14ac:dyDescent="0.25">
      <c r="A9" s="1" t="s">
        <v>90</v>
      </c>
      <c r="B9" s="5">
        <v>1.7</v>
      </c>
      <c r="C9" s="5">
        <v>1.3</v>
      </c>
      <c r="D9" s="5">
        <v>1.6</v>
      </c>
      <c r="E9" s="5">
        <v>1.3</v>
      </c>
      <c r="H9" s="5">
        <v>9</v>
      </c>
    </row>
    <row r="10" spans="1:8" x14ac:dyDescent="0.25">
      <c r="A10" s="1" t="s">
        <v>91</v>
      </c>
      <c r="B10" s="5">
        <v>10.1</v>
      </c>
      <c r="C10" s="5">
        <v>1.3</v>
      </c>
      <c r="D10" s="5">
        <v>11</v>
      </c>
      <c r="E10" s="5">
        <v>1.3</v>
      </c>
      <c r="H10" s="5">
        <v>12</v>
      </c>
    </row>
    <row r="11" spans="1:8" x14ac:dyDescent="0.25">
      <c r="A11" s="1" t="s">
        <v>108</v>
      </c>
      <c r="B11" s="5">
        <v>1.1000000000000001</v>
      </c>
      <c r="C11" s="5">
        <v>1.3</v>
      </c>
      <c r="D11" s="5">
        <v>2.9</v>
      </c>
      <c r="E11" s="5">
        <v>1.3</v>
      </c>
      <c r="H11" s="5">
        <v>12</v>
      </c>
    </row>
    <row r="12" spans="1:8" x14ac:dyDescent="0.25">
      <c r="A12" s="1" t="s">
        <v>97</v>
      </c>
      <c r="B12" s="36">
        <v>1.1000000000000001</v>
      </c>
      <c r="C12" s="36">
        <v>1.3</v>
      </c>
      <c r="D12" s="36">
        <v>1.1000000000000001</v>
      </c>
      <c r="E12" s="36">
        <v>1.3</v>
      </c>
      <c r="H12" s="5">
        <v>12</v>
      </c>
    </row>
    <row r="13" spans="1:8" x14ac:dyDescent="0.25">
      <c r="A13" s="1" t="s">
        <v>43</v>
      </c>
      <c r="B13" s="6" t="s">
        <v>101</v>
      </c>
      <c r="C13" s="5">
        <v>1.3</v>
      </c>
      <c r="D13" s="6">
        <v>2.9</v>
      </c>
      <c r="E13" s="1">
        <v>1.3</v>
      </c>
      <c r="H13" s="5">
        <v>6</v>
      </c>
    </row>
    <row r="14" spans="1:8" x14ac:dyDescent="0.25">
      <c r="A14" s="1" t="s">
        <v>64</v>
      </c>
      <c r="B14" s="6" t="s">
        <v>101</v>
      </c>
      <c r="C14" s="5" t="s">
        <v>101</v>
      </c>
      <c r="D14" s="5">
        <v>1.1000000000000001</v>
      </c>
      <c r="E14" s="5">
        <v>3.2</v>
      </c>
      <c r="H14" s="5">
        <v>6</v>
      </c>
    </row>
    <row r="15" spans="1:8" x14ac:dyDescent="0.25">
      <c r="B15" s="6"/>
      <c r="D15" s="6"/>
    </row>
    <row r="17" spans="1:8" x14ac:dyDescent="0.25">
      <c r="A17" s="1" t="s">
        <v>107</v>
      </c>
      <c r="B17" s="1">
        <f>13+10+13+12+12+10</f>
        <v>70</v>
      </c>
    </row>
    <row r="26" spans="1:8" x14ac:dyDescent="0.25">
      <c r="H26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BB83-E12E-4A9C-B635-43728EE29DFC}">
  <dimension ref="A1:AE25"/>
  <sheetViews>
    <sheetView zoomScaleNormal="100" workbookViewId="0">
      <selection activeCell="C11" sqref="C11"/>
    </sheetView>
  </sheetViews>
  <sheetFormatPr defaultRowHeight="15" x14ac:dyDescent="0.25"/>
  <cols>
    <col min="2" max="2" width="4" bestFit="1" customWidth="1"/>
    <col min="5" max="5" width="3" bestFit="1" customWidth="1"/>
    <col min="6" max="6" width="6" bestFit="1" customWidth="1"/>
    <col min="7" max="7" width="9.140625" style="2"/>
    <col min="8" max="8" width="3" bestFit="1" customWidth="1"/>
    <col min="9" max="9" width="6" bestFit="1" customWidth="1"/>
    <col min="10" max="10" width="9.140625" style="2"/>
    <col min="11" max="11" width="3" bestFit="1" customWidth="1"/>
    <col min="12" max="12" width="6" bestFit="1" customWidth="1"/>
    <col min="13" max="13" width="9.140625" style="2"/>
    <col min="14" max="14" width="4" bestFit="1" customWidth="1"/>
    <col min="15" max="15" width="6" bestFit="1" customWidth="1"/>
    <col min="16" max="16" width="9.140625" style="2"/>
    <col min="17" max="17" width="4" bestFit="1" customWidth="1"/>
    <col min="18" max="18" width="6" bestFit="1" customWidth="1"/>
    <col min="19" max="19" width="9.140625" style="2"/>
    <col min="20" max="20" width="4" bestFit="1" customWidth="1"/>
    <col min="21" max="21" width="6" bestFit="1" customWidth="1"/>
    <col min="22" max="22" width="9.140625" style="2"/>
    <col min="23" max="23" width="4" bestFit="1" customWidth="1"/>
    <col min="24" max="24" width="3.7109375" style="2" customWidth="1"/>
    <col min="25" max="25" width="4" bestFit="1" customWidth="1"/>
    <col min="26" max="26" width="4" customWidth="1"/>
    <col min="27" max="27" width="6" bestFit="1" customWidth="1"/>
    <col min="28" max="28" width="9.140625" style="2"/>
    <col min="29" max="29" width="4" bestFit="1" customWidth="1"/>
    <col min="30" max="30" width="6" bestFit="1" customWidth="1"/>
    <col min="31" max="31" width="9.140625" style="2"/>
  </cols>
  <sheetData>
    <row r="1" spans="1:30" x14ac:dyDescent="0.25">
      <c r="A1" t="s">
        <v>5</v>
      </c>
      <c r="B1">
        <f>COUNTA(G$1:G$25)</f>
        <v>8</v>
      </c>
      <c r="D1">
        <f>COUNTA(F$1:F$25)</f>
        <v>7</v>
      </c>
      <c r="E1" s="8">
        <v>1</v>
      </c>
      <c r="F1" s="9"/>
      <c r="H1" s="8">
        <f>E1+25</f>
        <v>26</v>
      </c>
      <c r="I1" s="9"/>
      <c r="K1" s="8">
        <f>H1+25</f>
        <v>51</v>
      </c>
      <c r="L1" s="9">
        <f t="shared" ref="L1:L7" si="0">K1+($C$14*255)</f>
        <v>51</v>
      </c>
      <c r="M1" s="2" t="s">
        <v>111</v>
      </c>
      <c r="N1" s="8">
        <f>K1+25</f>
        <v>76</v>
      </c>
      <c r="O1" s="9">
        <f>N1+($C$14*255)</f>
        <v>76</v>
      </c>
      <c r="P1" s="2" t="s">
        <v>11</v>
      </c>
      <c r="Q1" s="8">
        <f>N1+25</f>
        <v>101</v>
      </c>
      <c r="R1" s="11">
        <f>Q1+($C$14*255)</f>
        <v>101</v>
      </c>
      <c r="S1" s="2" t="s">
        <v>48</v>
      </c>
      <c r="T1" s="8">
        <f>Q1+25</f>
        <v>126</v>
      </c>
      <c r="U1" s="9"/>
      <c r="W1" s="8">
        <f>T1+25</f>
        <v>151</v>
      </c>
      <c r="X1" s="14"/>
      <c r="Z1" s="8">
        <f>W1+25</f>
        <v>176</v>
      </c>
      <c r="AA1" s="9"/>
      <c r="AC1" s="8">
        <f>Z1+25</f>
        <v>201</v>
      </c>
      <c r="AD1" s="9"/>
    </row>
    <row r="2" spans="1:30" x14ac:dyDescent="0.25">
      <c r="A2" t="s">
        <v>7</v>
      </c>
      <c r="B2">
        <f>COUNTA(J$1:J$25)</f>
        <v>16</v>
      </c>
      <c r="D2">
        <f>COUNTA(I$1:I$25)</f>
        <v>15</v>
      </c>
      <c r="E2" s="10">
        <f t="shared" ref="E2:E25" si="1">E1+1</f>
        <v>2</v>
      </c>
      <c r="F2" s="11"/>
      <c r="H2" s="10">
        <f t="shared" ref="H2:H25" si="2">H1+1</f>
        <v>27</v>
      </c>
      <c r="I2" s="11">
        <f>H2+($C$14*255)</f>
        <v>27</v>
      </c>
      <c r="J2" s="2" t="s">
        <v>32</v>
      </c>
      <c r="K2" s="10">
        <f t="shared" ref="K2:K25" si="3">K1+1</f>
        <v>52</v>
      </c>
      <c r="L2" s="11">
        <f t="shared" si="0"/>
        <v>52</v>
      </c>
      <c r="M2" s="2">
        <v>4</v>
      </c>
      <c r="N2" s="10">
        <f t="shared" ref="N2:N25" si="4">N1+1</f>
        <v>77</v>
      </c>
      <c r="O2" s="11">
        <f t="shared" ref="O2:O25" si="5">N2+($C$14*255)</f>
        <v>77</v>
      </c>
      <c r="P2" s="2" t="s">
        <v>12</v>
      </c>
      <c r="Q2" s="10">
        <f t="shared" ref="Q2:Q25" si="6">Q1+1</f>
        <v>102</v>
      </c>
      <c r="R2" s="11">
        <f t="shared" ref="R2:R23" si="7">Q2+($C$14*255)</f>
        <v>102</v>
      </c>
      <c r="S2" s="2" t="s">
        <v>113</v>
      </c>
      <c r="T2" s="10">
        <f t="shared" ref="T2:T25" si="8">T1+1</f>
        <v>127</v>
      </c>
      <c r="U2" s="11"/>
      <c r="W2" s="10">
        <f t="shared" ref="W2:W25" si="9">W1+1</f>
        <v>152</v>
      </c>
      <c r="X2" s="15"/>
      <c r="Z2" s="10">
        <f t="shared" ref="Z2:Z25" si="10">Z1+1</f>
        <v>177</v>
      </c>
      <c r="AA2" s="11"/>
      <c r="AC2" s="10">
        <f t="shared" ref="AC2:AC25" si="11">AC1+1</f>
        <v>202</v>
      </c>
      <c r="AD2" s="11"/>
    </row>
    <row r="3" spans="1:30" x14ac:dyDescent="0.25">
      <c r="A3" t="s">
        <v>9</v>
      </c>
      <c r="B3">
        <f>COUNTA(M$1:M$25)</f>
        <v>18</v>
      </c>
      <c r="D3">
        <f>COUNTA(L$1:L$25)</f>
        <v>18</v>
      </c>
      <c r="E3" s="10">
        <f t="shared" si="1"/>
        <v>3</v>
      </c>
      <c r="F3" s="11"/>
      <c r="H3" s="10">
        <f t="shared" si="2"/>
        <v>28</v>
      </c>
      <c r="I3" s="11"/>
      <c r="K3" s="10">
        <f t="shared" si="3"/>
        <v>53</v>
      </c>
      <c r="L3" s="11">
        <f t="shared" si="0"/>
        <v>53</v>
      </c>
      <c r="M3" s="2">
        <v>5</v>
      </c>
      <c r="N3" s="10">
        <f t="shared" si="4"/>
        <v>78</v>
      </c>
      <c r="O3" s="11">
        <f t="shared" si="5"/>
        <v>78</v>
      </c>
      <c r="P3" s="2" t="s">
        <v>13</v>
      </c>
      <c r="Q3" s="10">
        <f t="shared" si="6"/>
        <v>103</v>
      </c>
      <c r="R3" s="11">
        <f t="shared" si="7"/>
        <v>103</v>
      </c>
      <c r="S3" s="2" t="s">
        <v>61</v>
      </c>
      <c r="T3" s="10">
        <f t="shared" si="8"/>
        <v>128</v>
      </c>
      <c r="U3" s="11"/>
      <c r="W3" s="10">
        <f t="shared" si="9"/>
        <v>153</v>
      </c>
      <c r="X3" s="15"/>
      <c r="Z3" s="10">
        <f t="shared" si="10"/>
        <v>178</v>
      </c>
      <c r="AA3" s="11"/>
      <c r="AC3" s="10">
        <f t="shared" si="11"/>
        <v>203</v>
      </c>
      <c r="AD3" s="11"/>
    </row>
    <row r="4" spans="1:30" x14ac:dyDescent="0.25">
      <c r="A4" t="s">
        <v>11</v>
      </c>
      <c r="B4">
        <f>COUNTA(P$1:P$25)</f>
        <v>23</v>
      </c>
      <c r="D4">
        <f>COUNTA(O$1:O$25)</f>
        <v>21</v>
      </c>
      <c r="E4" s="10">
        <f t="shared" si="1"/>
        <v>4</v>
      </c>
      <c r="F4" s="11"/>
      <c r="H4" s="10">
        <f t="shared" si="2"/>
        <v>29</v>
      </c>
      <c r="I4" s="11"/>
      <c r="K4" s="10">
        <f t="shared" si="3"/>
        <v>54</v>
      </c>
      <c r="L4" s="11">
        <f t="shared" si="0"/>
        <v>54</v>
      </c>
      <c r="M4" s="2">
        <v>6</v>
      </c>
      <c r="N4" s="10">
        <f t="shared" si="4"/>
        <v>79</v>
      </c>
      <c r="O4" s="11">
        <f t="shared" si="5"/>
        <v>79</v>
      </c>
      <c r="P4" s="2" t="s">
        <v>14</v>
      </c>
      <c r="Q4" s="10">
        <f t="shared" si="6"/>
        <v>104</v>
      </c>
      <c r="R4" s="11">
        <f t="shared" si="7"/>
        <v>104</v>
      </c>
      <c r="S4" s="2" t="s">
        <v>62</v>
      </c>
      <c r="T4" s="10">
        <f t="shared" si="8"/>
        <v>129</v>
      </c>
      <c r="U4" s="11"/>
      <c r="W4" s="10">
        <f t="shared" si="9"/>
        <v>154</v>
      </c>
      <c r="X4" s="15"/>
      <c r="Z4" s="10">
        <f t="shared" si="10"/>
        <v>179</v>
      </c>
      <c r="AA4" s="11"/>
      <c r="AC4" s="10">
        <f t="shared" si="11"/>
        <v>204</v>
      </c>
      <c r="AD4" s="11"/>
    </row>
    <row r="5" spans="1:30" x14ac:dyDescent="0.25">
      <c r="A5" t="s">
        <v>13</v>
      </c>
      <c r="B5">
        <f>COUNTA(S$1:S$25)</f>
        <v>23</v>
      </c>
      <c r="D5">
        <f>COUNTA(R$1:R$25)</f>
        <v>22</v>
      </c>
      <c r="E5" s="10">
        <f t="shared" si="1"/>
        <v>5</v>
      </c>
      <c r="F5" s="11"/>
      <c r="H5" s="10">
        <f t="shared" si="2"/>
        <v>30</v>
      </c>
      <c r="I5" s="11"/>
      <c r="K5" s="10">
        <f t="shared" si="3"/>
        <v>55</v>
      </c>
      <c r="L5" s="11">
        <f t="shared" si="0"/>
        <v>55</v>
      </c>
      <c r="M5" s="2">
        <v>7</v>
      </c>
      <c r="N5" s="10">
        <f t="shared" si="4"/>
        <v>80</v>
      </c>
      <c r="O5" s="11">
        <f t="shared" si="5"/>
        <v>80</v>
      </c>
      <c r="P5" s="2" t="s">
        <v>15</v>
      </c>
      <c r="Q5" s="10">
        <f t="shared" si="6"/>
        <v>105</v>
      </c>
      <c r="R5" s="11">
        <f t="shared" si="7"/>
        <v>105</v>
      </c>
      <c r="S5" s="2" t="s">
        <v>63</v>
      </c>
      <c r="T5" s="10">
        <f t="shared" si="8"/>
        <v>130</v>
      </c>
      <c r="U5" s="11"/>
      <c r="W5" s="10">
        <f t="shared" si="9"/>
        <v>155</v>
      </c>
      <c r="X5" s="15"/>
      <c r="Z5" s="10">
        <f t="shared" si="10"/>
        <v>180</v>
      </c>
      <c r="AA5" s="11"/>
      <c r="AC5" s="10">
        <f t="shared" si="11"/>
        <v>205</v>
      </c>
      <c r="AD5" s="11"/>
    </row>
    <row r="6" spans="1:30" x14ac:dyDescent="0.25">
      <c r="A6" t="s">
        <v>15</v>
      </c>
      <c r="B6">
        <f>COUNTA(V$1:V$25)</f>
        <v>2</v>
      </c>
      <c r="D6">
        <f>COUNTA(U$1:U$25)</f>
        <v>1</v>
      </c>
      <c r="E6" s="10">
        <f t="shared" si="1"/>
        <v>6</v>
      </c>
      <c r="F6" s="11"/>
      <c r="H6" s="10">
        <f t="shared" si="2"/>
        <v>31</v>
      </c>
      <c r="I6" s="11"/>
      <c r="K6" s="10">
        <f t="shared" si="3"/>
        <v>56</v>
      </c>
      <c r="L6" s="11">
        <f t="shared" si="0"/>
        <v>56</v>
      </c>
      <c r="M6" s="2">
        <v>8</v>
      </c>
      <c r="N6" s="10">
        <f t="shared" si="4"/>
        <v>81</v>
      </c>
      <c r="O6" s="11">
        <f t="shared" si="5"/>
        <v>81</v>
      </c>
      <c r="P6" s="2" t="s">
        <v>16</v>
      </c>
      <c r="Q6" s="10">
        <f t="shared" si="6"/>
        <v>106</v>
      </c>
      <c r="R6" s="11">
        <f t="shared" si="7"/>
        <v>106</v>
      </c>
      <c r="S6" s="2" t="s">
        <v>65</v>
      </c>
      <c r="T6" s="10">
        <f t="shared" si="8"/>
        <v>131</v>
      </c>
      <c r="U6" s="11"/>
      <c r="W6" s="10">
        <f t="shared" si="9"/>
        <v>156</v>
      </c>
      <c r="X6" s="15"/>
      <c r="Z6" s="10">
        <f t="shared" si="10"/>
        <v>181</v>
      </c>
      <c r="AA6" s="11"/>
      <c r="AC6" s="10">
        <f t="shared" si="11"/>
        <v>206</v>
      </c>
      <c r="AD6" s="11"/>
    </row>
    <row r="7" spans="1:30" x14ac:dyDescent="0.25">
      <c r="A7" t="s">
        <v>17</v>
      </c>
      <c r="B7">
        <f>COUNTA(Y$1:Y$25)</f>
        <v>0</v>
      </c>
      <c r="D7">
        <f>COUNTA(X$1:X$25)</f>
        <v>0</v>
      </c>
      <c r="E7" s="10">
        <f t="shared" si="1"/>
        <v>7</v>
      </c>
      <c r="F7" s="11"/>
      <c r="H7" s="10">
        <f t="shared" si="2"/>
        <v>32</v>
      </c>
      <c r="I7" s="11">
        <f t="shared" ref="I7:I15" si="12">H7+($C$14*255)</f>
        <v>32</v>
      </c>
      <c r="J7" s="2" t="s">
        <v>33</v>
      </c>
      <c r="K7" s="10">
        <f t="shared" si="3"/>
        <v>57</v>
      </c>
      <c r="L7" s="11">
        <f t="shared" si="0"/>
        <v>57</v>
      </c>
      <c r="M7" s="2">
        <v>9</v>
      </c>
      <c r="N7" s="10">
        <f t="shared" si="4"/>
        <v>82</v>
      </c>
      <c r="O7" s="11">
        <f t="shared" si="5"/>
        <v>82</v>
      </c>
      <c r="P7" s="2" t="s">
        <v>17</v>
      </c>
      <c r="Q7" s="10">
        <f t="shared" si="6"/>
        <v>107</v>
      </c>
      <c r="R7" s="11">
        <f t="shared" si="7"/>
        <v>107</v>
      </c>
      <c r="S7" s="2" t="s">
        <v>64</v>
      </c>
      <c r="T7" s="10">
        <f t="shared" si="8"/>
        <v>132</v>
      </c>
      <c r="U7" s="11"/>
      <c r="W7" s="10">
        <f t="shared" si="9"/>
        <v>157</v>
      </c>
      <c r="X7" s="15"/>
      <c r="Z7" s="10">
        <f t="shared" si="10"/>
        <v>182</v>
      </c>
      <c r="AA7" s="11"/>
      <c r="AC7" s="10">
        <f t="shared" si="11"/>
        <v>207</v>
      </c>
      <c r="AD7" s="11"/>
    </row>
    <row r="8" spans="1:30" x14ac:dyDescent="0.25">
      <c r="A8" t="s">
        <v>18</v>
      </c>
      <c r="B8">
        <f>COUNTA(AB1:AB25)</f>
        <v>7</v>
      </c>
      <c r="D8">
        <f>COUNTA(AA$1:AA$25)</f>
        <v>7</v>
      </c>
      <c r="E8" s="10">
        <f t="shared" si="1"/>
        <v>8</v>
      </c>
      <c r="F8" s="11">
        <f>E8+($C$14*255)</f>
        <v>8</v>
      </c>
      <c r="G8" s="2" t="s">
        <v>108</v>
      </c>
      <c r="H8" s="10">
        <f t="shared" si="2"/>
        <v>33</v>
      </c>
      <c r="I8" s="11">
        <f t="shared" si="12"/>
        <v>33</v>
      </c>
      <c r="J8" s="2" t="s">
        <v>34</v>
      </c>
      <c r="K8" s="10">
        <f t="shared" si="3"/>
        <v>58</v>
      </c>
      <c r="L8" s="11"/>
      <c r="N8" s="10">
        <f t="shared" si="4"/>
        <v>83</v>
      </c>
      <c r="O8" s="11">
        <f t="shared" si="5"/>
        <v>83</v>
      </c>
      <c r="P8" s="2" t="s">
        <v>18</v>
      </c>
      <c r="Q8" s="10">
        <f t="shared" si="6"/>
        <v>108</v>
      </c>
      <c r="R8" s="11"/>
      <c r="S8" s="4" t="s">
        <v>69</v>
      </c>
      <c r="T8" s="10">
        <f t="shared" si="8"/>
        <v>133</v>
      </c>
      <c r="U8" s="11"/>
      <c r="W8" s="10">
        <f t="shared" si="9"/>
        <v>158</v>
      </c>
      <c r="X8" s="15"/>
      <c r="Z8" s="10">
        <f t="shared" si="10"/>
        <v>183</v>
      </c>
      <c r="AA8" s="11"/>
      <c r="AC8" s="10">
        <f t="shared" si="11"/>
        <v>208</v>
      </c>
      <c r="AD8" s="11"/>
    </row>
    <row r="9" spans="1:30" x14ac:dyDescent="0.25">
      <c r="A9" t="s">
        <v>19</v>
      </c>
      <c r="B9">
        <f>COUNTA(AE$1:AE$25)</f>
        <v>4</v>
      </c>
      <c r="D9">
        <f>COUNTA(AD$1:AD$25)</f>
        <v>4</v>
      </c>
      <c r="E9" s="10">
        <f t="shared" si="1"/>
        <v>9</v>
      </c>
      <c r="F9" s="11">
        <f>E9+($C$14*255)</f>
        <v>9</v>
      </c>
      <c r="G9" s="2" t="s">
        <v>26</v>
      </c>
      <c r="H9" s="10">
        <f t="shared" si="2"/>
        <v>34</v>
      </c>
      <c r="I9" s="11">
        <f t="shared" si="12"/>
        <v>34</v>
      </c>
      <c r="J9" s="2" t="s">
        <v>112</v>
      </c>
      <c r="K9" s="10">
        <f t="shared" si="3"/>
        <v>59</v>
      </c>
      <c r="L9" s="11"/>
      <c r="N9" s="10">
        <f t="shared" si="4"/>
        <v>84</v>
      </c>
      <c r="O9" s="11">
        <f t="shared" si="5"/>
        <v>84</v>
      </c>
      <c r="P9" s="2" t="s">
        <v>19</v>
      </c>
      <c r="Q9" s="10">
        <f t="shared" si="6"/>
        <v>109</v>
      </c>
      <c r="R9" s="11">
        <f t="shared" si="7"/>
        <v>109</v>
      </c>
      <c r="S9" s="2" t="s">
        <v>66</v>
      </c>
      <c r="T9" s="10">
        <f t="shared" si="8"/>
        <v>134</v>
      </c>
      <c r="U9" s="11"/>
      <c r="W9" s="10">
        <f t="shared" si="9"/>
        <v>159</v>
      </c>
      <c r="X9" s="15"/>
      <c r="Z9" s="10">
        <f t="shared" si="10"/>
        <v>184</v>
      </c>
      <c r="AA9" s="11"/>
      <c r="AC9" s="10">
        <f t="shared" si="11"/>
        <v>209</v>
      </c>
      <c r="AD9" s="11"/>
    </row>
    <row r="10" spans="1:30" x14ac:dyDescent="0.25">
      <c r="E10" s="10">
        <f t="shared" si="1"/>
        <v>10</v>
      </c>
      <c r="F10" s="11"/>
      <c r="H10" s="10">
        <f t="shared" si="2"/>
        <v>35</v>
      </c>
      <c r="I10" s="11">
        <f t="shared" si="12"/>
        <v>35</v>
      </c>
      <c r="J10" s="2" t="s">
        <v>35</v>
      </c>
      <c r="K10" s="10">
        <f t="shared" si="3"/>
        <v>60</v>
      </c>
      <c r="L10" s="11"/>
      <c r="N10" s="10">
        <f t="shared" si="4"/>
        <v>85</v>
      </c>
      <c r="O10" s="11">
        <f t="shared" si="5"/>
        <v>85</v>
      </c>
      <c r="P10" s="2" t="s">
        <v>20</v>
      </c>
      <c r="Q10" s="10">
        <f t="shared" si="6"/>
        <v>110</v>
      </c>
      <c r="R10" s="11">
        <f t="shared" si="7"/>
        <v>110</v>
      </c>
      <c r="S10" s="2" t="s">
        <v>67</v>
      </c>
      <c r="T10" s="10">
        <f t="shared" si="8"/>
        <v>135</v>
      </c>
      <c r="U10" s="11"/>
      <c r="W10" s="10">
        <f t="shared" si="9"/>
        <v>160</v>
      </c>
      <c r="X10" s="15"/>
      <c r="Z10" s="10">
        <f t="shared" si="10"/>
        <v>185</v>
      </c>
      <c r="AA10" s="11"/>
      <c r="AC10" s="10">
        <f t="shared" si="11"/>
        <v>210</v>
      </c>
      <c r="AD10" s="11"/>
    </row>
    <row r="11" spans="1:30" x14ac:dyDescent="0.25">
      <c r="B11">
        <f>SUM(B1:B10)</f>
        <v>101</v>
      </c>
      <c r="C11">
        <f>B11-7</f>
        <v>94</v>
      </c>
      <c r="E11" s="10">
        <f t="shared" si="1"/>
        <v>11</v>
      </c>
      <c r="F11" s="11"/>
      <c r="H11" s="10">
        <f t="shared" si="2"/>
        <v>36</v>
      </c>
      <c r="I11" s="11">
        <f t="shared" si="12"/>
        <v>36</v>
      </c>
      <c r="J11" s="2" t="s">
        <v>36</v>
      </c>
      <c r="K11" s="10">
        <f t="shared" si="3"/>
        <v>61</v>
      </c>
      <c r="L11" s="11"/>
      <c r="N11" s="10">
        <f t="shared" si="4"/>
        <v>86</v>
      </c>
      <c r="O11" s="11">
        <f t="shared" si="5"/>
        <v>86</v>
      </c>
      <c r="P11" s="2" t="s">
        <v>21</v>
      </c>
      <c r="Q11" s="10">
        <f t="shared" si="6"/>
        <v>111</v>
      </c>
      <c r="R11" s="11">
        <f t="shared" si="7"/>
        <v>111</v>
      </c>
      <c r="S11" s="2" t="s">
        <v>68</v>
      </c>
      <c r="T11" s="10">
        <f t="shared" si="8"/>
        <v>136</v>
      </c>
      <c r="U11" s="11"/>
      <c r="W11" s="10">
        <f t="shared" si="9"/>
        <v>161</v>
      </c>
      <c r="X11" s="15"/>
      <c r="Z11" s="10">
        <f t="shared" si="10"/>
        <v>186</v>
      </c>
      <c r="AA11" s="11">
        <f>Z11+($C$14*255)</f>
        <v>186</v>
      </c>
      <c r="AB11" s="2" t="s">
        <v>71</v>
      </c>
      <c r="AC11" s="10">
        <f t="shared" si="11"/>
        <v>211</v>
      </c>
      <c r="AD11" s="11"/>
    </row>
    <row r="12" spans="1:30" x14ac:dyDescent="0.25">
      <c r="D12">
        <f>SUM(D1:D10)</f>
        <v>95</v>
      </c>
      <c r="E12" s="10">
        <f t="shared" si="1"/>
        <v>12</v>
      </c>
      <c r="F12" s="11"/>
      <c r="H12" s="10">
        <f t="shared" si="2"/>
        <v>37</v>
      </c>
      <c r="I12" s="11">
        <f t="shared" si="12"/>
        <v>37</v>
      </c>
      <c r="J12" s="2" t="s">
        <v>37</v>
      </c>
      <c r="K12" s="10">
        <f t="shared" si="3"/>
        <v>62</v>
      </c>
      <c r="L12" s="11"/>
      <c r="N12" s="10">
        <f t="shared" si="4"/>
        <v>87</v>
      </c>
      <c r="O12" s="11">
        <f t="shared" si="5"/>
        <v>87</v>
      </c>
      <c r="P12" s="2" t="s">
        <v>22</v>
      </c>
      <c r="Q12" s="10">
        <f t="shared" si="6"/>
        <v>112</v>
      </c>
      <c r="R12" s="11">
        <f t="shared" si="7"/>
        <v>112</v>
      </c>
      <c r="S12" s="2" t="s">
        <v>49</v>
      </c>
      <c r="T12" s="10">
        <f t="shared" si="8"/>
        <v>137</v>
      </c>
      <c r="U12" s="11"/>
      <c r="W12" s="10">
        <f t="shared" si="9"/>
        <v>162</v>
      </c>
      <c r="X12" s="15"/>
      <c r="Z12" s="10">
        <f t="shared" si="10"/>
        <v>187</v>
      </c>
      <c r="AA12" s="11">
        <f t="shared" ref="AA12:AA16" si="13">Z12+($C$14*255)</f>
        <v>187</v>
      </c>
      <c r="AB12" s="2" t="s">
        <v>72</v>
      </c>
      <c r="AC12" s="10">
        <f t="shared" si="11"/>
        <v>212</v>
      </c>
      <c r="AD12" s="11"/>
    </row>
    <row r="13" spans="1:30" ht="15.75" thickBot="1" x14ac:dyDescent="0.3">
      <c r="E13" s="10">
        <f t="shared" si="1"/>
        <v>13</v>
      </c>
      <c r="F13" s="11">
        <f>E13+($C$14*255)</f>
        <v>13</v>
      </c>
      <c r="G13" s="2" t="s">
        <v>27</v>
      </c>
      <c r="H13" s="10">
        <f t="shared" si="2"/>
        <v>38</v>
      </c>
      <c r="I13" s="11">
        <f t="shared" si="12"/>
        <v>38</v>
      </c>
      <c r="J13" s="2" t="s">
        <v>39</v>
      </c>
      <c r="K13" s="10">
        <f t="shared" si="3"/>
        <v>63</v>
      </c>
      <c r="L13" s="11"/>
      <c r="N13" s="10">
        <f t="shared" si="4"/>
        <v>88</v>
      </c>
      <c r="O13" s="11">
        <f t="shared" si="5"/>
        <v>88</v>
      </c>
      <c r="P13" s="2" t="s">
        <v>23</v>
      </c>
      <c r="Q13" s="10">
        <f t="shared" si="6"/>
        <v>113</v>
      </c>
      <c r="R13" s="11">
        <f t="shared" si="7"/>
        <v>113</v>
      </c>
      <c r="S13" s="2" t="s">
        <v>50</v>
      </c>
      <c r="T13" s="10">
        <f t="shared" si="8"/>
        <v>138</v>
      </c>
      <c r="U13" s="11"/>
      <c r="W13" s="10">
        <f t="shared" si="9"/>
        <v>163</v>
      </c>
      <c r="X13" s="15"/>
      <c r="Z13" s="10">
        <f t="shared" si="10"/>
        <v>188</v>
      </c>
      <c r="AA13" s="11">
        <f t="shared" si="13"/>
        <v>188</v>
      </c>
      <c r="AB13" s="2" t="s">
        <v>73</v>
      </c>
      <c r="AC13" s="10">
        <f t="shared" si="11"/>
        <v>213</v>
      </c>
      <c r="AD13" s="11"/>
    </row>
    <row r="14" spans="1:30" ht="15.75" thickBot="1" x14ac:dyDescent="0.3">
      <c r="A14" t="s">
        <v>109</v>
      </c>
      <c r="C14" s="7">
        <v>0</v>
      </c>
      <c r="E14" s="10">
        <f t="shared" si="1"/>
        <v>14</v>
      </c>
      <c r="F14" s="11"/>
      <c r="H14" s="10">
        <f t="shared" si="2"/>
        <v>39</v>
      </c>
      <c r="I14" s="11">
        <f t="shared" si="12"/>
        <v>39</v>
      </c>
      <c r="J14" s="2" t="s">
        <v>38</v>
      </c>
      <c r="K14" s="10">
        <f t="shared" si="3"/>
        <v>64</v>
      </c>
      <c r="L14" s="11"/>
      <c r="N14" s="10">
        <f t="shared" si="4"/>
        <v>89</v>
      </c>
      <c r="O14" s="11">
        <f t="shared" si="5"/>
        <v>89</v>
      </c>
      <c r="P14" s="2" t="s">
        <v>24</v>
      </c>
      <c r="Q14" s="10">
        <f t="shared" si="6"/>
        <v>114</v>
      </c>
      <c r="R14" s="11">
        <f t="shared" si="7"/>
        <v>114</v>
      </c>
      <c r="S14" s="2" t="s">
        <v>51</v>
      </c>
      <c r="T14" s="10">
        <f t="shared" si="8"/>
        <v>139</v>
      </c>
      <c r="U14" s="11"/>
      <c r="W14" s="10">
        <f t="shared" si="9"/>
        <v>164</v>
      </c>
      <c r="X14" s="15"/>
      <c r="Z14" s="10">
        <f t="shared" si="10"/>
        <v>189</v>
      </c>
      <c r="AA14" s="11">
        <f t="shared" si="13"/>
        <v>189</v>
      </c>
      <c r="AB14" s="2" t="s">
        <v>74</v>
      </c>
      <c r="AC14" s="10">
        <f t="shared" si="11"/>
        <v>214</v>
      </c>
      <c r="AD14" s="11"/>
    </row>
    <row r="15" spans="1:30" x14ac:dyDescent="0.25">
      <c r="A15" t="s">
        <v>110</v>
      </c>
      <c r="E15" s="10">
        <f t="shared" si="1"/>
        <v>15</v>
      </c>
      <c r="F15" s="11"/>
      <c r="H15" s="10">
        <f t="shared" si="2"/>
        <v>40</v>
      </c>
      <c r="I15" s="11">
        <f t="shared" si="12"/>
        <v>40</v>
      </c>
      <c r="J15" s="2" t="s">
        <v>40</v>
      </c>
      <c r="K15" s="10">
        <f t="shared" si="3"/>
        <v>65</v>
      </c>
      <c r="L15" s="11">
        <f t="shared" ref="L15:L25" si="14">K15+($C$14*255)</f>
        <v>65</v>
      </c>
      <c r="M15" s="2" t="s">
        <v>2</v>
      </c>
      <c r="N15" s="10">
        <f t="shared" si="4"/>
        <v>90</v>
      </c>
      <c r="O15" s="11">
        <f t="shared" si="5"/>
        <v>90</v>
      </c>
      <c r="P15" s="2" t="s">
        <v>25</v>
      </c>
      <c r="Q15" s="10">
        <f t="shared" si="6"/>
        <v>115</v>
      </c>
      <c r="R15" s="11">
        <f t="shared" si="7"/>
        <v>115</v>
      </c>
      <c r="S15" s="2" t="s">
        <v>52</v>
      </c>
      <c r="T15" s="10">
        <f t="shared" si="8"/>
        <v>140</v>
      </c>
      <c r="U15" s="11"/>
      <c r="W15" s="10">
        <f t="shared" si="9"/>
        <v>165</v>
      </c>
      <c r="X15" s="15"/>
      <c r="Z15" s="10">
        <f t="shared" si="10"/>
        <v>190</v>
      </c>
      <c r="AA15" s="11">
        <f t="shared" si="13"/>
        <v>190</v>
      </c>
      <c r="AB15" s="2" t="s">
        <v>75</v>
      </c>
      <c r="AC15" s="10">
        <f t="shared" si="11"/>
        <v>215</v>
      </c>
      <c r="AD15" s="11"/>
    </row>
    <row r="16" spans="1:30" x14ac:dyDescent="0.25">
      <c r="E16" s="10">
        <f t="shared" si="1"/>
        <v>16</v>
      </c>
      <c r="F16" s="11">
        <f>E16+($C$14*255)</f>
        <v>16</v>
      </c>
      <c r="G16" s="2" t="s">
        <v>28</v>
      </c>
      <c r="H16" s="10">
        <f t="shared" si="2"/>
        <v>41</v>
      </c>
      <c r="I16" s="11"/>
      <c r="K16" s="10">
        <f t="shared" si="3"/>
        <v>66</v>
      </c>
      <c r="L16" s="11">
        <f t="shared" si="14"/>
        <v>66</v>
      </c>
      <c r="M16" s="2" t="s">
        <v>0</v>
      </c>
      <c r="N16" s="10">
        <f t="shared" si="4"/>
        <v>91</v>
      </c>
      <c r="O16" s="11"/>
      <c r="P16" s="4" t="s">
        <v>86</v>
      </c>
      <c r="Q16" s="10">
        <f t="shared" si="6"/>
        <v>116</v>
      </c>
      <c r="R16" s="11">
        <f t="shared" si="7"/>
        <v>116</v>
      </c>
      <c r="S16" s="2" t="s">
        <v>53</v>
      </c>
      <c r="T16" s="10">
        <f t="shared" si="8"/>
        <v>141</v>
      </c>
      <c r="U16" s="11"/>
      <c r="W16" s="10">
        <f t="shared" si="9"/>
        <v>166</v>
      </c>
      <c r="X16" s="15"/>
      <c r="Z16" s="10">
        <f t="shared" si="10"/>
        <v>191</v>
      </c>
      <c r="AA16" s="11">
        <f t="shared" si="13"/>
        <v>191</v>
      </c>
      <c r="AB16" s="2" t="s">
        <v>76</v>
      </c>
      <c r="AC16" s="10">
        <f t="shared" si="11"/>
        <v>216</v>
      </c>
      <c r="AD16" s="11"/>
    </row>
    <row r="17" spans="5:31" x14ac:dyDescent="0.25">
      <c r="E17" s="10">
        <f t="shared" si="1"/>
        <v>17</v>
      </c>
      <c r="F17" s="11">
        <f>E17+($C$14*255)</f>
        <v>17</v>
      </c>
      <c r="G17" s="2" t="s">
        <v>29</v>
      </c>
      <c r="H17" s="10">
        <f t="shared" si="2"/>
        <v>42</v>
      </c>
      <c r="I17" s="11"/>
      <c r="K17" s="10">
        <f t="shared" si="3"/>
        <v>67</v>
      </c>
      <c r="L17" s="11">
        <f t="shared" si="14"/>
        <v>67</v>
      </c>
      <c r="M17" s="2" t="s">
        <v>1</v>
      </c>
      <c r="N17" s="10">
        <f t="shared" si="4"/>
        <v>92</v>
      </c>
      <c r="O17" s="11"/>
      <c r="P17" s="4" t="s">
        <v>87</v>
      </c>
      <c r="Q17" s="10">
        <f t="shared" si="6"/>
        <v>117</v>
      </c>
      <c r="R17" s="11">
        <f t="shared" si="7"/>
        <v>117</v>
      </c>
      <c r="S17" s="2" t="s">
        <v>54</v>
      </c>
      <c r="T17" s="10">
        <f t="shared" si="8"/>
        <v>142</v>
      </c>
      <c r="U17" s="11"/>
      <c r="W17" s="10">
        <f t="shared" si="9"/>
        <v>167</v>
      </c>
      <c r="X17" s="15"/>
      <c r="Z17" s="10">
        <f t="shared" si="10"/>
        <v>192</v>
      </c>
      <c r="AA17" s="11">
        <v>192</v>
      </c>
      <c r="AB17" s="2" t="s">
        <v>77</v>
      </c>
      <c r="AC17" s="10">
        <f t="shared" si="11"/>
        <v>217</v>
      </c>
      <c r="AD17" s="11"/>
    </row>
    <row r="18" spans="5:31" x14ac:dyDescent="0.25">
      <c r="E18" s="10">
        <f t="shared" si="1"/>
        <v>18</v>
      </c>
      <c r="F18" s="11">
        <f>E18+($C$14*255)</f>
        <v>18</v>
      </c>
      <c r="G18" s="2" t="s">
        <v>30</v>
      </c>
      <c r="H18" s="10">
        <f t="shared" si="2"/>
        <v>43</v>
      </c>
      <c r="I18" s="11"/>
      <c r="K18" s="10">
        <f t="shared" si="3"/>
        <v>68</v>
      </c>
      <c r="L18" s="11">
        <f t="shared" si="14"/>
        <v>68</v>
      </c>
      <c r="M18" s="2" t="s">
        <v>3</v>
      </c>
      <c r="N18" s="10">
        <f t="shared" si="4"/>
        <v>93</v>
      </c>
      <c r="O18" s="11">
        <f t="shared" si="5"/>
        <v>93</v>
      </c>
      <c r="P18" s="4" t="s">
        <v>84</v>
      </c>
      <c r="Q18" s="10">
        <f t="shared" si="6"/>
        <v>118</v>
      </c>
      <c r="R18" s="11">
        <f t="shared" si="7"/>
        <v>118</v>
      </c>
      <c r="S18" s="2" t="s">
        <v>55</v>
      </c>
      <c r="T18" s="10">
        <f t="shared" si="8"/>
        <v>143</v>
      </c>
      <c r="U18" s="11"/>
      <c r="W18" s="10">
        <f t="shared" si="9"/>
        <v>168</v>
      </c>
      <c r="X18" s="15"/>
      <c r="Z18" s="10">
        <f t="shared" si="10"/>
        <v>193</v>
      </c>
      <c r="AA18" s="11"/>
      <c r="AC18" s="10">
        <f t="shared" si="11"/>
        <v>218</v>
      </c>
      <c r="AD18" s="11"/>
    </row>
    <row r="19" spans="5:31" x14ac:dyDescent="0.25">
      <c r="E19" s="10">
        <f t="shared" si="1"/>
        <v>19</v>
      </c>
      <c r="F19" s="11"/>
      <c r="G19" s="4" t="s">
        <v>83</v>
      </c>
      <c r="H19" s="10">
        <f t="shared" si="2"/>
        <v>44</v>
      </c>
      <c r="I19" s="11"/>
      <c r="J19" s="4" t="s">
        <v>82</v>
      </c>
      <c r="K19" s="10">
        <f t="shared" si="3"/>
        <v>69</v>
      </c>
      <c r="L19" s="11">
        <f t="shared" si="14"/>
        <v>69</v>
      </c>
      <c r="M19" s="2" t="s">
        <v>4</v>
      </c>
      <c r="N19" s="10">
        <f t="shared" si="4"/>
        <v>94</v>
      </c>
      <c r="O19" s="11"/>
      <c r="Q19" s="10">
        <f t="shared" si="6"/>
        <v>119</v>
      </c>
      <c r="R19" s="11">
        <f t="shared" si="7"/>
        <v>119</v>
      </c>
      <c r="S19" s="2" t="s">
        <v>56</v>
      </c>
      <c r="T19" s="10">
        <f t="shared" si="8"/>
        <v>144</v>
      </c>
      <c r="U19" s="11"/>
      <c r="V19" s="4" t="s">
        <v>85</v>
      </c>
      <c r="W19" s="10">
        <f t="shared" si="9"/>
        <v>169</v>
      </c>
      <c r="X19" s="15"/>
      <c r="Z19" s="10">
        <f t="shared" si="10"/>
        <v>194</v>
      </c>
      <c r="AA19" s="11"/>
      <c r="AC19" s="10">
        <f t="shared" si="11"/>
        <v>219</v>
      </c>
      <c r="AD19" s="11">
        <f t="shared" ref="AD19:AD22" si="15">AC19+($C$14*255)</f>
        <v>219</v>
      </c>
      <c r="AE19" s="2" t="s">
        <v>78</v>
      </c>
    </row>
    <row r="20" spans="5:31" x14ac:dyDescent="0.25">
      <c r="E20" s="10">
        <f t="shared" si="1"/>
        <v>20</v>
      </c>
      <c r="F20" s="11">
        <f>E20+($C$14*255)</f>
        <v>20</v>
      </c>
      <c r="G20" s="2" t="s">
        <v>31</v>
      </c>
      <c r="H20" s="10">
        <f t="shared" si="2"/>
        <v>45</v>
      </c>
      <c r="I20" s="11">
        <f>H20+($C$14*255)</f>
        <v>45</v>
      </c>
      <c r="J20" s="2" t="s">
        <v>41</v>
      </c>
      <c r="K20" s="10">
        <f t="shared" si="3"/>
        <v>70</v>
      </c>
      <c r="L20" s="11">
        <f t="shared" si="14"/>
        <v>70</v>
      </c>
      <c r="M20" s="2" t="s">
        <v>5</v>
      </c>
      <c r="N20" s="10">
        <f t="shared" si="4"/>
        <v>95</v>
      </c>
      <c r="O20" s="11"/>
      <c r="Q20" s="10">
        <f t="shared" si="6"/>
        <v>120</v>
      </c>
      <c r="R20" s="11">
        <f t="shared" si="7"/>
        <v>120</v>
      </c>
      <c r="S20" s="2" t="s">
        <v>57</v>
      </c>
      <c r="T20" s="10">
        <f t="shared" si="8"/>
        <v>145</v>
      </c>
      <c r="U20" s="11">
        <f t="shared" ref="U20" si="16">T20+($C$14*255)</f>
        <v>145</v>
      </c>
      <c r="V20" s="2" t="s">
        <v>70</v>
      </c>
      <c r="W20" s="10">
        <f t="shared" si="9"/>
        <v>170</v>
      </c>
      <c r="X20" s="15"/>
      <c r="Z20" s="10">
        <f t="shared" si="10"/>
        <v>195</v>
      </c>
      <c r="AA20" s="11"/>
      <c r="AC20" s="10">
        <f t="shared" si="11"/>
        <v>220</v>
      </c>
      <c r="AD20" s="11">
        <f t="shared" si="15"/>
        <v>220</v>
      </c>
      <c r="AE20" s="2" t="s">
        <v>80</v>
      </c>
    </row>
    <row r="21" spans="5:31" x14ac:dyDescent="0.25">
      <c r="E21" s="10">
        <f t="shared" si="1"/>
        <v>21</v>
      </c>
      <c r="F21" s="11"/>
      <c r="H21" s="10">
        <f t="shared" si="2"/>
        <v>46</v>
      </c>
      <c r="I21" s="11">
        <f>H21+($C$14*255)</f>
        <v>46</v>
      </c>
      <c r="J21" s="2" t="s">
        <v>42</v>
      </c>
      <c r="K21" s="10">
        <f t="shared" si="3"/>
        <v>71</v>
      </c>
      <c r="L21" s="11">
        <f t="shared" si="14"/>
        <v>71</v>
      </c>
      <c r="M21" s="2" t="s">
        <v>6</v>
      </c>
      <c r="N21" s="10">
        <f t="shared" si="4"/>
        <v>96</v>
      </c>
      <c r="O21" s="11">
        <f t="shared" si="5"/>
        <v>96</v>
      </c>
      <c r="P21" s="2" t="s">
        <v>43</v>
      </c>
      <c r="Q21" s="10">
        <f t="shared" si="6"/>
        <v>121</v>
      </c>
      <c r="R21" s="11">
        <f t="shared" si="7"/>
        <v>121</v>
      </c>
      <c r="S21" s="2" t="s">
        <v>58</v>
      </c>
      <c r="T21" s="10">
        <f t="shared" si="8"/>
        <v>146</v>
      </c>
      <c r="U21" s="11"/>
      <c r="W21" s="10">
        <f t="shared" si="9"/>
        <v>171</v>
      </c>
      <c r="X21" s="15"/>
      <c r="Z21" s="10">
        <f t="shared" si="10"/>
        <v>196</v>
      </c>
      <c r="AA21" s="11"/>
      <c r="AC21" s="10">
        <f t="shared" si="11"/>
        <v>221</v>
      </c>
      <c r="AD21" s="11">
        <f t="shared" si="15"/>
        <v>221</v>
      </c>
      <c r="AE21" s="2" t="s">
        <v>79</v>
      </c>
    </row>
    <row r="22" spans="5:31" x14ac:dyDescent="0.25">
      <c r="E22" s="10">
        <f t="shared" si="1"/>
        <v>22</v>
      </c>
      <c r="F22" s="11"/>
      <c r="H22" s="10">
        <f t="shared" si="2"/>
        <v>47</v>
      </c>
      <c r="I22" s="11"/>
      <c r="K22" s="10">
        <f t="shared" si="3"/>
        <v>72</v>
      </c>
      <c r="L22" s="11">
        <f t="shared" si="14"/>
        <v>72</v>
      </c>
      <c r="M22" s="2" t="s">
        <v>7</v>
      </c>
      <c r="N22" s="10">
        <f t="shared" si="4"/>
        <v>97</v>
      </c>
      <c r="O22" s="11">
        <f t="shared" si="5"/>
        <v>97</v>
      </c>
      <c r="P22" s="2" t="s">
        <v>44</v>
      </c>
      <c r="Q22" s="10">
        <f t="shared" si="6"/>
        <v>122</v>
      </c>
      <c r="R22" s="11">
        <f t="shared" si="7"/>
        <v>122</v>
      </c>
      <c r="S22" s="2" t="s">
        <v>59</v>
      </c>
      <c r="T22" s="10">
        <f t="shared" si="8"/>
        <v>147</v>
      </c>
      <c r="U22" s="11"/>
      <c r="W22" s="10">
        <f t="shared" si="9"/>
        <v>172</v>
      </c>
      <c r="X22" s="15"/>
      <c r="Z22" s="10">
        <f t="shared" si="10"/>
        <v>197</v>
      </c>
      <c r="AA22" s="11"/>
      <c r="AC22" s="10">
        <f t="shared" si="11"/>
        <v>222</v>
      </c>
      <c r="AD22" s="11">
        <f t="shared" si="15"/>
        <v>222</v>
      </c>
      <c r="AE22" s="3" t="s">
        <v>81</v>
      </c>
    </row>
    <row r="23" spans="5:31" x14ac:dyDescent="0.25">
      <c r="E23" s="10">
        <f t="shared" si="1"/>
        <v>23</v>
      </c>
      <c r="F23" s="11"/>
      <c r="H23" s="10">
        <f t="shared" si="2"/>
        <v>48</v>
      </c>
      <c r="I23" s="11">
        <f>H23+($C$14*255)</f>
        <v>48</v>
      </c>
      <c r="J23" s="2">
        <v>0</v>
      </c>
      <c r="K23" s="10">
        <f t="shared" si="3"/>
        <v>73</v>
      </c>
      <c r="L23" s="11">
        <f t="shared" si="14"/>
        <v>73</v>
      </c>
      <c r="M23" s="2" t="s">
        <v>8</v>
      </c>
      <c r="N23" s="10">
        <f t="shared" si="4"/>
        <v>98</v>
      </c>
      <c r="O23" s="11">
        <f t="shared" si="5"/>
        <v>98</v>
      </c>
      <c r="P23" s="2" t="s">
        <v>45</v>
      </c>
      <c r="Q23" s="10">
        <f t="shared" si="6"/>
        <v>123</v>
      </c>
      <c r="R23" s="11">
        <f t="shared" si="7"/>
        <v>123</v>
      </c>
      <c r="S23" s="2" t="s">
        <v>60</v>
      </c>
      <c r="T23" s="10">
        <f t="shared" si="8"/>
        <v>148</v>
      </c>
      <c r="U23" s="11"/>
      <c r="W23" s="10">
        <f t="shared" si="9"/>
        <v>173</v>
      </c>
      <c r="X23" s="15"/>
      <c r="Z23" s="10">
        <f t="shared" si="10"/>
        <v>198</v>
      </c>
      <c r="AA23" s="11"/>
      <c r="AC23" s="10">
        <f t="shared" si="11"/>
        <v>223</v>
      </c>
      <c r="AD23" s="11"/>
    </row>
    <row r="24" spans="5:31" x14ac:dyDescent="0.25">
      <c r="E24" s="10">
        <f t="shared" si="1"/>
        <v>24</v>
      </c>
      <c r="F24" s="11"/>
      <c r="H24" s="10">
        <f t="shared" si="2"/>
        <v>49</v>
      </c>
      <c r="I24" s="11">
        <f>H24+($C$14*255)</f>
        <v>49</v>
      </c>
      <c r="J24" s="2">
        <v>1</v>
      </c>
      <c r="K24" s="10">
        <f t="shared" si="3"/>
        <v>74</v>
      </c>
      <c r="L24" s="11">
        <f t="shared" si="14"/>
        <v>74</v>
      </c>
      <c r="M24" s="2" t="s">
        <v>9</v>
      </c>
      <c r="N24" s="10">
        <f t="shared" si="4"/>
        <v>99</v>
      </c>
      <c r="O24" s="11">
        <f t="shared" si="5"/>
        <v>99</v>
      </c>
      <c r="P24" s="2" t="s">
        <v>46</v>
      </c>
      <c r="Q24" s="10">
        <f t="shared" si="6"/>
        <v>124</v>
      </c>
      <c r="R24" s="11"/>
      <c r="T24" s="10">
        <f t="shared" si="8"/>
        <v>149</v>
      </c>
      <c r="U24" s="11"/>
      <c r="W24" s="10">
        <f t="shared" si="9"/>
        <v>174</v>
      </c>
      <c r="X24" s="15"/>
      <c r="Z24" s="10">
        <f t="shared" si="10"/>
        <v>199</v>
      </c>
      <c r="AA24" s="11"/>
      <c r="AC24" s="10">
        <f t="shared" si="11"/>
        <v>224</v>
      </c>
      <c r="AD24" s="11"/>
    </row>
    <row r="25" spans="5:31" ht="15.75" thickBot="1" x14ac:dyDescent="0.3">
      <c r="E25" s="12">
        <f t="shared" si="1"/>
        <v>25</v>
      </c>
      <c r="F25" s="13"/>
      <c r="H25" s="12">
        <f t="shared" si="2"/>
        <v>50</v>
      </c>
      <c r="I25" s="13">
        <f>H25+($C$14*255)</f>
        <v>50</v>
      </c>
      <c r="J25" s="2">
        <v>2</v>
      </c>
      <c r="K25" s="12">
        <f t="shared" si="3"/>
        <v>75</v>
      </c>
      <c r="L25" s="13">
        <f t="shared" si="14"/>
        <v>75</v>
      </c>
      <c r="M25" s="2" t="s">
        <v>10</v>
      </c>
      <c r="N25" s="12">
        <f t="shared" si="4"/>
        <v>100</v>
      </c>
      <c r="O25" s="13">
        <f t="shared" si="5"/>
        <v>100</v>
      </c>
      <c r="P25" s="2" t="s">
        <v>47</v>
      </c>
      <c r="Q25" s="12">
        <f t="shared" si="6"/>
        <v>125</v>
      </c>
      <c r="R25" s="13"/>
      <c r="T25" s="12">
        <f t="shared" si="8"/>
        <v>150</v>
      </c>
      <c r="U25" s="13"/>
      <c r="W25" s="12">
        <f t="shared" si="9"/>
        <v>175</v>
      </c>
      <c r="X25" s="16"/>
      <c r="Z25" s="12">
        <f t="shared" si="10"/>
        <v>200</v>
      </c>
      <c r="AA25" s="13"/>
      <c r="AC25" s="12">
        <f t="shared" si="11"/>
        <v>225</v>
      </c>
      <c r="AD25" s="13"/>
    </row>
  </sheetData>
  <sortState xmlns:xlrd2="http://schemas.microsoft.com/office/spreadsheetml/2017/richdata2" ref="B1:B15">
    <sortCondition ref="B1:B15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1A2D-5256-4664-A042-00713CC0AAEE}">
  <dimension ref="A1:Y26"/>
  <sheetViews>
    <sheetView tabSelected="1" zoomScaleNormal="100" workbookViewId="0">
      <selection activeCell="H14" sqref="H14"/>
    </sheetView>
  </sheetViews>
  <sheetFormatPr defaultRowHeight="15" x14ac:dyDescent="0.25"/>
  <cols>
    <col min="1" max="1" width="11.5703125" bestFit="1" customWidth="1"/>
    <col min="2" max="2" width="9.140625" bestFit="1" customWidth="1"/>
    <col min="3" max="4" width="8.7109375" bestFit="1" customWidth="1"/>
    <col min="5" max="5" width="7.140625" bestFit="1" customWidth="1"/>
    <col min="6" max="6" width="7.42578125" bestFit="1" customWidth="1"/>
    <col min="7" max="7" width="8.42578125" bestFit="1" customWidth="1"/>
    <col min="8" max="8" width="10.7109375" bestFit="1" customWidth="1"/>
    <col min="9" max="9" width="10.85546875" bestFit="1" customWidth="1"/>
    <col min="10" max="10" width="10" bestFit="1" customWidth="1"/>
    <col min="11" max="11" width="10.140625" bestFit="1" customWidth="1"/>
    <col min="12" max="12" width="9.5703125" bestFit="1" customWidth="1"/>
    <col min="13" max="13" width="9.85546875" bestFit="1" customWidth="1"/>
    <col min="14" max="14" width="8" bestFit="1" customWidth="1"/>
    <col min="15" max="15" width="7" bestFit="1" customWidth="1"/>
    <col min="16" max="16" width="5.5703125" bestFit="1" customWidth="1"/>
    <col min="17" max="17" width="7.28515625" bestFit="1" customWidth="1"/>
    <col min="18" max="18" width="6.28515625" bestFit="1" customWidth="1"/>
    <col min="19" max="19" width="7" bestFit="1" customWidth="1"/>
    <col min="20" max="20" width="3.7109375" customWidth="1"/>
    <col min="21" max="21" width="8.5703125" bestFit="1" customWidth="1"/>
    <col min="22" max="22" width="6.28515625" bestFit="1" customWidth="1"/>
    <col min="23" max="23" width="8.85546875" bestFit="1" customWidth="1"/>
    <col min="24" max="24" width="6.85546875" bestFit="1" customWidth="1"/>
    <col min="25" max="25" width="3.7109375" customWidth="1"/>
  </cols>
  <sheetData>
    <row r="1" spans="1:25" x14ac:dyDescent="0.25">
      <c r="A1" t="s">
        <v>114</v>
      </c>
      <c r="B1" s="17"/>
      <c r="C1" t="s">
        <v>115</v>
      </c>
      <c r="D1" t="s">
        <v>116</v>
      </c>
      <c r="E1" t="s">
        <v>117</v>
      </c>
      <c r="F1" t="s">
        <v>118</v>
      </c>
      <c r="G1" s="17"/>
      <c r="H1" t="s">
        <v>119</v>
      </c>
      <c r="I1" t="s">
        <v>120</v>
      </c>
      <c r="J1" t="s">
        <v>121</v>
      </c>
      <c r="K1" t="s">
        <v>122</v>
      </c>
      <c r="L1" s="17"/>
      <c r="M1" t="s">
        <v>123</v>
      </c>
      <c r="N1" t="s">
        <v>124</v>
      </c>
      <c r="O1" s="18"/>
      <c r="P1" s="18"/>
      <c r="Q1" s="17"/>
      <c r="R1" s="18"/>
      <c r="S1" s="57"/>
      <c r="T1" s="18"/>
      <c r="U1" s="54"/>
      <c r="V1" s="54"/>
      <c r="W1" s="54"/>
      <c r="X1" s="54"/>
      <c r="Y1" s="54"/>
    </row>
    <row r="2" spans="1:25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25" x14ac:dyDescent="0.25">
      <c r="A3" t="s">
        <v>125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  <c r="G3" t="s">
        <v>131</v>
      </c>
      <c r="H3" t="s">
        <v>132</v>
      </c>
      <c r="I3" t="s">
        <v>258</v>
      </c>
      <c r="J3" t="s">
        <v>149</v>
      </c>
      <c r="K3" t="s">
        <v>133</v>
      </c>
      <c r="L3" t="s">
        <v>134</v>
      </c>
      <c r="M3" t="s">
        <v>248</v>
      </c>
      <c r="N3" t="s">
        <v>135</v>
      </c>
      <c r="O3" t="s">
        <v>136</v>
      </c>
      <c r="P3" s="54"/>
      <c r="Q3" s="18"/>
      <c r="R3" s="18"/>
      <c r="S3" s="18"/>
      <c r="T3" s="54"/>
      <c r="U3" s="18"/>
      <c r="V3" s="18"/>
      <c r="W3" s="18"/>
      <c r="X3" s="18"/>
      <c r="Y3" s="54"/>
    </row>
    <row r="4" spans="1:25" x14ac:dyDescent="0.25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256</v>
      </c>
      <c r="H4" t="s">
        <v>144</v>
      </c>
      <c r="I4" t="s">
        <v>145</v>
      </c>
      <c r="J4" t="s">
        <v>146</v>
      </c>
      <c r="K4" t="s">
        <v>148</v>
      </c>
      <c r="L4" t="s">
        <v>254</v>
      </c>
      <c r="M4" t="s">
        <v>257</v>
      </c>
      <c r="N4" s="52" t="s">
        <v>150</v>
      </c>
      <c r="O4" s="52"/>
      <c r="P4" s="54"/>
      <c r="Q4" s="18"/>
      <c r="R4" s="18"/>
      <c r="S4" s="18"/>
      <c r="T4" s="54"/>
      <c r="U4" s="18"/>
      <c r="V4" s="18"/>
      <c r="W4" s="18"/>
      <c r="X4" s="55"/>
      <c r="Y4" s="54"/>
    </row>
    <row r="5" spans="1:25" x14ac:dyDescent="0.25">
      <c r="A5" t="s">
        <v>151</v>
      </c>
      <c r="B5" t="s">
        <v>152</v>
      </c>
      <c r="C5" t="s">
        <v>153</v>
      </c>
      <c r="D5" t="s">
        <v>154</v>
      </c>
      <c r="E5" t="s">
        <v>155</v>
      </c>
      <c r="F5" t="s">
        <v>156</v>
      </c>
      <c r="G5" t="s">
        <v>157</v>
      </c>
      <c r="H5" t="s">
        <v>260</v>
      </c>
      <c r="I5" t="s">
        <v>159</v>
      </c>
      <c r="J5" t="s">
        <v>160</v>
      </c>
      <c r="K5" t="s">
        <v>161</v>
      </c>
      <c r="L5" t="s">
        <v>137</v>
      </c>
      <c r="M5" s="19"/>
      <c r="N5" s="52"/>
      <c r="O5" s="52"/>
      <c r="P5" s="54"/>
      <c r="Q5" s="54"/>
      <c r="R5" s="54"/>
      <c r="S5" s="54"/>
      <c r="T5" s="54"/>
      <c r="U5" s="18"/>
      <c r="V5" s="18"/>
      <c r="W5" s="18"/>
      <c r="X5" s="55"/>
      <c r="Y5" s="54"/>
    </row>
    <row r="6" spans="1:25" x14ac:dyDescent="0.25">
      <c r="A6" s="47"/>
      <c r="B6" s="47"/>
      <c r="C6" t="s">
        <v>162</v>
      </c>
      <c r="D6" t="s">
        <v>163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252</v>
      </c>
      <c r="L6" t="s">
        <v>171</v>
      </c>
      <c r="M6" s="47"/>
      <c r="N6" s="47"/>
      <c r="O6" s="47"/>
      <c r="P6" s="54"/>
      <c r="Q6" s="17"/>
      <c r="R6" s="18"/>
      <c r="S6" s="17"/>
      <c r="T6" s="54"/>
      <c r="U6" s="18"/>
      <c r="V6" s="18"/>
      <c r="W6" s="18"/>
      <c r="X6" s="55"/>
      <c r="Y6" s="54"/>
    </row>
    <row r="7" spans="1:25" x14ac:dyDescent="0.25">
      <c r="A7" s="29"/>
      <c r="B7" s="28"/>
      <c r="C7" s="30"/>
      <c r="D7" s="52" t="s">
        <v>33</v>
      </c>
      <c r="E7" s="52"/>
      <c r="F7" s="52"/>
      <c r="G7" s="52"/>
      <c r="H7" s="52"/>
      <c r="I7" s="52"/>
      <c r="J7" s="52"/>
      <c r="K7" s="52"/>
      <c r="L7" s="31"/>
      <c r="M7" s="29"/>
      <c r="N7" s="29"/>
      <c r="O7" s="29"/>
      <c r="P7" s="54"/>
      <c r="Q7" s="18"/>
      <c r="R7" s="18"/>
      <c r="S7" s="18"/>
      <c r="T7" s="54"/>
      <c r="U7" s="55"/>
      <c r="V7" s="55"/>
      <c r="W7" s="18"/>
      <c r="X7" s="55"/>
      <c r="Y7" s="54"/>
    </row>
    <row r="8" spans="1:25" x14ac:dyDescent="0.25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10" spans="1:25" x14ac:dyDescent="0.25">
      <c r="A10" s="21" t="s">
        <v>172</v>
      </c>
      <c r="B10" s="22"/>
      <c r="C10" s="23" t="s">
        <v>173</v>
      </c>
      <c r="D10" s="24" t="s">
        <v>174</v>
      </c>
      <c r="E10" s="24" t="s">
        <v>175</v>
      </c>
      <c r="F10" s="24" t="s">
        <v>176</v>
      </c>
      <c r="G10" s="22"/>
      <c r="H10" s="24" t="s">
        <v>177</v>
      </c>
      <c r="I10" s="24" t="s">
        <v>178</v>
      </c>
      <c r="J10" s="24" t="s">
        <v>179</v>
      </c>
      <c r="K10" s="24" t="s">
        <v>180</v>
      </c>
      <c r="L10" s="22"/>
      <c r="M10" s="24" t="s">
        <v>181</v>
      </c>
      <c r="N10" s="24" t="s">
        <v>182</v>
      </c>
      <c r="O10" s="24" t="s">
        <v>183</v>
      </c>
      <c r="P10" s="24" t="s">
        <v>184</v>
      </c>
      <c r="Q10" s="22"/>
      <c r="R10" s="18"/>
      <c r="S10" s="24" t="s">
        <v>185</v>
      </c>
      <c r="T10" s="18"/>
      <c r="U10" s="41"/>
      <c r="V10" s="41"/>
      <c r="W10" s="41"/>
      <c r="X10" s="41"/>
      <c r="Y10" s="43"/>
    </row>
    <row r="11" spans="1:25" x14ac:dyDescent="0.25">
      <c r="A11" s="45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44"/>
    </row>
    <row r="12" spans="1:25" x14ac:dyDescent="0.25">
      <c r="A12" s="27" t="s">
        <v>186</v>
      </c>
      <c r="B12" t="s">
        <v>253</v>
      </c>
      <c r="C12" t="s">
        <v>170</v>
      </c>
      <c r="D12" t="s">
        <v>259</v>
      </c>
      <c r="E12" t="s">
        <v>147</v>
      </c>
      <c r="F12" t="s">
        <v>251</v>
      </c>
      <c r="G12" t="s">
        <v>255</v>
      </c>
      <c r="H12" t="s">
        <v>250</v>
      </c>
      <c r="I12" t="s">
        <v>158</v>
      </c>
      <c r="J12" t="s">
        <v>247</v>
      </c>
      <c r="K12" t="s">
        <v>261</v>
      </c>
      <c r="L12" t="s">
        <v>235</v>
      </c>
      <c r="M12" t="s">
        <v>196</v>
      </c>
      <c r="N12" s="53" t="s">
        <v>197</v>
      </c>
      <c r="O12" s="53"/>
      <c r="P12" s="54"/>
      <c r="Q12" t="s">
        <v>219</v>
      </c>
      <c r="R12" t="s">
        <v>41</v>
      </c>
      <c r="S12" t="s">
        <v>42</v>
      </c>
      <c r="T12" s="54"/>
      <c r="U12" s="18"/>
      <c r="V12" t="s">
        <v>224</v>
      </c>
      <c r="W12" s="26" t="s">
        <v>225</v>
      </c>
      <c r="X12" t="s">
        <v>223</v>
      </c>
      <c r="Y12" s="44"/>
    </row>
    <row r="13" spans="1:25" x14ac:dyDescent="0.25">
      <c r="A13" s="25" t="s">
        <v>198</v>
      </c>
      <c r="B13" t="s">
        <v>199</v>
      </c>
      <c r="C13" t="s">
        <v>200</v>
      </c>
      <c r="D13" t="s">
        <v>15</v>
      </c>
      <c r="E13" t="s">
        <v>201</v>
      </c>
      <c r="F13" t="s">
        <v>189</v>
      </c>
      <c r="G13" t="s">
        <v>190</v>
      </c>
      <c r="H13" t="s">
        <v>227</v>
      </c>
      <c r="I13" t="s">
        <v>206</v>
      </c>
      <c r="J13" t="s">
        <v>207</v>
      </c>
      <c r="K13" t="s">
        <v>208</v>
      </c>
      <c r="L13" t="s">
        <v>209</v>
      </c>
      <c r="M13" t="s">
        <v>233</v>
      </c>
      <c r="N13" s="52" t="s">
        <v>210</v>
      </c>
      <c r="O13" s="52"/>
      <c r="P13" s="54"/>
      <c r="Q13" t="s">
        <v>236</v>
      </c>
      <c r="R13" t="s">
        <v>237</v>
      </c>
      <c r="S13" t="s">
        <v>249</v>
      </c>
      <c r="T13" s="54"/>
      <c r="U13" t="s">
        <v>211</v>
      </c>
      <c r="V13" t="s">
        <v>212</v>
      </c>
      <c r="W13" t="s">
        <v>213</v>
      </c>
      <c r="X13" s="53" t="s">
        <v>214</v>
      </c>
      <c r="Y13" s="44"/>
    </row>
    <row r="14" spans="1:25" x14ac:dyDescent="0.25">
      <c r="A14" s="25" t="s">
        <v>215</v>
      </c>
      <c r="B14" t="s">
        <v>216</v>
      </c>
      <c r="C14" t="s">
        <v>217</v>
      </c>
      <c r="D14" t="s">
        <v>231</v>
      </c>
      <c r="E14" t="s">
        <v>232</v>
      </c>
      <c r="F14" t="s">
        <v>204</v>
      </c>
      <c r="G14" t="s">
        <v>191</v>
      </c>
      <c r="H14" t="s">
        <v>205</v>
      </c>
      <c r="I14" t="s">
        <v>219</v>
      </c>
      <c r="J14" t="s">
        <v>220</v>
      </c>
      <c r="K14" t="s">
        <v>193</v>
      </c>
      <c r="L14" t="s">
        <v>226</v>
      </c>
      <c r="M14" t="s">
        <v>234</v>
      </c>
      <c r="N14" s="52"/>
      <c r="O14" s="52"/>
      <c r="P14" s="54"/>
      <c r="Q14" s="54"/>
      <c r="R14" s="54"/>
      <c r="S14" s="54"/>
      <c r="T14" s="54"/>
      <c r="U14" t="s">
        <v>228</v>
      </c>
      <c r="V14" t="s">
        <v>229</v>
      </c>
      <c r="W14" t="s">
        <v>230</v>
      </c>
      <c r="X14" s="53"/>
      <c r="Y14" s="44"/>
    </row>
    <row r="15" spans="1:25" x14ac:dyDescent="0.25">
      <c r="A15" s="47"/>
      <c r="B15" s="47"/>
      <c r="C15" t="s">
        <v>187</v>
      </c>
      <c r="D15" t="s">
        <v>188</v>
      </c>
      <c r="E15" t="s">
        <v>2</v>
      </c>
      <c r="F15" t="s">
        <v>202</v>
      </c>
      <c r="G15" t="s">
        <v>203</v>
      </c>
      <c r="H15" t="s">
        <v>218</v>
      </c>
      <c r="I15" t="s">
        <v>221</v>
      </c>
      <c r="J15" t="s">
        <v>222</v>
      </c>
      <c r="K15" t="s">
        <v>194</v>
      </c>
      <c r="L15" t="s">
        <v>195</v>
      </c>
      <c r="M15" s="47"/>
      <c r="N15" s="47"/>
      <c r="O15" s="47"/>
      <c r="P15" s="54"/>
      <c r="Q15" s="17"/>
      <c r="R15" t="s">
        <v>238</v>
      </c>
      <c r="S15" s="17"/>
      <c r="T15" s="54"/>
      <c r="U15" t="s">
        <v>239</v>
      </c>
      <c r="V15" t="s">
        <v>240</v>
      </c>
      <c r="W15" t="s">
        <v>241</v>
      </c>
      <c r="X15" s="55"/>
      <c r="Y15" s="44"/>
    </row>
    <row r="16" spans="1:25" x14ac:dyDescent="0.25">
      <c r="A16" s="29"/>
      <c r="B16" s="29"/>
      <c r="C16" s="20"/>
      <c r="D16" s="56" t="s">
        <v>242</v>
      </c>
      <c r="E16" s="56"/>
      <c r="F16" s="56"/>
      <c r="G16" s="56"/>
      <c r="H16" s="56"/>
      <c r="I16" s="56"/>
      <c r="J16" s="56"/>
      <c r="K16" s="56"/>
      <c r="L16" s="20"/>
      <c r="M16" s="29"/>
      <c r="N16" s="29"/>
      <c r="O16" s="29"/>
      <c r="P16" s="54"/>
      <c r="Q16" t="s">
        <v>243</v>
      </c>
      <c r="R16" t="s">
        <v>244</v>
      </c>
      <c r="S16" t="s">
        <v>245</v>
      </c>
      <c r="T16" s="54"/>
      <c r="U16" s="53" t="s">
        <v>246</v>
      </c>
      <c r="V16" s="53"/>
      <c r="W16" t="s">
        <v>192</v>
      </c>
      <c r="X16" s="55"/>
      <c r="Y16" s="44"/>
    </row>
    <row r="17" spans="1:25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</row>
    <row r="19" spans="1:25" x14ac:dyDescent="0.25">
      <c r="A19" s="21"/>
      <c r="B19" s="22"/>
      <c r="C19" s="24"/>
      <c r="D19" s="24"/>
      <c r="E19" s="24"/>
      <c r="F19" s="24"/>
      <c r="G19" s="22"/>
      <c r="H19" s="24"/>
      <c r="I19" s="24"/>
      <c r="J19" s="24"/>
      <c r="K19" s="24"/>
      <c r="L19" s="22"/>
      <c r="M19" s="24"/>
      <c r="N19" s="24"/>
      <c r="O19" s="37"/>
      <c r="P19" s="37"/>
      <c r="Q19" s="22"/>
      <c r="R19" s="18"/>
      <c r="S19" s="24"/>
      <c r="T19" s="18"/>
      <c r="U19" s="41"/>
      <c r="V19" s="41"/>
      <c r="W19" s="41"/>
      <c r="X19" s="41"/>
      <c r="Y19" s="43"/>
    </row>
    <row r="20" spans="1:25" x14ac:dyDescent="0.25">
      <c r="A20" s="45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4"/>
    </row>
    <row r="21" spans="1:25" x14ac:dyDescent="0.25">
      <c r="A21" s="25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48"/>
      <c r="O21" s="48"/>
      <c r="P21" s="42"/>
      <c r="Q21" s="34"/>
      <c r="R21" s="34"/>
      <c r="S21" s="34"/>
      <c r="T21" s="42"/>
      <c r="U21" s="18"/>
      <c r="V21" s="35"/>
      <c r="W21" s="35"/>
      <c r="X21" s="35"/>
      <c r="Y21" s="44"/>
    </row>
    <row r="22" spans="1:25" x14ac:dyDescent="0.25">
      <c r="A22" s="2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50"/>
      <c r="O22" s="50"/>
      <c r="P22" s="42"/>
      <c r="Q22" s="34"/>
      <c r="R22" s="34"/>
      <c r="S22" s="34"/>
      <c r="T22" s="42"/>
      <c r="U22" s="35"/>
      <c r="V22" s="35"/>
      <c r="W22" s="35"/>
      <c r="X22" s="46"/>
      <c r="Y22" s="44"/>
    </row>
    <row r="23" spans="1:25" x14ac:dyDescent="0.25">
      <c r="A23" s="25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49"/>
      <c r="N23" s="49"/>
      <c r="O23" s="49"/>
      <c r="P23" s="42"/>
      <c r="Q23" s="42"/>
      <c r="R23" s="42"/>
      <c r="S23" s="42"/>
      <c r="T23" s="42"/>
      <c r="U23" s="35"/>
      <c r="V23" s="35"/>
      <c r="W23" s="35"/>
      <c r="X23" s="46"/>
      <c r="Y23" s="44"/>
    </row>
    <row r="24" spans="1:25" x14ac:dyDescent="0.25">
      <c r="A24" s="47"/>
      <c r="B24" s="4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47"/>
      <c r="N24" s="47"/>
      <c r="O24" s="47"/>
      <c r="P24" s="42"/>
      <c r="Q24" s="32"/>
      <c r="R24" s="35"/>
      <c r="S24" s="32"/>
      <c r="T24" s="42"/>
      <c r="U24" s="35"/>
      <c r="V24" s="35"/>
      <c r="W24" s="35"/>
      <c r="X24" s="51"/>
      <c r="Y24" s="44"/>
    </row>
    <row r="25" spans="1:25" x14ac:dyDescent="0.25">
      <c r="A25" s="29"/>
      <c r="B25" s="33"/>
      <c r="C25" s="30"/>
      <c r="D25" s="50"/>
      <c r="E25" s="50"/>
      <c r="F25" s="50"/>
      <c r="G25" s="50"/>
      <c r="H25" s="50"/>
      <c r="I25" s="50"/>
      <c r="J25" s="50"/>
      <c r="K25" s="50"/>
      <c r="L25" s="31"/>
      <c r="M25" s="29"/>
      <c r="N25" s="29"/>
      <c r="O25" s="29"/>
      <c r="P25" s="42"/>
      <c r="Q25" s="35"/>
      <c r="R25" s="35"/>
      <c r="S25" s="35"/>
      <c r="T25" s="42"/>
      <c r="U25" s="46"/>
      <c r="V25" s="46"/>
      <c r="W25" s="35"/>
      <c r="X25" s="51"/>
      <c r="Y25" s="44"/>
    </row>
    <row r="26" spans="1:25" x14ac:dyDescent="0.25">
      <c r="A26" s="38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40"/>
    </row>
  </sheetData>
  <mergeCells count="45">
    <mergeCell ref="U1:X2"/>
    <mergeCell ref="Y1:Y7"/>
    <mergeCell ref="A2:S2"/>
    <mergeCell ref="T2:T7"/>
    <mergeCell ref="P3:P7"/>
    <mergeCell ref="N4:O5"/>
    <mergeCell ref="X4:X5"/>
    <mergeCell ref="Q5:S5"/>
    <mergeCell ref="Y10:Y16"/>
    <mergeCell ref="A11:S11"/>
    <mergeCell ref="T11:T16"/>
    <mergeCell ref="N12:O12"/>
    <mergeCell ref="P12:P16"/>
    <mergeCell ref="A17:Y17"/>
    <mergeCell ref="A6:B6"/>
    <mergeCell ref="A15:B15"/>
    <mergeCell ref="M15:O15"/>
    <mergeCell ref="M6:O6"/>
    <mergeCell ref="N13:O14"/>
    <mergeCell ref="X13:X14"/>
    <mergeCell ref="Q14:S14"/>
    <mergeCell ref="X15:X16"/>
    <mergeCell ref="D16:K16"/>
    <mergeCell ref="U16:V16"/>
    <mergeCell ref="X6:X7"/>
    <mergeCell ref="D7:K7"/>
    <mergeCell ref="U7:V7"/>
    <mergeCell ref="A8:Y8"/>
    <mergeCell ref="U10:X11"/>
    <mergeCell ref="A26:Y26"/>
    <mergeCell ref="U19:X20"/>
    <mergeCell ref="Y19:Y25"/>
    <mergeCell ref="A20:S20"/>
    <mergeCell ref="T20:T25"/>
    <mergeCell ref="P21:P25"/>
    <mergeCell ref="X22:X23"/>
    <mergeCell ref="Q23:S23"/>
    <mergeCell ref="A24:B24"/>
    <mergeCell ref="M24:O24"/>
    <mergeCell ref="N21:O21"/>
    <mergeCell ref="M23:O23"/>
    <mergeCell ref="N22:O22"/>
    <mergeCell ref="X24:X25"/>
    <mergeCell ref="D25:K25"/>
    <mergeCell ref="U25:V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keyb dimensions</vt:lpstr>
      <vt:lpstr>luamacros key values</vt:lpstr>
      <vt:lpstr>layouts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2021-10-02T12:05:05Z</dcterms:created>
  <dcterms:modified xsi:type="dcterms:W3CDTF">2021-11-11T11:47:23Z</dcterms:modified>
</cp:coreProperties>
</file>