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t" sheetId="1" r:id="rId4"/>
    <sheet state="visible" name="fpos(x)" sheetId="2" r:id="rId5"/>
    <sheet state="visible" name="Af" sheetId="3" r:id="rId6"/>
    <sheet state="visible" name="At" sheetId="4" r:id="rId7"/>
    <sheet state="visible" name="Apos(x)" sheetId="5" r:id="rId8"/>
    <sheet state="visible" name="fraction 1 of 16" sheetId="6" r:id="rId9"/>
    <sheet state="visible" name="fraction 2 of 16" sheetId="7" r:id="rId10"/>
    <sheet state="visible" name="fraction 3 of 16" sheetId="8" r:id="rId11"/>
    <sheet state="visible" name="fraction 4 of 16" sheetId="9" r:id="rId12"/>
    <sheet state="visible" name="fraction 5 of 16" sheetId="10" r:id="rId13"/>
    <sheet state="visible" name="fraction 6 of 16" sheetId="11" r:id="rId14"/>
    <sheet state="visible" name="fraction 7 of 16" sheetId="12" r:id="rId15"/>
    <sheet state="visible" name="fraction 8 of 16" sheetId="13" r:id="rId16"/>
    <sheet state="visible" name="fraction 9 of 16" sheetId="14" r:id="rId17"/>
    <sheet state="visible" name="fraction 10 of 16" sheetId="15" r:id="rId18"/>
    <sheet state="visible" name="fraction 11 of 16" sheetId="16" r:id="rId19"/>
    <sheet state="visible" name="fraction 12 of 16" sheetId="17" r:id="rId20"/>
    <sheet state="visible" name="fraction 13 of 16" sheetId="18" r:id="rId21"/>
    <sheet state="visible" name="fraction 14 of 16" sheetId="19" r:id="rId22"/>
    <sheet state="visible" name="fraction 15 of 16" sheetId="20" r:id="rId23"/>
    <sheet state="visible" name="fraction 16 of 16" sheetId="21" r:id="rId24"/>
  </sheets>
  <definedNames/>
  <calcPr/>
  <extLst>
    <ext uri="GoogleSheetsCustomDataVersion2">
      <go:sheetsCustomData xmlns:go="http://customooxmlschemas.google.com/" r:id="rId25" roundtripDataChecksum="w/DMavhhF8MpelWn8ou80h9Pq51XY3lKU7ts4aIaAow="/>
    </ext>
  </extLst>
</workbook>
</file>

<file path=xl/sharedStrings.xml><?xml version="1.0" encoding="utf-8"?>
<sst xmlns="http://schemas.openxmlformats.org/spreadsheetml/2006/main" count="1409" uniqueCount="76">
  <si>
    <t>t fraction</t>
  </si>
  <si>
    <t>f range</t>
  </si>
  <si>
    <t>average AD (-dB)</t>
  </si>
  <si>
    <t>max AD (-dB)</t>
  </si>
  <si>
    <t>min AD (-dB)</t>
  </si>
  <si>
    <t>average 𝜓 (degrees)</t>
  </si>
  <si>
    <t>max 𝜓 (degrees)</t>
  </si>
  <si>
    <t>min 𝜓 (degrees)</t>
  </si>
  <si>
    <t xml:space="preserve"> </t>
  </si>
  <si>
    <t>t1</t>
  </si>
  <si>
    <t>50-52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</si>
  <si>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</si>
  <si>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</si>
  <si>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</si>
  <si>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</si>
  <si>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</si>
  <si>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</si>
  <si>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</si>
  <si>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</si>
  <si>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</si>
  <si>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</si>
  <si>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</si>
  <si>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</si>
  <si>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</si>
  <si>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</si>
  <si>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</si>
  <si>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146-148</t>
  </si>
  <si>
    <t>284-286</t>
  </si>
  <si>
    <t>456-458</t>
  </si>
  <si>
    <t>661-663</t>
  </si>
  <si>
    <t>1279-1281</t>
  </si>
  <si>
    <t>2344-2346</t>
  </si>
  <si>
    <t>xyz position</t>
  </si>
  <si>
    <t>mics: 1,_</t>
  </si>
  <si>
    <t>mics: 1,2</t>
  </si>
  <si>
    <t>mics: _,2</t>
  </si>
  <si>
    <t>all mics</t>
  </si>
  <si>
    <t>s1 (dBA)</t>
  </si>
  <si>
    <t>s2 (dBA)</t>
  </si>
  <si>
    <t>AD (dBA)</t>
  </si>
  <si>
    <t>𝜓A (degrees)</t>
  </si>
  <si>
    <t>average AD (-dBA)</t>
  </si>
  <si>
    <t>average 𝜓A (degrees)</t>
  </si>
  <si>
    <t>max AD (-dBA)</t>
  </si>
  <si>
    <t>max 𝜓A (degrees)</t>
  </si>
  <si>
    <t>min AD (-dBA)</t>
  </si>
  <si>
    <t>min 𝜓A (degrees)</t>
  </si>
  <si>
    <t>max 𝜓a (degrees)</t>
  </si>
  <si>
    <t>s1</t>
  </si>
  <si>
    <t>s2</t>
  </si>
  <si>
    <t>f (Hz) s1</t>
  </si>
  <si>
    <t>s1 MEASURED (-dB)</t>
  </si>
  <si>
    <t>f (Hz) s2</t>
  </si>
  <si>
    <t>s2 MEASURED (-dB)</t>
  </si>
  <si>
    <t>AD (-dB)</t>
  </si>
  <si>
    <t>f (Hz) sD1</t>
  </si>
  <si>
    <t>sD1 MEASURED (-dB)</t>
  </si>
  <si>
    <t>f (Hz) sD2</t>
  </si>
  <si>
    <t>sD2 MEASURED (-dB)</t>
  </si>
  <si>
    <t>s1 (A)</t>
  </si>
  <si>
    <t>s2 (A)</t>
  </si>
  <si>
    <t>sD1 (A)</t>
  </si>
  <si>
    <t>sD2 (A)</t>
  </si>
  <si>
    <t>𝜓1 (radians)</t>
  </si>
  <si>
    <t>𝜓1 (degrees)</t>
  </si>
  <si>
    <t>𝜓2 (radians)</t>
  </si>
  <si>
    <t>𝜓2 (degrees)</t>
  </si>
  <si>
    <t>𝜓 (degrees)</t>
  </si>
  <si>
    <t>sD1 𝜙=𝜓 (A)</t>
  </si>
  <si>
    <t>sD1(𝜙) (-dB)</t>
  </si>
  <si>
    <t>sD1(𝜙) - sD1 MEAS (-dB)</t>
  </si>
  <si>
    <t>bounds check for cD</t>
  </si>
  <si>
    <t>s1 (p)</t>
  </si>
  <si>
    <t>s2 (p)</t>
  </si>
  <si>
    <t>C</t>
  </si>
  <si>
    <t>REF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</si>
</sst>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color theme="1"/>
      <name val="Arial"/>
      <scheme val="minor"/>
    </font>
    <font>
      <color rgb="FF0000FF"/>
      <name val="Arial"/>
    </font>
    <font>
      <sz val="11.0"/>
      <color theme="1"/>
      <name val="Calibri"/>
    </font>
    <font>
      <color rgb="FFFF0000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5" fillId="2" fontId="4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7" fillId="2" fontId="4" numFmtId="0" xfId="0" applyAlignment="1" applyBorder="1" applyFont="1">
      <alignment horizontal="right" vertical="bottom"/>
    </xf>
    <xf borderId="8" fillId="2" fontId="4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1" fillId="0" fontId="5" numFmtId="0" xfId="0" applyBorder="1" applyFont="1"/>
    <xf borderId="2" fillId="2" fontId="5" numFmtId="0" xfId="0" applyAlignment="1" applyBorder="1" applyFont="1">
      <alignment horizontal="right" vertical="bottom"/>
    </xf>
    <xf borderId="2" fillId="2" fontId="6" numFmtId="0" xfId="0" applyBorder="1" applyFont="1"/>
    <xf borderId="3" fillId="2" fontId="6" numFmtId="0" xfId="0" applyBorder="1" applyFont="1"/>
    <xf borderId="4" fillId="0" fontId="5" numFmtId="0" xfId="0" applyBorder="1" applyFont="1"/>
    <xf borderId="0" fillId="2" fontId="5" numFmtId="0" xfId="0" applyAlignment="1" applyFont="1">
      <alignment horizontal="right" vertical="bottom"/>
    </xf>
    <xf borderId="0" fillId="2" fontId="6" numFmtId="0" xfId="0" applyFont="1"/>
    <xf borderId="5" fillId="2" fontId="6" numFmtId="0" xfId="0" applyBorder="1" applyFont="1"/>
    <xf borderId="6" fillId="0" fontId="5" numFmtId="0" xfId="0" applyBorder="1" applyFont="1"/>
    <xf borderId="7" fillId="2" fontId="5" numFmtId="0" xfId="0" applyAlignment="1" applyBorder="1" applyFont="1">
      <alignment horizontal="right" vertical="bottom"/>
    </xf>
    <xf borderId="7" fillId="2" fontId="6" numFmtId="0" xfId="0" applyBorder="1" applyFont="1"/>
    <xf borderId="8" fillId="2" fontId="6" numFmtId="0" xfId="0" applyBorder="1" applyFont="1"/>
    <xf borderId="1" fillId="0" fontId="3" numFmtId="0" xfId="0" applyAlignment="1" applyBorder="1" applyFont="1">
      <alignment vertical="bottom"/>
    </xf>
    <xf borderId="2" fillId="0" fontId="5" numFmtId="0" xfId="0" applyBorder="1" applyFont="1"/>
    <xf borderId="4" fillId="0" fontId="3" numFmtId="0" xfId="0" applyAlignment="1" applyBorder="1" applyFont="1">
      <alignment vertical="bottom"/>
    </xf>
    <xf borderId="0" fillId="0" fontId="5" numFmtId="0" xfId="0" applyFont="1"/>
    <xf borderId="6" fillId="0" fontId="3" numFmtId="0" xfId="0" applyAlignment="1" applyBorder="1" applyFont="1">
      <alignment vertical="bottom"/>
    </xf>
    <xf borderId="7" fillId="0" fontId="5" numFmtId="0" xfId="0" applyBorder="1" applyFont="1"/>
    <xf borderId="1" fillId="3" fontId="3" numFmtId="0" xfId="0" applyAlignment="1" applyBorder="1" applyFill="1" applyFont="1">
      <alignment vertical="bottom"/>
    </xf>
    <xf borderId="2" fillId="3" fontId="3" numFmtId="0" xfId="0" applyBorder="1" applyFont="1"/>
    <xf borderId="2" fillId="3" fontId="1" numFmtId="0" xfId="0" applyBorder="1" applyFont="1"/>
    <xf borderId="3" fillId="3" fontId="1" numFmtId="0" xfId="0" applyBorder="1" applyFont="1"/>
    <xf borderId="4" fillId="3" fontId="3" numFmtId="0" xfId="0" applyAlignment="1" applyBorder="1" applyFont="1">
      <alignment vertical="bottom"/>
    </xf>
    <xf borderId="0" fillId="3" fontId="3" numFmtId="0" xfId="0" applyFont="1"/>
    <xf borderId="0" fillId="3" fontId="1" numFmtId="0" xfId="0" applyFont="1"/>
    <xf borderId="5" fillId="3" fontId="1" numFmtId="0" xfId="0" applyBorder="1" applyFont="1"/>
    <xf borderId="6" fillId="3" fontId="3" numFmtId="0" xfId="0" applyAlignment="1" applyBorder="1" applyFont="1">
      <alignment vertical="bottom"/>
    </xf>
    <xf borderId="7" fillId="3" fontId="3" numFmtId="0" xfId="0" applyBorder="1" applyFont="1"/>
    <xf borderId="7" fillId="3" fontId="1" numFmtId="0" xfId="0" applyBorder="1" applyFont="1"/>
    <xf borderId="8" fillId="3" fontId="1" numFmtId="0" xfId="0" applyBorder="1" applyFont="1"/>
    <xf borderId="0" fillId="0" fontId="1" numFmtId="0" xfId="0" applyFont="1"/>
    <xf borderId="0" fillId="4" fontId="1" numFmtId="0" xfId="0" applyAlignment="1" applyFill="1" applyFont="1">
      <alignment vertical="bottom"/>
    </xf>
    <xf borderId="0" fillId="4" fontId="7" numFmtId="0" xfId="0" applyAlignment="1" applyFont="1">
      <alignment horizontal="left"/>
    </xf>
    <xf borderId="2" fillId="2" fontId="8" numFmtId="0" xfId="0" applyBorder="1" applyFont="1"/>
    <xf borderId="2" fillId="3" fontId="1" numFmtId="0" xfId="0" applyAlignment="1" applyBorder="1" applyFont="1">
      <alignment horizontal="right"/>
    </xf>
    <xf borderId="2" fillId="0" fontId="9" numFmtId="0" xfId="0" applyAlignment="1" applyBorder="1" applyFont="1">
      <alignment horizontal="right" vertical="bottom"/>
    </xf>
    <xf borderId="2" fillId="0" fontId="10" numFmtId="0" xfId="0" applyBorder="1" applyFont="1"/>
    <xf borderId="3" fillId="0" fontId="10" numFmtId="0" xfId="0" applyBorder="1" applyFont="1"/>
    <xf borderId="0" fillId="2" fontId="8" numFmtId="0" xfId="0" applyFont="1"/>
    <xf borderId="0" fillId="3" fontId="1" numFmtId="0" xfId="0" applyAlignment="1" applyFont="1">
      <alignment horizontal="right"/>
    </xf>
    <xf borderId="0" fillId="0" fontId="9" numFmtId="0" xfId="0" applyAlignment="1" applyFont="1">
      <alignment horizontal="right" vertical="bottom"/>
    </xf>
    <xf borderId="5" fillId="0" fontId="10" numFmtId="0" xfId="0" applyBorder="1" applyFont="1"/>
    <xf borderId="7" fillId="2" fontId="8" numFmtId="0" xfId="0" applyBorder="1" applyFont="1"/>
    <xf borderId="7" fillId="3" fontId="1" numFmtId="0" xfId="0" applyAlignment="1" applyBorder="1" applyFont="1">
      <alignment horizontal="right"/>
    </xf>
    <xf borderId="7" fillId="0" fontId="9" numFmtId="0" xfId="0" applyAlignment="1" applyBorder="1" applyFont="1">
      <alignment horizontal="right" vertical="bottom"/>
    </xf>
    <xf borderId="7" fillId="0" fontId="10" numFmtId="0" xfId="0" applyBorder="1" applyFont="1"/>
    <xf borderId="8" fillId="0" fontId="10" numFmtId="0" xfId="0" applyBorder="1" applyFont="1"/>
    <xf borderId="2" fillId="0" fontId="5" numFmtId="0" xfId="0" applyAlignment="1" applyBorder="1" applyFont="1">
      <alignment readingOrder="0"/>
    </xf>
    <xf borderId="2" fillId="4" fontId="1" numFmtId="0" xfId="0" applyAlignment="1" applyBorder="1" applyFont="1">
      <alignment horizontal="right"/>
    </xf>
    <xf borderId="3" fillId="4" fontId="1" numFmtId="0" xfId="0" applyAlignment="1" applyBorder="1" applyFont="1">
      <alignment horizontal="right"/>
    </xf>
    <xf borderId="0" fillId="0" fontId="5" numFmtId="0" xfId="0" applyAlignment="1" applyFont="1">
      <alignment readingOrder="0"/>
    </xf>
    <xf borderId="0" fillId="4" fontId="1" numFmtId="0" xfId="0" applyAlignment="1" applyFont="1">
      <alignment horizontal="right"/>
    </xf>
    <xf borderId="5" fillId="4" fontId="1" numFmtId="0" xfId="0" applyAlignment="1" applyBorder="1" applyFont="1">
      <alignment horizontal="right"/>
    </xf>
    <xf borderId="7" fillId="0" fontId="5" numFmtId="0" xfId="0" applyAlignment="1" applyBorder="1" applyFont="1">
      <alignment readingOrder="0"/>
    </xf>
    <xf borderId="7" fillId="4" fontId="1" numFmtId="0" xfId="0" applyAlignment="1" applyBorder="1" applyFont="1">
      <alignment horizontal="right"/>
    </xf>
    <xf borderId="8" fillId="4" fontId="1" numFmtId="0" xfId="0" applyAlignment="1" applyBorder="1" applyFont="1">
      <alignment horizontal="right"/>
    </xf>
    <xf borderId="3" fillId="2" fontId="8" numFmtId="0" xfId="0" applyBorder="1" applyFont="1"/>
    <xf borderId="5" fillId="2" fontId="8" numFmtId="0" xfId="0" applyBorder="1" applyFont="1"/>
    <xf borderId="8" fillId="2" fontId="8" numFmtId="0" xfId="0" applyBorder="1" applyFont="1"/>
    <xf borderId="0" fillId="0" fontId="2" numFmtId="0" xfId="0" applyAlignment="1" applyFont="1">
      <alignment vertical="bottom"/>
    </xf>
    <xf borderId="7" fillId="2" fontId="3" numFmtId="0" xfId="0" applyAlignment="1" applyBorder="1" applyFont="1">
      <alignment vertical="bottom"/>
    </xf>
    <xf borderId="7" fillId="5" fontId="3" numFmtId="0" xfId="0" applyAlignment="1" applyBorder="1" applyFill="1" applyFont="1">
      <alignment vertical="bottom"/>
    </xf>
    <xf borderId="7" fillId="3" fontId="3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2" fontId="9" numFmtId="11" xfId="0" applyAlignment="1" applyFont="1" applyNumberFormat="1">
      <alignment horizontal="right" vertical="bottom"/>
    </xf>
    <xf borderId="0" fillId="2" fontId="8" numFmtId="11" xfId="0" applyFont="1" applyNumberFormat="1"/>
    <xf borderId="0" fillId="0" fontId="13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0" xfId="0" applyAlignment="1" applyFont="1">
      <alignment vertical="bottom"/>
    </xf>
    <xf borderId="7" fillId="0" fontId="14" numFmtId="0" xfId="0" applyAlignment="1" applyBorder="1" applyFont="1">
      <alignment horizontal="right" vertical="bottom"/>
    </xf>
    <xf borderId="7" fillId="3" fontId="3" numFmtId="0" xfId="0" applyAlignment="1" applyBorder="1" applyFont="1">
      <alignment horizontal="right" vertical="bottom"/>
    </xf>
    <xf borderId="7" fillId="0" fontId="2" numFmtId="0" xfId="0" applyAlignment="1" applyBorder="1" applyFont="1">
      <alignment horizontal="right" vertical="bottom"/>
    </xf>
    <xf borderId="7" fillId="2" fontId="9" numFmtId="0" xfId="0" applyAlignment="1" applyBorder="1" applyFont="1">
      <alignment horizontal="right" vertical="bottom"/>
    </xf>
    <xf borderId="7" fillId="0" fontId="2" numFmtId="164" xfId="0" applyAlignment="1" applyBorder="1" applyFont="1" applyNumberFormat="1">
      <alignment horizontal="right" vertical="bottom"/>
    </xf>
    <xf borderId="7" fillId="2" fontId="9" numFmtId="11" xfId="0" applyAlignment="1" applyBorder="1" applyFont="1" applyNumberFormat="1">
      <alignment horizontal="right" vertical="bottom"/>
    </xf>
    <xf borderId="0" fillId="0" fontId="13" numFmtId="164" xfId="0" applyAlignment="1" applyFont="1" applyNumberFormat="1">
      <alignment horizontal="right" vertical="bottom"/>
    </xf>
    <xf borderId="7" fillId="0" fontId="13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ft!$C$2:$C$17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ft!$D$2:$D$17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ft!$E$2:$E$17</c:f>
              <c:numCache/>
            </c:numRef>
          </c:val>
        </c:ser>
        <c:ser>
          <c:idx val="3"/>
          <c:order val="3"/>
          <c:spPr>
            <a:solidFill>
              <a:srgbClr val="FFFF00">
                <a:alpha val="30000"/>
              </a:srgbClr>
            </a:solidFill>
            <a:ln cmpd="sng" w="66675">
              <a:solidFill>
                <a:srgbClr val="FFFF00">
                  <a:alpha val="100000"/>
                </a:srgbClr>
              </a:solidFill>
              <a:prstDash val="solid"/>
            </a:ln>
          </c:spPr>
          <c:val>
            <c:numRef>
              <c:f>ft!$C$18:$C$33</c:f>
              <c:numCache/>
            </c:numRef>
          </c:val>
        </c:ser>
        <c:ser>
          <c:idx val="4"/>
          <c:order val="4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ft!$D$18:$D$33</c:f>
              <c:numCache/>
            </c:numRef>
          </c:val>
        </c:ser>
        <c:ser>
          <c:idx val="5"/>
          <c:order val="5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ft!$E$18:$E$33</c:f>
              <c:numCache/>
            </c:numRef>
          </c:val>
        </c:ser>
        <c:ser>
          <c:idx val="6"/>
          <c:order val="6"/>
          <c:spPr>
            <a:solidFill>
              <a:srgbClr val="FF007F">
                <a:alpha val="30000"/>
              </a:srgbClr>
            </a:solidFill>
            <a:ln cmpd="sng" w="66675">
              <a:solidFill>
                <a:srgbClr val="FF007F">
                  <a:alpha val="100000"/>
                </a:srgbClr>
              </a:solidFill>
              <a:prstDash val="solid"/>
            </a:ln>
          </c:spPr>
          <c:val>
            <c:numRef>
              <c:f>ft!$C$34:$C$49</c:f>
              <c:numCache/>
            </c:numRef>
          </c:val>
        </c:ser>
        <c:ser>
          <c:idx val="7"/>
          <c:order val="7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ft!$D$34:$D$49</c:f>
              <c:numCache/>
            </c:numRef>
          </c:val>
        </c:ser>
        <c:ser>
          <c:idx val="8"/>
          <c:order val="8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ft!$E$34:$E$49</c:f>
              <c:numCache/>
            </c:numRef>
          </c:val>
        </c:ser>
        <c:ser>
          <c:idx val="9"/>
          <c:order val="9"/>
          <c:spPr>
            <a:solidFill>
              <a:srgbClr val="00FF7F">
                <a:alpha val="30000"/>
              </a:srgbClr>
            </a:solidFill>
            <a:ln cmpd="sng" w="66675">
              <a:solidFill>
                <a:srgbClr val="00FF7F">
                  <a:alpha val="100000"/>
                </a:srgbClr>
              </a:solidFill>
              <a:prstDash val="solid"/>
            </a:ln>
          </c:spPr>
          <c:val>
            <c:numRef>
              <c:f>ft!$C$50:$C$65</c:f>
              <c:numCache/>
            </c:numRef>
          </c:val>
        </c:ser>
        <c:ser>
          <c:idx val="10"/>
          <c:order val="10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ft!$D$50:$D$65</c:f>
              <c:numCache/>
            </c:numRef>
          </c:val>
        </c:ser>
        <c:ser>
          <c:idx val="11"/>
          <c:order val="11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ft!$E$50:$E$65</c:f>
              <c:numCache/>
            </c:numRef>
          </c:val>
        </c:ser>
        <c:ser>
          <c:idx val="12"/>
          <c:order val="12"/>
          <c:spPr>
            <a:solidFill>
              <a:srgbClr val="BF00FF">
                <a:alpha val="30000"/>
              </a:srgbClr>
            </a:solidFill>
            <a:ln cmpd="sng" w="66675">
              <a:solidFill>
                <a:srgbClr val="BF00FF">
                  <a:alpha val="100000"/>
                </a:srgbClr>
              </a:solidFill>
              <a:prstDash val="solid"/>
            </a:ln>
          </c:spPr>
          <c:val>
            <c:numRef>
              <c:f>ft!$C$66:$C$81</c:f>
              <c:numCache/>
            </c:numRef>
          </c:val>
        </c:ser>
        <c:ser>
          <c:idx val="13"/>
          <c:order val="13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ft!$D$66:$D$81</c:f>
              <c:numCache/>
            </c:numRef>
          </c:val>
        </c:ser>
        <c:ser>
          <c:idx val="14"/>
          <c:order val="14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ft!$E$66:$E$81</c:f>
              <c:numCache/>
            </c:numRef>
          </c:val>
        </c:ser>
        <c:ser>
          <c:idx val="15"/>
          <c:order val="15"/>
          <c:spPr>
            <a:solidFill>
              <a:srgbClr val="FF3F00">
                <a:alpha val="30000"/>
              </a:srgbClr>
            </a:solidFill>
            <a:ln cmpd="sng" w="66675">
              <a:solidFill>
                <a:srgbClr val="FF3F00">
                  <a:alpha val="100000"/>
                </a:srgbClr>
              </a:solidFill>
              <a:prstDash val="solid"/>
            </a:ln>
          </c:spPr>
          <c:val>
            <c:numRef>
              <c:f>ft!$C$82:$C$97</c:f>
              <c:numCache/>
            </c:numRef>
          </c:val>
        </c:ser>
        <c:ser>
          <c:idx val="16"/>
          <c:order val="16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ft!$D$82:$D$97</c:f>
              <c:numCache/>
            </c:numRef>
          </c:val>
        </c:ser>
        <c:ser>
          <c:idx val="17"/>
          <c:order val="17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ft!$E$82:$E$97</c:f>
              <c:numCache/>
            </c:numRef>
          </c:val>
        </c:ser>
        <c:ser>
          <c:idx val="18"/>
          <c:order val="18"/>
          <c:spPr>
            <a:solidFill>
              <a:srgbClr val="3FFF00">
                <a:alpha val="30000"/>
              </a:srgbClr>
            </a:solidFill>
            <a:ln cmpd="sng" w="66675">
              <a:solidFill>
                <a:srgbClr val="3FFF00">
                  <a:alpha val="100000"/>
                </a:srgbClr>
              </a:solidFill>
              <a:prstDash val="solid"/>
            </a:ln>
          </c:spPr>
          <c:val>
            <c:numRef>
              <c:f>ft!$C$98:$C$113</c:f>
              <c:numCache/>
            </c:numRef>
          </c:val>
        </c:ser>
        <c:ser>
          <c:idx val="19"/>
          <c:order val="19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ft!$D$98:$D$113</c:f>
              <c:numCache/>
            </c:numRef>
          </c:val>
        </c:ser>
        <c:ser>
          <c:idx val="20"/>
          <c:order val="20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ft!$E$98:$E$113</c:f>
              <c:numCache/>
            </c:numRef>
          </c:val>
        </c:ser>
        <c:axId val="300038879"/>
        <c:axId val="973836728"/>
      </c:areaChart>
      <c:catAx>
        <c:axId val="30003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3836728"/>
      </c:catAx>
      <c:valAx>
        <c:axId val="97383672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0038879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'Apos(x)'!$E$2:$E$4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'Apos(x)'!$F$2:$F$4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'Apos(x)'!$G$2:$G$4</c:f>
              <c:numCache/>
            </c:numRef>
          </c:val>
        </c:ser>
        <c:axId val="1600304679"/>
        <c:axId val="771372074"/>
      </c:areaChart>
      <c:catAx>
        <c:axId val="1600304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1372074"/>
      </c:catAx>
      <c:valAx>
        <c:axId val="771372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03046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ft!$F$2:$F$17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ft!$G$2:$G$17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ft!$H$2:$H$17</c:f>
              <c:numCache/>
            </c:numRef>
          </c:val>
        </c:ser>
        <c:ser>
          <c:idx val="3"/>
          <c:order val="3"/>
          <c:spPr>
            <a:solidFill>
              <a:srgbClr val="FFFF00">
                <a:alpha val="30000"/>
              </a:srgbClr>
            </a:solidFill>
            <a:ln cmpd="sng" w="66675">
              <a:solidFill>
                <a:srgbClr val="FFFF00">
                  <a:alpha val="100000"/>
                </a:srgbClr>
              </a:solidFill>
              <a:prstDash val="solid"/>
            </a:ln>
          </c:spPr>
          <c:val>
            <c:numRef>
              <c:f>ft!$F$18:$F$33</c:f>
              <c:numCache/>
            </c:numRef>
          </c:val>
        </c:ser>
        <c:ser>
          <c:idx val="4"/>
          <c:order val="4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ft!$G$18:$G$33</c:f>
              <c:numCache/>
            </c:numRef>
          </c:val>
        </c:ser>
        <c:ser>
          <c:idx val="5"/>
          <c:order val="5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ft!$H$18:$H$33</c:f>
              <c:numCache/>
            </c:numRef>
          </c:val>
        </c:ser>
        <c:ser>
          <c:idx val="6"/>
          <c:order val="6"/>
          <c:spPr>
            <a:solidFill>
              <a:srgbClr val="FF007F">
                <a:alpha val="30000"/>
              </a:srgbClr>
            </a:solidFill>
            <a:ln cmpd="sng" w="66675">
              <a:solidFill>
                <a:srgbClr val="FF007F">
                  <a:alpha val="100000"/>
                </a:srgbClr>
              </a:solidFill>
              <a:prstDash val="solid"/>
            </a:ln>
          </c:spPr>
          <c:val>
            <c:numRef>
              <c:f>ft!$F$34:$F$49</c:f>
              <c:numCache/>
            </c:numRef>
          </c:val>
        </c:ser>
        <c:ser>
          <c:idx val="7"/>
          <c:order val="7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ft!$G$34:$G$49</c:f>
              <c:numCache/>
            </c:numRef>
          </c:val>
        </c:ser>
        <c:ser>
          <c:idx val="8"/>
          <c:order val="8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ft!$H$34:$H$49</c:f>
              <c:numCache/>
            </c:numRef>
          </c:val>
        </c:ser>
        <c:ser>
          <c:idx val="9"/>
          <c:order val="9"/>
          <c:spPr>
            <a:solidFill>
              <a:srgbClr val="00FF7F">
                <a:alpha val="30000"/>
              </a:srgbClr>
            </a:solidFill>
            <a:ln cmpd="sng" w="66675">
              <a:solidFill>
                <a:srgbClr val="00FF7F">
                  <a:alpha val="100000"/>
                </a:srgbClr>
              </a:solidFill>
              <a:prstDash val="solid"/>
            </a:ln>
          </c:spPr>
          <c:val>
            <c:numRef>
              <c:f>ft!$F$50:$F$65</c:f>
              <c:numCache/>
            </c:numRef>
          </c:val>
        </c:ser>
        <c:ser>
          <c:idx val="10"/>
          <c:order val="10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ft!$G$50:$G$65</c:f>
              <c:numCache/>
            </c:numRef>
          </c:val>
        </c:ser>
        <c:ser>
          <c:idx val="11"/>
          <c:order val="11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ft!$H$50:$H$65</c:f>
              <c:numCache/>
            </c:numRef>
          </c:val>
        </c:ser>
        <c:ser>
          <c:idx val="12"/>
          <c:order val="12"/>
          <c:spPr>
            <a:solidFill>
              <a:srgbClr val="BF00FF">
                <a:alpha val="30000"/>
              </a:srgbClr>
            </a:solidFill>
            <a:ln cmpd="sng" w="66675">
              <a:solidFill>
                <a:srgbClr val="BF00FF">
                  <a:alpha val="100000"/>
                </a:srgbClr>
              </a:solidFill>
              <a:prstDash val="solid"/>
            </a:ln>
          </c:spPr>
          <c:val>
            <c:numRef>
              <c:f>ft!$F$66:$F$81</c:f>
              <c:numCache/>
            </c:numRef>
          </c:val>
        </c:ser>
        <c:ser>
          <c:idx val="13"/>
          <c:order val="13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ft!$G$66:$G$81</c:f>
              <c:numCache/>
            </c:numRef>
          </c:val>
        </c:ser>
        <c:ser>
          <c:idx val="14"/>
          <c:order val="14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ft!$H$66:$H$81</c:f>
              <c:numCache/>
            </c:numRef>
          </c:val>
        </c:ser>
        <c:ser>
          <c:idx val="15"/>
          <c:order val="15"/>
          <c:spPr>
            <a:solidFill>
              <a:srgbClr val="FF3F00">
                <a:alpha val="30000"/>
              </a:srgbClr>
            </a:solidFill>
            <a:ln cmpd="sng" w="66675">
              <a:solidFill>
                <a:srgbClr val="FF3F00">
                  <a:alpha val="100000"/>
                </a:srgbClr>
              </a:solidFill>
              <a:prstDash val="solid"/>
            </a:ln>
          </c:spPr>
          <c:val>
            <c:numRef>
              <c:f>ft!$F$82:$F$97</c:f>
              <c:numCache/>
            </c:numRef>
          </c:val>
        </c:ser>
        <c:ser>
          <c:idx val="16"/>
          <c:order val="16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ft!$G$82:$G$97</c:f>
              <c:numCache/>
            </c:numRef>
          </c:val>
        </c:ser>
        <c:ser>
          <c:idx val="17"/>
          <c:order val="17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ft!$H$82:$H$97</c:f>
              <c:numCache/>
            </c:numRef>
          </c:val>
        </c:ser>
        <c:ser>
          <c:idx val="18"/>
          <c:order val="18"/>
          <c:spPr>
            <a:solidFill>
              <a:srgbClr val="3FFF00">
                <a:alpha val="30000"/>
              </a:srgbClr>
            </a:solidFill>
            <a:ln cmpd="sng" w="66675">
              <a:solidFill>
                <a:srgbClr val="3FFF00">
                  <a:alpha val="100000"/>
                </a:srgbClr>
              </a:solidFill>
              <a:prstDash val="solid"/>
            </a:ln>
          </c:spPr>
          <c:val>
            <c:numRef>
              <c:f>ft!$F$98:$F$113</c:f>
              <c:numCache/>
            </c:numRef>
          </c:val>
        </c:ser>
        <c:ser>
          <c:idx val="19"/>
          <c:order val="19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ft!$G$98:$G$113</c:f>
              <c:numCache/>
            </c:numRef>
          </c:val>
        </c:ser>
        <c:ser>
          <c:idx val="20"/>
          <c:order val="20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ft!$H$98:$H$113</c:f>
              <c:numCache/>
            </c:numRef>
          </c:val>
        </c:ser>
        <c:axId val="1708896803"/>
        <c:axId val="1614051962"/>
      </c:areaChart>
      <c:catAx>
        <c:axId val="170889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4051962"/>
      </c:catAx>
      <c:valAx>
        <c:axId val="1614051962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889680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'fpos(x)'!$C$2:$C$4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'fpos(x)'!$D$2:$D$4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'fpos(x)'!$E$2:$E$4</c:f>
              <c:numCache/>
            </c:numRef>
          </c:val>
        </c:ser>
        <c:ser>
          <c:idx val="3"/>
          <c:order val="3"/>
          <c:spPr>
            <a:solidFill>
              <a:srgbClr val="FFFF00">
                <a:alpha val="30000"/>
              </a:srgbClr>
            </a:solidFill>
            <a:ln cmpd="sng" w="66675">
              <a:solidFill>
                <a:srgbClr val="FFFF00">
                  <a:alpha val="100000"/>
                </a:srgbClr>
              </a:solidFill>
              <a:prstDash val="solid"/>
            </a:ln>
          </c:spPr>
          <c:val>
            <c:numRef>
              <c:f>'fpos(x)'!$C$5:$C$7</c:f>
              <c:numCache/>
            </c:numRef>
          </c:val>
        </c:ser>
        <c:ser>
          <c:idx val="4"/>
          <c:order val="4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'fpos(x)'!$D$5:$D$7</c:f>
              <c:numCache/>
            </c:numRef>
          </c:val>
        </c:ser>
        <c:ser>
          <c:idx val="5"/>
          <c:order val="5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'fpos(x)'!$E$5:$E$7</c:f>
              <c:numCache/>
            </c:numRef>
          </c:val>
        </c:ser>
        <c:ser>
          <c:idx val="6"/>
          <c:order val="6"/>
          <c:spPr>
            <a:solidFill>
              <a:srgbClr val="FF007F">
                <a:alpha val="30000"/>
              </a:srgbClr>
            </a:solidFill>
            <a:ln cmpd="sng" w="66675">
              <a:solidFill>
                <a:srgbClr val="FF007F">
                  <a:alpha val="100000"/>
                </a:srgbClr>
              </a:solidFill>
              <a:prstDash val="solid"/>
            </a:ln>
          </c:spPr>
          <c:val>
            <c:numRef>
              <c:f>'fpos(x)'!$C$8:$C$10</c:f>
              <c:numCache/>
            </c:numRef>
          </c:val>
        </c:ser>
        <c:ser>
          <c:idx val="7"/>
          <c:order val="7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'fpos(x)'!$D$8:$D$10</c:f>
              <c:numCache/>
            </c:numRef>
          </c:val>
        </c:ser>
        <c:ser>
          <c:idx val="8"/>
          <c:order val="8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'fpos(x)'!$E$8:$E$10</c:f>
              <c:numCache/>
            </c:numRef>
          </c:val>
        </c:ser>
        <c:ser>
          <c:idx val="9"/>
          <c:order val="9"/>
          <c:spPr>
            <a:solidFill>
              <a:srgbClr val="00FF7F">
                <a:alpha val="30000"/>
              </a:srgbClr>
            </a:solidFill>
            <a:ln cmpd="sng" w="66675">
              <a:solidFill>
                <a:srgbClr val="00FF7F">
                  <a:alpha val="100000"/>
                </a:srgbClr>
              </a:solidFill>
              <a:prstDash val="solid"/>
            </a:ln>
          </c:spPr>
          <c:val>
            <c:numRef>
              <c:f>'fpos(x)'!$C$11:$C$13</c:f>
              <c:numCache/>
            </c:numRef>
          </c:val>
        </c:ser>
        <c:ser>
          <c:idx val="10"/>
          <c:order val="10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'fpos(x)'!$D$11:$D$13</c:f>
              <c:numCache/>
            </c:numRef>
          </c:val>
        </c:ser>
        <c:ser>
          <c:idx val="11"/>
          <c:order val="11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'fpos(x)'!$E$11:$E$13</c:f>
              <c:numCache/>
            </c:numRef>
          </c:val>
        </c:ser>
        <c:ser>
          <c:idx val="12"/>
          <c:order val="12"/>
          <c:spPr>
            <a:solidFill>
              <a:srgbClr val="BF00FF">
                <a:alpha val="30000"/>
              </a:srgbClr>
            </a:solidFill>
            <a:ln cmpd="sng" w="66675">
              <a:solidFill>
                <a:srgbClr val="BF00FF">
                  <a:alpha val="100000"/>
                </a:srgbClr>
              </a:solidFill>
              <a:prstDash val="solid"/>
            </a:ln>
          </c:spPr>
          <c:val>
            <c:numRef>
              <c:f>'fpos(x)'!$C$14:$C$16</c:f>
              <c:numCache/>
            </c:numRef>
          </c:val>
        </c:ser>
        <c:ser>
          <c:idx val="13"/>
          <c:order val="13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'fpos(x)'!$D$14:$D$16</c:f>
              <c:numCache/>
            </c:numRef>
          </c:val>
        </c:ser>
        <c:ser>
          <c:idx val="14"/>
          <c:order val="14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'fpos(x)'!$E$14:$E$16</c:f>
              <c:numCache/>
            </c:numRef>
          </c:val>
        </c:ser>
        <c:ser>
          <c:idx val="15"/>
          <c:order val="15"/>
          <c:spPr>
            <a:solidFill>
              <a:srgbClr val="FF3F00">
                <a:alpha val="30000"/>
              </a:srgbClr>
            </a:solidFill>
            <a:ln cmpd="sng" w="66675">
              <a:solidFill>
                <a:srgbClr val="FF3F00">
                  <a:alpha val="100000"/>
                </a:srgbClr>
              </a:solidFill>
              <a:prstDash val="solid"/>
            </a:ln>
          </c:spPr>
          <c:val>
            <c:numRef>
              <c:f>'fpos(x)'!$C$17:$C$19</c:f>
              <c:numCache/>
            </c:numRef>
          </c:val>
        </c:ser>
        <c:ser>
          <c:idx val="16"/>
          <c:order val="16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'fpos(x)'!$D$17:$D$19</c:f>
              <c:numCache/>
            </c:numRef>
          </c:val>
        </c:ser>
        <c:ser>
          <c:idx val="17"/>
          <c:order val="17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'fpos(x)'!$E$17:$E$19</c:f>
              <c:numCache/>
            </c:numRef>
          </c:val>
        </c:ser>
        <c:ser>
          <c:idx val="18"/>
          <c:order val="18"/>
          <c:spPr>
            <a:solidFill>
              <a:srgbClr val="3FFF00">
                <a:alpha val="30000"/>
              </a:srgbClr>
            </a:solidFill>
            <a:ln cmpd="sng" w="66675">
              <a:solidFill>
                <a:srgbClr val="3FFF00">
                  <a:alpha val="100000"/>
                </a:srgbClr>
              </a:solidFill>
              <a:prstDash val="solid"/>
            </a:ln>
          </c:spPr>
          <c:val>
            <c:numRef>
              <c:f>'fpos(x)'!$C$20:$C$22</c:f>
              <c:numCache/>
            </c:numRef>
          </c:val>
        </c:ser>
        <c:ser>
          <c:idx val="19"/>
          <c:order val="19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'fpos(x)'!$D$20:$D$22</c:f>
              <c:numCache/>
            </c:numRef>
          </c:val>
        </c:ser>
        <c:ser>
          <c:idx val="20"/>
          <c:order val="20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'fpos(x)'!$E$20:$E$22</c:f>
              <c:numCache/>
            </c:numRef>
          </c:val>
        </c:ser>
        <c:axId val="1807362702"/>
        <c:axId val="1427781148"/>
      </c:areaChart>
      <c:catAx>
        <c:axId val="1807362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7781148"/>
      </c:catAx>
      <c:valAx>
        <c:axId val="142778114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736270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'fpos(x)'!$F$2:$F$4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'fpos(x)'!$G$2:$G$4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'fpos(x)'!$H$2:$H$4</c:f>
              <c:numCache/>
            </c:numRef>
          </c:val>
        </c:ser>
        <c:ser>
          <c:idx val="3"/>
          <c:order val="3"/>
          <c:spPr>
            <a:solidFill>
              <a:srgbClr val="FFFF00">
                <a:alpha val="30000"/>
              </a:srgbClr>
            </a:solidFill>
            <a:ln cmpd="sng" w="66675">
              <a:solidFill>
                <a:srgbClr val="FFFF00">
                  <a:alpha val="100000"/>
                </a:srgbClr>
              </a:solidFill>
              <a:prstDash val="solid"/>
            </a:ln>
          </c:spPr>
          <c:val>
            <c:numRef>
              <c:f>'fpos(x)'!$F$5:$F$7</c:f>
              <c:numCache/>
            </c:numRef>
          </c:val>
        </c:ser>
        <c:ser>
          <c:idx val="4"/>
          <c:order val="4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'fpos(x)'!$G$5:$G$7</c:f>
              <c:numCache/>
            </c:numRef>
          </c:val>
        </c:ser>
        <c:ser>
          <c:idx val="5"/>
          <c:order val="5"/>
          <c:spPr>
            <a:solidFill>
              <a:srgbClr val="FFFF00">
                <a:alpha val="30000"/>
              </a:srgbClr>
            </a:solidFill>
            <a:ln cmpd="sng">
              <a:solidFill>
                <a:srgbClr val="FFFF00"/>
              </a:solidFill>
            </a:ln>
          </c:spPr>
          <c:val>
            <c:numRef>
              <c:f>'fpos(x)'!$H$5:$H$7</c:f>
              <c:numCache/>
            </c:numRef>
          </c:val>
        </c:ser>
        <c:ser>
          <c:idx val="6"/>
          <c:order val="6"/>
          <c:spPr>
            <a:solidFill>
              <a:srgbClr val="FF007F">
                <a:alpha val="30000"/>
              </a:srgbClr>
            </a:solidFill>
            <a:ln cmpd="sng" w="66675">
              <a:solidFill>
                <a:srgbClr val="FF007F">
                  <a:alpha val="100000"/>
                </a:srgbClr>
              </a:solidFill>
              <a:prstDash val="solid"/>
            </a:ln>
          </c:spPr>
          <c:val>
            <c:numRef>
              <c:f>'fpos(x)'!$F$8:$F$10</c:f>
              <c:numCache/>
            </c:numRef>
          </c:val>
        </c:ser>
        <c:ser>
          <c:idx val="7"/>
          <c:order val="7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'fpos(x)'!$G$8:$G$10</c:f>
              <c:numCache/>
            </c:numRef>
          </c:val>
        </c:ser>
        <c:ser>
          <c:idx val="8"/>
          <c:order val="8"/>
          <c:spPr>
            <a:solidFill>
              <a:srgbClr val="FF007F">
                <a:alpha val="30000"/>
              </a:srgbClr>
            </a:solidFill>
            <a:ln cmpd="sng">
              <a:solidFill>
                <a:srgbClr val="FF007F"/>
              </a:solidFill>
            </a:ln>
          </c:spPr>
          <c:val>
            <c:numRef>
              <c:f>'fpos(x)'!$H$8:$H$10</c:f>
              <c:numCache/>
            </c:numRef>
          </c:val>
        </c:ser>
        <c:ser>
          <c:idx val="9"/>
          <c:order val="9"/>
          <c:spPr>
            <a:solidFill>
              <a:srgbClr val="00FF7F">
                <a:alpha val="30000"/>
              </a:srgbClr>
            </a:solidFill>
            <a:ln cmpd="sng" w="66675">
              <a:solidFill>
                <a:srgbClr val="00FF7F">
                  <a:alpha val="100000"/>
                </a:srgbClr>
              </a:solidFill>
              <a:prstDash val="solid"/>
            </a:ln>
          </c:spPr>
          <c:val>
            <c:numRef>
              <c:f>'fpos(x)'!$F$11:$F$13</c:f>
              <c:numCache/>
            </c:numRef>
          </c:val>
        </c:ser>
        <c:ser>
          <c:idx val="10"/>
          <c:order val="10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'fpos(x)'!$G$11:$G$13</c:f>
              <c:numCache/>
            </c:numRef>
          </c:val>
        </c:ser>
        <c:ser>
          <c:idx val="11"/>
          <c:order val="11"/>
          <c:spPr>
            <a:solidFill>
              <a:srgbClr val="00FF7F">
                <a:alpha val="30000"/>
              </a:srgbClr>
            </a:solidFill>
            <a:ln cmpd="sng">
              <a:solidFill>
                <a:srgbClr val="00FF7F"/>
              </a:solidFill>
            </a:ln>
          </c:spPr>
          <c:val>
            <c:numRef>
              <c:f>'fpos(x)'!$H$11:$H$13</c:f>
              <c:numCache/>
            </c:numRef>
          </c:val>
        </c:ser>
        <c:ser>
          <c:idx val="12"/>
          <c:order val="12"/>
          <c:spPr>
            <a:solidFill>
              <a:srgbClr val="BF00FF">
                <a:alpha val="30000"/>
              </a:srgbClr>
            </a:solidFill>
            <a:ln cmpd="sng" w="66675">
              <a:solidFill>
                <a:srgbClr val="BF00FF">
                  <a:alpha val="100000"/>
                </a:srgbClr>
              </a:solidFill>
              <a:prstDash val="solid"/>
            </a:ln>
          </c:spPr>
          <c:val>
            <c:numRef>
              <c:f>'fpos(x)'!$F$14:$F$16</c:f>
              <c:numCache/>
            </c:numRef>
          </c:val>
        </c:ser>
        <c:ser>
          <c:idx val="13"/>
          <c:order val="13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'fpos(x)'!$G$14:$G$16</c:f>
              <c:numCache/>
            </c:numRef>
          </c:val>
        </c:ser>
        <c:ser>
          <c:idx val="14"/>
          <c:order val="14"/>
          <c:spPr>
            <a:solidFill>
              <a:srgbClr val="BF00FF">
                <a:alpha val="30000"/>
              </a:srgbClr>
            </a:solidFill>
            <a:ln cmpd="sng">
              <a:solidFill>
                <a:srgbClr val="BF00FF"/>
              </a:solidFill>
            </a:ln>
          </c:spPr>
          <c:val>
            <c:numRef>
              <c:f>'fpos(x)'!$H$14:$H$16</c:f>
              <c:numCache/>
            </c:numRef>
          </c:val>
        </c:ser>
        <c:ser>
          <c:idx val="15"/>
          <c:order val="15"/>
          <c:spPr>
            <a:solidFill>
              <a:srgbClr val="FF3F00">
                <a:alpha val="30000"/>
              </a:srgbClr>
            </a:solidFill>
            <a:ln cmpd="sng" w="66675">
              <a:solidFill>
                <a:srgbClr val="FF3F00">
                  <a:alpha val="100000"/>
                </a:srgbClr>
              </a:solidFill>
              <a:prstDash val="solid"/>
            </a:ln>
          </c:spPr>
          <c:val>
            <c:numRef>
              <c:f>'fpos(x)'!$F$17:$F$19</c:f>
              <c:numCache/>
            </c:numRef>
          </c:val>
        </c:ser>
        <c:ser>
          <c:idx val="16"/>
          <c:order val="16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'fpos(x)'!$G$17:$G$19</c:f>
              <c:numCache/>
            </c:numRef>
          </c:val>
        </c:ser>
        <c:ser>
          <c:idx val="17"/>
          <c:order val="17"/>
          <c:spPr>
            <a:solidFill>
              <a:srgbClr val="FF3F00">
                <a:alpha val="30000"/>
              </a:srgbClr>
            </a:solidFill>
            <a:ln cmpd="sng">
              <a:solidFill>
                <a:srgbClr val="FF3F00"/>
              </a:solidFill>
            </a:ln>
          </c:spPr>
          <c:val>
            <c:numRef>
              <c:f>'fpos(x)'!$H$17:$H$19</c:f>
              <c:numCache/>
            </c:numRef>
          </c:val>
        </c:ser>
        <c:ser>
          <c:idx val="18"/>
          <c:order val="18"/>
          <c:spPr>
            <a:solidFill>
              <a:srgbClr val="3FFF00">
                <a:alpha val="30000"/>
              </a:srgbClr>
            </a:solidFill>
            <a:ln cmpd="sng" w="66675">
              <a:solidFill>
                <a:srgbClr val="3FFF00">
                  <a:alpha val="100000"/>
                </a:srgbClr>
              </a:solidFill>
              <a:prstDash val="solid"/>
            </a:ln>
          </c:spPr>
          <c:val>
            <c:numRef>
              <c:f>'fpos(x)'!$F$20:$F$22</c:f>
              <c:numCache/>
            </c:numRef>
          </c:val>
        </c:ser>
        <c:ser>
          <c:idx val="19"/>
          <c:order val="19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'fpos(x)'!$G$20:$G$22</c:f>
              <c:numCache/>
            </c:numRef>
          </c:val>
        </c:ser>
        <c:ser>
          <c:idx val="20"/>
          <c:order val="20"/>
          <c:spPr>
            <a:solidFill>
              <a:srgbClr val="3FFF00">
                <a:alpha val="30000"/>
              </a:srgbClr>
            </a:solidFill>
            <a:ln cmpd="sng">
              <a:solidFill>
                <a:srgbClr val="3FFF00"/>
              </a:solidFill>
            </a:ln>
          </c:spPr>
          <c:val>
            <c:numRef>
              <c:f>'fpos(x)'!$H$20:$H$22</c:f>
              <c:numCache/>
            </c:numRef>
          </c:val>
        </c:ser>
        <c:axId val="1176999448"/>
        <c:axId val="19897535"/>
      </c:areaChart>
      <c:catAx>
        <c:axId val="11769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97535"/>
      </c:catAx>
      <c:valAx>
        <c:axId val="19897535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699944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Af!$C$23:$C$29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Af!$D$23:$D$29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Af!$E$23:$E$29</c:f>
              <c:numCache/>
            </c:numRef>
          </c:val>
        </c:ser>
        <c:axId val="945827070"/>
        <c:axId val="2007234382"/>
      </c:areaChart>
      <c:catAx>
        <c:axId val="945827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7234382"/>
      </c:catAx>
      <c:valAx>
        <c:axId val="200723438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582707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Af!$F$23:$F$29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Af!$G$23:$G$29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Af!$H$23:$H$29</c:f>
              <c:numCache/>
            </c:numRef>
          </c:val>
        </c:ser>
        <c:axId val="1900935607"/>
        <c:axId val="514774193"/>
      </c:areaChart>
      <c:catAx>
        <c:axId val="190093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4774193"/>
      </c:catAx>
      <c:valAx>
        <c:axId val="514774193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093560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At!$G$50:$G$65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At!$I$50:$I$65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At!$K$50:$K$65</c:f>
              <c:numCache/>
            </c:numRef>
          </c:val>
        </c:ser>
        <c:axId val="1661357167"/>
        <c:axId val="453799578"/>
      </c:areaChart>
      <c:catAx>
        <c:axId val="16613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799578"/>
      </c:catAx>
      <c:valAx>
        <c:axId val="45379957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35716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At!$H$50:$H$65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At!$J$50:$J$65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At!$L$50:$L$65</c:f>
              <c:numCache/>
            </c:numRef>
          </c:val>
        </c:ser>
        <c:axId val="1864378108"/>
        <c:axId val="1321156910"/>
      </c:areaChart>
      <c:catAx>
        <c:axId val="186437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1156910"/>
      </c:catAx>
      <c:valAx>
        <c:axId val="132115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437810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0000FF">
                <a:alpha val="30000"/>
              </a:srgbClr>
            </a:solidFill>
            <a:ln cmpd="sng" w="66675">
              <a:solidFill>
                <a:srgbClr val="0000FF">
                  <a:alpha val="100000"/>
                </a:srgbClr>
              </a:solidFill>
              <a:prstDash val="solid"/>
            </a:ln>
          </c:spPr>
          <c:val>
            <c:numRef>
              <c:f>'Apos(x)'!$B$2:$B$4</c:f>
              <c:numCache/>
            </c:numRef>
          </c:val>
        </c:ser>
        <c:ser>
          <c:idx val="1"/>
          <c:order val="1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'Apos(x)'!$C$2:$C$4</c:f>
              <c:numCache/>
            </c:numRef>
          </c:val>
        </c:ser>
        <c:ser>
          <c:idx val="2"/>
          <c:order val="2"/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val>
            <c:numRef>
              <c:f>'Apos(x)'!$D$2:$D$4</c:f>
              <c:numCache/>
            </c:numRef>
          </c:val>
        </c:ser>
        <c:axId val="1292405428"/>
        <c:axId val="2098745595"/>
      </c:areaChart>
      <c:catAx>
        <c:axId val="1292405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8745595"/>
      </c:catAx>
      <c:valAx>
        <c:axId val="209874559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24054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1</xdr:row>
      <xdr:rowOff>95250</xdr:rowOff>
    </xdr:from>
    <xdr:ext cx="12496800" cy="7734300"/>
    <xdr:graphicFrame>
      <xdr:nvGraphicFramePr>
        <xdr:cNvPr id="150316759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44</xdr:row>
      <xdr:rowOff>95250</xdr:rowOff>
    </xdr:from>
    <xdr:ext cx="12496800" cy="7734300"/>
    <xdr:graphicFrame>
      <xdr:nvGraphicFramePr>
        <xdr:cNvPr id="7698260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0</xdr:row>
      <xdr:rowOff>114300</xdr:rowOff>
    </xdr:from>
    <xdr:ext cx="12496800" cy="7734300"/>
    <xdr:graphicFrame>
      <xdr:nvGraphicFramePr>
        <xdr:cNvPr id="14967396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48</xdr:row>
      <xdr:rowOff>114300</xdr:rowOff>
    </xdr:from>
    <xdr:ext cx="12496800" cy="7734300"/>
    <xdr:graphicFrame>
      <xdr:nvGraphicFramePr>
        <xdr:cNvPr id="4400678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95250</xdr:rowOff>
    </xdr:from>
    <xdr:ext cx="12496800" cy="7734300"/>
    <xdr:graphicFrame>
      <xdr:nvGraphicFramePr>
        <xdr:cNvPr id="132456776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48</xdr:row>
      <xdr:rowOff>66675</xdr:rowOff>
    </xdr:from>
    <xdr:ext cx="12496800" cy="7734300"/>
    <xdr:graphicFrame>
      <xdr:nvGraphicFramePr>
        <xdr:cNvPr id="25928874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228600</xdr:colOff>
      <xdr:row>1</xdr:row>
      <xdr:rowOff>66675</xdr:rowOff>
    </xdr:from>
    <xdr:ext cx="12496800" cy="7734300"/>
    <xdr:graphicFrame>
      <xdr:nvGraphicFramePr>
        <xdr:cNvPr id="93344637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42</xdr:row>
      <xdr:rowOff>123825</xdr:rowOff>
    </xdr:from>
    <xdr:ext cx="12496800" cy="7734300"/>
    <xdr:graphicFrame>
      <xdr:nvGraphicFramePr>
        <xdr:cNvPr id="94191143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114300</xdr:rowOff>
    </xdr:from>
    <xdr:ext cx="12496800" cy="7734300"/>
    <xdr:graphicFrame>
      <xdr:nvGraphicFramePr>
        <xdr:cNvPr id="56831314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142875</xdr:colOff>
      <xdr:row>41</xdr:row>
      <xdr:rowOff>114300</xdr:rowOff>
    </xdr:from>
    <xdr:ext cx="12496800" cy="7734300"/>
    <xdr:graphicFrame>
      <xdr:nvGraphicFramePr>
        <xdr:cNvPr id="156721790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7">
        <f>AVERAGE('fraction 1 of 16'!H3,'fraction 1 of 16'!H10,'fraction 1 of 16'!H17)</f>
        <v>-10.58599397</v>
      </c>
      <c r="D2" s="7">
        <f>MAX('fraction 1 of 16'!H3,'fraction 1 of 16'!H10,'fraction 1 of 16'!H17)</f>
        <v>-8.960415104</v>
      </c>
      <c r="E2" s="7">
        <f>MIN('fraction 1 of 16'!H3,'fraction 1 of 16'!H10,'fraction 1 of 16'!H17)</f>
        <v>-12.28196846</v>
      </c>
      <c r="F2" s="7">
        <f>AVERAGE('fraction 1 of 16'!U3,'fraction 1 of 16'!U10,'fraction 1 of 16'!U17)</f>
        <v>55.86505219</v>
      </c>
      <c r="G2" s="7">
        <f>MAX('fraction 1 of 16'!U3,'fraction 1 of 16'!U10,'fraction 1 of 16'!U17)</f>
        <v>175.3668245</v>
      </c>
      <c r="H2" s="8">
        <f>MIN('fraction 1 of 16'!U3,'fraction 1 of 16'!U10,'fraction 1 of 16'!U17)</f>
        <v>-179.0210075</v>
      </c>
    </row>
    <row r="3">
      <c r="A3" s="9" t="s">
        <v>11</v>
      </c>
      <c r="B3" s="10" t="s">
        <v>10</v>
      </c>
      <c r="C3" s="11">
        <f>AVERAGE('fraction 2 of 16'!H3,'fraction 2 of 16'!H10,'fraction 2 of 16'!H17)</f>
        <v>-10.58457337</v>
      </c>
      <c r="D3" s="11">
        <f>MAX('fraction 2 of 16'!H3,'fraction 2 of 16'!H10,'fraction 2 of 16'!H17)</f>
        <v>-9.219733427</v>
      </c>
      <c r="E3" s="11">
        <f>MIN('fraction 2 of 16'!H3,'fraction 2 of 16'!H10,'fraction 2 of 16'!H17)</f>
        <v>-11.98593943</v>
      </c>
      <c r="F3" s="11">
        <f>AVERAGE('fraction 2 of 16'!U3,'fraction 2 of 16'!U10,'fraction 2 of 16'!U17)</f>
        <v>55.36265734</v>
      </c>
      <c r="G3" s="11">
        <f>MAX('fraction 2 of 16'!U3,'fraction 2 of 16'!U10,'fraction 2 of 16'!U17)</f>
        <v>174.9004054</v>
      </c>
      <c r="H3" s="12">
        <f>MIN('fraction 2 of 16'!U3,'fraction 2 of 16'!U10,'fraction 2 of 16'!U17)</f>
        <v>-178.9583443</v>
      </c>
    </row>
    <row r="4">
      <c r="A4" s="9" t="s">
        <v>12</v>
      </c>
      <c r="B4" s="10" t="s">
        <v>10</v>
      </c>
      <c r="C4" s="11">
        <f>AVERAGE('fraction 3 of 16'!H3,'fraction 3 of 16'!H10,'fraction 3 of 16'!H17)</f>
        <v>-10.32374526</v>
      </c>
      <c r="D4" s="11">
        <f>MAX('fraction 3 of 16'!H3,'fraction 3 of 16'!H10,'fraction 3 of 16'!H17)</f>
        <v>-8.797922076</v>
      </c>
      <c r="E4" s="11">
        <f>MIN('fraction 3 of 16'!H3,'fraction 3 of 16'!H10,'fraction 3 of 16'!H17)</f>
        <v>-11.9199293</v>
      </c>
      <c r="F4" s="11">
        <f>AVERAGE('fraction 3 of 16'!U3,'fraction 3 of 16'!U10,'fraction 3 of 16'!U17)</f>
        <v>175.5948742</v>
      </c>
      <c r="G4" s="11">
        <f>MAX('fraction 3 of 16'!U3,'fraction 3 of 16'!U10,'fraction 3 of 16'!U17)</f>
        <v>178.7152808</v>
      </c>
      <c r="H4" s="12">
        <f>MIN('fraction 3 of 16'!U3,'fraction 3 of 16'!U10,'fraction 3 of 16'!U17)</f>
        <v>172.7374828</v>
      </c>
    </row>
    <row r="5">
      <c r="A5" s="9" t="s">
        <v>13</v>
      </c>
      <c r="B5" s="10" t="s">
        <v>10</v>
      </c>
      <c r="C5" s="11">
        <f>AVERAGE('fraction 4 of 16'!H3,'fraction 4 of 16'!H10,'fraction 4 of 16'!H17)</f>
        <v>-10.41801458</v>
      </c>
      <c r="D5" s="11">
        <f>MAX('fraction 4 of 16'!H3,'fraction 4 of 16'!H10,'fraction 4 of 16'!H17)</f>
        <v>-8.858635343</v>
      </c>
      <c r="E5" s="11">
        <f>MIN('fraction 4 of 16'!H3,'fraction 4 of 16'!H10,'fraction 4 of 16'!H17)</f>
        <v>-12.04754811</v>
      </c>
      <c r="F5" s="11">
        <f>AVERAGE('fraction 4 of 16'!U3,'fraction 4 of 16'!U10,'fraction 4 of 16'!U17)</f>
        <v>56.0196741</v>
      </c>
      <c r="G5" s="11">
        <f>MAX('fraction 4 of 16'!U3,'fraction 4 of 16'!U10,'fraction 4 of 16'!U17)</f>
        <v>175.5976156</v>
      </c>
      <c r="H5" s="12">
        <f>MIN('fraction 4 of 16'!U3,'fraction 4 of 16'!U10,'fraction 4 of 16'!U17)</f>
        <v>-179.8998377</v>
      </c>
    </row>
    <row r="6">
      <c r="A6" s="9" t="s">
        <v>14</v>
      </c>
      <c r="B6" s="10" t="s">
        <v>10</v>
      </c>
      <c r="C6" s="11">
        <f>AVERAGE('fraction 5 of 16'!H3,'fraction 5 of 16'!H10,'fraction 5 of 16'!H17)</f>
        <v>-10.25569679</v>
      </c>
      <c r="D6" s="11">
        <f>MAX('fraction 5 of 16'!H3,'fraction 5 of 16'!H10,'fraction 5 of 16'!H17)</f>
        <v>-8.690663904</v>
      </c>
      <c r="E6" s="11">
        <f>MIN('fraction 5 of 16'!H3,'fraction 5 of 16'!H10,'fraction 5 of 16'!H17)</f>
        <v>-11.90034565</v>
      </c>
      <c r="F6" s="11">
        <f>AVERAGE('fraction 5 of 16'!U3,'fraction 5 of 16'!U10,'fraction 5 of 16'!U17)</f>
        <v>176.0026026</v>
      </c>
      <c r="G6" s="11">
        <f>MAX('fraction 5 of 16'!U3,'fraction 5 of 16'!U10,'fraction 5 of 16'!U17)</f>
        <v>177.5637347</v>
      </c>
      <c r="H6" s="12">
        <f>MIN('fraction 5 of 16'!U3,'fraction 5 of 16'!U10,'fraction 5 of 16'!U17)</f>
        <v>174.5484645</v>
      </c>
    </row>
    <row r="7">
      <c r="A7" s="9" t="s">
        <v>15</v>
      </c>
      <c r="B7" s="10" t="s">
        <v>10</v>
      </c>
      <c r="C7" s="11">
        <f>AVERAGE('fraction 6 of 16'!H3,'fraction 6 of 16'!H10,'fraction 6 of 16'!H17)</f>
        <v>-10.1889222</v>
      </c>
      <c r="D7" s="11">
        <f>MAX('fraction 6 of 16'!H3,'fraction 6 of 16'!H10,'fraction 6 of 16'!H17)</f>
        <v>-8.662771025</v>
      </c>
      <c r="E7" s="11">
        <f>MIN('fraction 6 of 16'!H3,'fraction 6 of 16'!H10,'fraction 6 of 16'!H17)</f>
        <v>-11.78929002</v>
      </c>
      <c r="F7" s="11">
        <f>AVERAGE('fraction 6 of 16'!U3,'fraction 6 of 16'!U10,'fraction 6 of 16'!U17)</f>
        <v>175.879806</v>
      </c>
      <c r="G7" s="11">
        <f>MAX('fraction 6 of 16'!U3,'fraction 6 of 16'!U10,'fraction 6 of 16'!U17)</f>
        <v>177.8766009</v>
      </c>
      <c r="H7" s="12">
        <f>MIN('fraction 6 of 16'!U3,'fraction 6 of 16'!U10,'fraction 6 of 16'!U17)</f>
        <v>174.031432</v>
      </c>
    </row>
    <row r="8">
      <c r="A8" s="9" t="s">
        <v>16</v>
      </c>
      <c r="B8" s="10" t="s">
        <v>10</v>
      </c>
      <c r="C8" s="11">
        <f>AVERAGE('fraction 7 of 16'!H3,'fraction 7 of 16'!H10,'fraction 7 of 16'!H17)</f>
        <v>-10.23776981</v>
      </c>
      <c r="D8" s="11">
        <f>MAX('fraction 7 of 16'!H3,'fraction 7 of 16'!H10,'fraction 7 of 16'!H17)</f>
        <v>-8.949140005</v>
      </c>
      <c r="E8" s="11">
        <f>MIN('fraction 7 of 16'!H3,'fraction 7 of 16'!H10,'fraction 7 of 16'!H17)</f>
        <v>-11.57752498</v>
      </c>
      <c r="F8" s="11">
        <f>AVERAGE('fraction 7 of 16'!U3,'fraction 7 of 16'!U10,'fraction 7 of 16'!U17)</f>
        <v>176.1962217</v>
      </c>
      <c r="G8" s="11">
        <f>MAX('fraction 7 of 16'!U3,'fraction 7 of 16'!U10,'fraction 7 of 16'!U17)</f>
        <v>177.3376398</v>
      </c>
      <c r="H8" s="12">
        <f>MIN('fraction 7 of 16'!U3,'fraction 7 of 16'!U10,'fraction 7 of 16'!U17)</f>
        <v>175.1047449</v>
      </c>
    </row>
    <row r="9">
      <c r="A9" s="9" t="s">
        <v>17</v>
      </c>
      <c r="B9" s="10" t="s">
        <v>10</v>
      </c>
      <c r="C9" s="11">
        <f>AVERAGE('fraction 8 of 16'!H3,'fraction 8 of 16'!H10,'fraction 8 of 16'!H17)</f>
        <v>-10.20934299</v>
      </c>
      <c r="D9" s="11">
        <f>MAX('fraction 8 of 16'!H3,'fraction 8 of 16'!H10,'fraction 8 of 16'!H17)</f>
        <v>-8.762761714</v>
      </c>
      <c r="E9" s="11">
        <f>MIN('fraction 8 of 16'!H3,'fraction 8 of 16'!H10,'fraction 8 of 16'!H17)</f>
        <v>-11.72083949</v>
      </c>
      <c r="F9" s="11">
        <f>AVERAGE('fraction 8 of 16'!U3,'fraction 8 of 16'!U10,'fraction 8 of 16'!U17)</f>
        <v>175.3864493</v>
      </c>
      <c r="G9" s="11">
        <f>MAX('fraction 8 of 16'!U3,'fraction 8 of 16'!U10,'fraction 8 of 16'!U17)</f>
        <v>177.5726297</v>
      </c>
      <c r="H9" s="12">
        <f>MIN('fraction 8 of 16'!U3,'fraction 8 of 16'!U10,'fraction 8 of 16'!U17)</f>
        <v>173.3584013</v>
      </c>
    </row>
    <row r="10">
      <c r="A10" s="9" t="s">
        <v>18</v>
      </c>
      <c r="B10" s="10" t="s">
        <v>10</v>
      </c>
      <c r="C10" s="11">
        <f>AVERAGE('fraction 9 of 16'!H3,'fraction 9 of 16'!H10,'fraction 9 of 16'!H17)</f>
        <v>-10.24606101</v>
      </c>
      <c r="D10" s="11">
        <f>MAX('fraction 9 of 16'!H3,'fraction 9 of 16'!H10,'fraction 9 of 16'!H17)</f>
        <v>-8.852553818</v>
      </c>
      <c r="E10" s="11">
        <f>MIN('fraction 9 of 16'!H3,'fraction 9 of 16'!H10,'fraction 9 of 16'!H17)</f>
        <v>-11.70064895</v>
      </c>
      <c r="F10" s="11">
        <f>AVERAGE('fraction 9 of 16'!U3,'fraction 9 of 16'!U10,'fraction 9 of 16'!U17)</f>
        <v>175.7927421</v>
      </c>
      <c r="G10" s="11">
        <f>MAX('fraction 9 of 16'!U3,'fraction 9 of 16'!U10,'fraction 9 of 16'!U17)</f>
        <v>177.165758</v>
      </c>
      <c r="H10" s="12">
        <f>MIN('fraction 9 of 16'!U3,'fraction 9 of 16'!U10,'fraction 9 of 16'!U17)</f>
        <v>174.4961243</v>
      </c>
    </row>
    <row r="11">
      <c r="A11" s="9" t="s">
        <v>19</v>
      </c>
      <c r="B11" s="10" t="s">
        <v>10</v>
      </c>
      <c r="C11" s="11">
        <f>AVERAGE('fraction 10 of 16'!H3,'fraction 10 of 16'!H10,'fraction 10 of 16'!H17)</f>
        <v>-10.12111</v>
      </c>
      <c r="D11" s="11">
        <f>MAX('fraction 10 of 16'!H3,'fraction 10 of 16'!H10,'fraction 10 of 16'!H17)</f>
        <v>-8.635008169</v>
      </c>
      <c r="E11" s="11">
        <f>MIN('fraction 10 of 16'!H3,'fraction 10 of 16'!H10,'fraction 10 of 16'!H17)</f>
        <v>-11.67770729</v>
      </c>
      <c r="F11" s="11">
        <f>AVERAGE('fraction 10 of 16'!U3,'fraction 10 of 16'!U10,'fraction 10 of 16'!U17)</f>
        <v>175.2991864</v>
      </c>
      <c r="G11" s="11">
        <f>MAX('fraction 10 of 16'!U3,'fraction 10 of 16'!U10,'fraction 10 of 16'!U17)</f>
        <v>176.9375369</v>
      </c>
      <c r="H11" s="12">
        <f>MIN('fraction 10 of 16'!U3,'fraction 10 of 16'!U10,'fraction 10 of 16'!U17)</f>
        <v>173.7693027</v>
      </c>
    </row>
    <row r="12">
      <c r="A12" s="9" t="s">
        <v>20</v>
      </c>
      <c r="B12" s="10" t="s">
        <v>10</v>
      </c>
      <c r="C12" s="11">
        <f>AVERAGE('fraction 11 of 16'!H3,'fraction 11 of 16'!H10,'fraction 11 of 16'!H17)</f>
        <v>-10.04005608</v>
      </c>
      <c r="D12" s="11">
        <f>MAX('fraction 11 of 16'!H3,'fraction 11 of 16'!H10,'fraction 11 of 16'!H17)</f>
        <v>-8.53230655</v>
      </c>
      <c r="E12" s="11">
        <f>MIN('fraction 11 of 16'!H3,'fraction 11 of 16'!H10,'fraction 11 of 16'!H17)</f>
        <v>-11.62141818</v>
      </c>
      <c r="F12" s="11">
        <f>AVERAGE('fraction 11 of 16'!U3,'fraction 11 of 16'!U10,'fraction 11 of 16'!U17)</f>
        <v>175.1560456</v>
      </c>
      <c r="G12" s="11">
        <f>MAX('fraction 11 of 16'!U3,'fraction 11 of 16'!U10,'fraction 11 of 16'!U17)</f>
        <v>176.3249054</v>
      </c>
      <c r="H12" s="12">
        <f>MIN('fraction 11 of 16'!U3,'fraction 11 of 16'!U10,'fraction 11 of 16'!U17)</f>
        <v>174.050096</v>
      </c>
    </row>
    <row r="13">
      <c r="A13" s="9" t="s">
        <v>21</v>
      </c>
      <c r="B13" s="10" t="s">
        <v>10</v>
      </c>
      <c r="C13" s="11">
        <f>AVERAGE('fraction 12 of 16'!H3,'fraction 12 of 16'!H10,'fraction 12 of 16'!H17)</f>
        <v>-9.963136751</v>
      </c>
      <c r="D13" s="11">
        <f>MAX('fraction 12 of 16'!H3,'fraction 12 of 16'!H10,'fraction 12 of 16'!H17)</f>
        <v>-8.422147713</v>
      </c>
      <c r="E13" s="11">
        <f>MIN('fraction 12 of 16'!H3,'fraction 12 of 16'!H10,'fraction 12 of 16'!H17)</f>
        <v>-11.5818381</v>
      </c>
      <c r="F13" s="11">
        <f>AVERAGE('fraction 12 of 16'!U3,'fraction 12 of 16'!U10,'fraction 12 of 16'!U17)</f>
        <v>175.4397052</v>
      </c>
      <c r="G13" s="11">
        <f>MAX('fraction 12 of 16'!U3,'fraction 12 of 16'!U10,'fraction 12 of 16'!U17)</f>
        <v>175.6790302</v>
      </c>
      <c r="H13" s="12">
        <f>MIN('fraction 12 of 16'!U3,'fraction 12 of 16'!U10,'fraction 12 of 16'!U17)</f>
        <v>175.1688569</v>
      </c>
    </row>
    <row r="14">
      <c r="A14" s="9" t="s">
        <v>22</v>
      </c>
      <c r="B14" s="10" t="s">
        <v>10</v>
      </c>
      <c r="C14" s="11">
        <f>AVERAGE('fraction 13 of 16'!H3,'fraction 13 of 16'!H10,'fraction 13 of 16'!H17)</f>
        <v>-9.993329116</v>
      </c>
      <c r="D14" s="11">
        <f>MAX('fraction 13 of 16'!H3,'fraction 13 of 16'!H10,'fraction 13 of 16'!H17)</f>
        <v>-8.581212929</v>
      </c>
      <c r="E14" s="11">
        <f>MIN('fraction 13 of 16'!H3,'fraction 13 of 16'!H10,'fraction 13 of 16'!H17)</f>
        <v>-11.46908727</v>
      </c>
      <c r="F14" s="11">
        <f>AVERAGE('fraction 13 of 16'!U3,'fraction 13 of 16'!U10,'fraction 13 of 16'!U17)</f>
        <v>175.3222536</v>
      </c>
      <c r="G14" s="11">
        <f>MAX('fraction 13 of 16'!U3,'fraction 13 of 16'!U10,'fraction 13 of 16'!U17)</f>
        <v>175.929162</v>
      </c>
      <c r="H14" s="12">
        <f>MIN('fraction 13 of 16'!U3,'fraction 13 of 16'!U10,'fraction 13 of 16'!U17)</f>
        <v>174.7207016</v>
      </c>
    </row>
    <row r="15">
      <c r="A15" s="9" t="s">
        <v>23</v>
      </c>
      <c r="B15" s="10" t="s">
        <v>10</v>
      </c>
      <c r="C15" s="11">
        <f>AVERAGE('fraction 14 of 16'!H3,'fraction 14 of 16'!H10,'fraction 14 of 16'!H17)</f>
        <v>-9.926250159</v>
      </c>
      <c r="D15" s="11">
        <f>MAX('fraction 14 of 16'!H3,'fraction 14 of 16'!H10,'fraction 14 of 16'!H17)</f>
        <v>-8.472710603</v>
      </c>
      <c r="E15" s="11">
        <f>MIN('fraction 14 of 16'!H3,'fraction 14 of 16'!H10,'fraction 14 of 16'!H17)</f>
        <v>-11.44781772</v>
      </c>
      <c r="F15" s="11">
        <f>AVERAGE('fraction 14 of 16'!U3,'fraction 14 of 16'!U10,'fraction 14 of 16'!U17)</f>
        <v>174.544826</v>
      </c>
      <c r="G15" s="11">
        <f>MAX('fraction 14 of 16'!U3,'fraction 14 of 16'!U10,'fraction 14 of 16'!U17)</f>
        <v>175.0890114</v>
      </c>
      <c r="H15" s="12">
        <f>MIN('fraction 14 of 16'!U3,'fraction 14 of 16'!U10,'fraction 14 of 16'!U17)</f>
        <v>174.0002852</v>
      </c>
    </row>
    <row r="16">
      <c r="A16" s="9" t="s">
        <v>24</v>
      </c>
      <c r="B16" s="10" t="s">
        <v>10</v>
      </c>
      <c r="C16" s="11">
        <f>AVERAGE('fraction 15 of 16'!H3,'fraction 15 of 16'!H10,'fraction 15 of 16'!H17)</f>
        <v>-9.875639181</v>
      </c>
      <c r="D16" s="11">
        <f>MAX('fraction 15 of 16'!H3,'fraction 15 of 16'!H10,'fraction 15 of 16'!H17)</f>
        <v>-8.564616051</v>
      </c>
      <c r="E16" s="11">
        <f>MIN('fraction 15 of 16'!H3,'fraction 15 of 16'!H10,'fraction 15 of 16'!H17)</f>
        <v>-11.23950965</v>
      </c>
      <c r="F16" s="11">
        <f>AVERAGE('fraction 15 of 16'!U3,'fraction 15 of 16'!U10,'fraction 15 of 16'!U17)</f>
        <v>173.7804659</v>
      </c>
      <c r="G16" s="11">
        <f>MAX('fraction 15 of 16'!U3,'fraction 15 of 16'!U10,'fraction 15 of 16'!U17)</f>
        <v>174.1483951</v>
      </c>
      <c r="H16" s="12">
        <f>MIN('fraction 15 of 16'!U3,'fraction 15 of 16'!U10,'fraction 15 of 16'!U17)</f>
        <v>173.3247223</v>
      </c>
    </row>
    <row r="17">
      <c r="A17" s="13" t="s">
        <v>25</v>
      </c>
      <c r="B17" s="14" t="s">
        <v>10</v>
      </c>
      <c r="C17" s="15">
        <f>AVERAGE('fraction 16 of 16'!H3,'fraction 16 of 16'!H10,'fraction 16 of 16'!H17)</f>
        <v>-9.919926866</v>
      </c>
      <c r="D17" s="15">
        <f>MAX('fraction 16 of 16'!H3,'fraction 16 of 16'!H10,'fraction 16 of 16'!H17)</f>
        <v>-8.524124967</v>
      </c>
      <c r="E17" s="15">
        <f>MIN('fraction 16 of 16'!H3,'fraction 16 of 16'!H10,'fraction 16 of 16'!H17)</f>
        <v>-11.37741708</v>
      </c>
      <c r="F17" s="15">
        <f>AVERAGE('fraction 16 of 16'!U3,'fraction 16 of 16'!U10,'fraction 16 of 16'!U17)</f>
        <v>175.5355504</v>
      </c>
      <c r="G17" s="15">
        <f>MAX('fraction 16 of 16'!U3,'fraction 16 of 16'!U10,'fraction 16 of 16'!U17)</f>
        <v>175.5947177</v>
      </c>
      <c r="H17" s="16">
        <f>MIN('fraction 16 of 16'!U3,'fraction 16 of 16'!U10,'fraction 16 of 16'!U17)</f>
        <v>175.4493745</v>
      </c>
    </row>
    <row r="18">
      <c r="A18" s="5" t="s">
        <v>9</v>
      </c>
      <c r="B18" s="6" t="s">
        <v>26</v>
      </c>
      <c r="C18" s="7">
        <f>AVERAGE('fraction 1 of 16'!H4,'fraction 1 of 16'!H11,'fraction 1 of 16'!H18)</f>
        <v>2.470562219</v>
      </c>
      <c r="D18" s="7">
        <f>MAX('fraction 1 of 16'!H4,'fraction 1 of 16'!H11,'fraction 1 of 16'!H18)</f>
        <v>3.997512943</v>
      </c>
      <c r="E18" s="7">
        <f>MIN('fraction 1 of 16'!H4,'fraction 1 of 16'!H11,'fraction 1 of 16'!H18)</f>
        <v>1.034282343</v>
      </c>
      <c r="F18" s="7">
        <f>AVERAGE('fraction 1 of 16'!U4,'fraction 1 of 16'!U11,'fraction 1 of 16'!U18)</f>
        <v>80.65545235</v>
      </c>
      <c r="G18" s="7">
        <f>MAX('fraction 1 of 16'!U4,'fraction 1 of 16'!U11,'fraction 1 of 16'!U18)</f>
        <v>95.72472691</v>
      </c>
      <c r="H18" s="8">
        <f>MIN('fraction 1 of 16'!U4,'fraction 1 of 16'!U11,'fraction 1 of 16'!U18)</f>
        <v>67.09227227</v>
      </c>
    </row>
    <row r="19">
      <c r="A19" s="9" t="s">
        <v>11</v>
      </c>
      <c r="B19" s="10" t="s">
        <v>26</v>
      </c>
      <c r="C19" s="11">
        <f>AVERAGE('fraction 2 of 16'!H4,'fraction 2 of 16'!H11,'fraction 2 of 16'!H18)</f>
        <v>2.495618273</v>
      </c>
      <c r="D19" s="11">
        <f>MAX('fraction 2 of 16'!H4,'fraction 2 of 16'!H11,'fraction 2 of 16'!H18)</f>
        <v>4.005765807</v>
      </c>
      <c r="E19" s="11">
        <f>MIN('fraction 2 of 16'!H4,'fraction 2 of 16'!H11,'fraction 2 of 16'!H18)</f>
        <v>1.075951575</v>
      </c>
      <c r="F19" s="11">
        <f>AVERAGE('fraction 2 of 16'!U4,'fraction 2 of 16'!U11,'fraction 2 of 16'!U18)</f>
        <v>79.92245128</v>
      </c>
      <c r="G19" s="11">
        <f>MAX('fraction 2 of 16'!U4,'fraction 2 of 16'!U11,'fraction 2 of 16'!U18)</f>
        <v>94.92626573</v>
      </c>
      <c r="H19" s="12">
        <f>MIN('fraction 2 of 16'!U4,'fraction 2 of 16'!U11,'fraction 2 of 16'!U18)</f>
        <v>66.40345502</v>
      </c>
    </row>
    <row r="20">
      <c r="A20" s="9" t="s">
        <v>12</v>
      </c>
      <c r="B20" s="10" t="s">
        <v>26</v>
      </c>
      <c r="C20" s="11">
        <f>AVERAGE('fraction 3 of 16'!H4,'fraction 3 of 16'!H11,'fraction 3 of 16'!H18)</f>
        <v>2.540594209</v>
      </c>
      <c r="D20" s="11">
        <f>MAX('fraction 3 of 16'!H4,'fraction 3 of 16'!H11,'fraction 3 of 16'!H18)</f>
        <v>4.033015283</v>
      </c>
      <c r="E20" s="11">
        <f>MIN('fraction 3 of 16'!H4,'fraction 3 of 16'!H11,'fraction 3 of 16'!H18)</f>
        <v>1.134590989</v>
      </c>
      <c r="F20" s="11">
        <f>AVERAGE('fraction 3 of 16'!U4,'fraction 3 of 16'!U11,'fraction 3 of 16'!U18)</f>
        <v>79.34106747</v>
      </c>
      <c r="G20" s="11">
        <f>MAX('fraction 3 of 16'!U4,'fraction 3 of 16'!U11,'fraction 3 of 16'!U18)</f>
        <v>94.07978398</v>
      </c>
      <c r="H20" s="12">
        <f>MIN('fraction 3 of 16'!U4,'fraction 3 of 16'!U11,'fraction 3 of 16'!U18)</f>
        <v>66.04378841</v>
      </c>
    </row>
    <row r="21" ht="15.75" customHeight="1">
      <c r="A21" s="9" t="s">
        <v>13</v>
      </c>
      <c r="B21" s="10" t="s">
        <v>26</v>
      </c>
      <c r="C21" s="11">
        <f>AVERAGE('fraction 4 of 16'!H4,'fraction 4 of 16'!H11,'fraction 4 of 16'!H18)</f>
        <v>2.560779983</v>
      </c>
      <c r="D21" s="11">
        <f>MAX('fraction 4 of 16'!H4,'fraction 4 of 16'!H11,'fraction 4 of 16'!H18)</f>
        <v>4.035507837</v>
      </c>
      <c r="E21" s="11">
        <f>MIN('fraction 4 of 16'!H4,'fraction 4 of 16'!H11,'fraction 4 of 16'!H18)</f>
        <v>1.178706834</v>
      </c>
      <c r="F21" s="11">
        <f>AVERAGE('fraction 4 of 16'!U4,'fraction 4 of 16'!U11,'fraction 4 of 16'!U18)</f>
        <v>79.39667742</v>
      </c>
      <c r="G21" s="11">
        <f>MAX('fraction 4 of 16'!U4,'fraction 4 of 16'!U11,'fraction 4 of 16'!U18)</f>
        <v>93.85854396</v>
      </c>
      <c r="H21" s="12">
        <f>MIN('fraction 4 of 16'!U4,'fraction 4 of 16'!U11,'fraction 4 of 16'!U18)</f>
        <v>66.28602738</v>
      </c>
    </row>
    <row r="22" ht="15.75" customHeight="1">
      <c r="A22" s="9" t="s">
        <v>14</v>
      </c>
      <c r="B22" s="10" t="s">
        <v>26</v>
      </c>
      <c r="C22" s="11">
        <f>AVERAGE('fraction 5 of 16'!H4,'fraction 5 of 16'!H11,'fraction 5 of 16'!H18)</f>
        <v>2.580466411</v>
      </c>
      <c r="D22" s="11">
        <f>MAX('fraction 5 of 16'!H4,'fraction 5 of 16'!H11,'fraction 5 of 16'!H18)</f>
        <v>4.048057297</v>
      </c>
      <c r="E22" s="11">
        <f>MIN('fraction 5 of 16'!H4,'fraction 5 of 16'!H11,'fraction 5 of 16'!H18)</f>
        <v>1.197069257</v>
      </c>
      <c r="F22" s="11">
        <f>AVERAGE('fraction 5 of 16'!U4,'fraction 5 of 16'!U11,'fraction 5 of 16'!U18)</f>
        <v>78.99258073</v>
      </c>
      <c r="G22" s="11">
        <f>MAX('fraction 5 of 16'!U4,'fraction 5 of 16'!U11,'fraction 5 of 16'!U18)</f>
        <v>93.45480854</v>
      </c>
      <c r="H22" s="12">
        <f>MIN('fraction 5 of 16'!U4,'fraction 5 of 16'!U11,'fraction 5 of 16'!U18)</f>
        <v>65.91584515</v>
      </c>
    </row>
    <row r="23" ht="15.75" customHeight="1">
      <c r="A23" s="9" t="s">
        <v>15</v>
      </c>
      <c r="B23" s="10" t="s">
        <v>26</v>
      </c>
      <c r="C23" s="11">
        <f>AVERAGE('fraction 6 of 16'!H4,'fraction 6 of 16'!H11,'fraction 6 of 16'!H18)</f>
        <v>2.605309566</v>
      </c>
      <c r="D23" s="11">
        <f>MAX('fraction 6 of 16'!H4,'fraction 6 of 16'!H11,'fraction 6 of 16'!H18)</f>
        <v>4.040875183</v>
      </c>
      <c r="E23" s="11">
        <f>MIN('fraction 6 of 16'!H4,'fraction 6 of 16'!H11,'fraction 6 of 16'!H18)</f>
        <v>1.262137032</v>
      </c>
      <c r="F23" s="11">
        <f>AVERAGE('fraction 6 of 16'!U4,'fraction 6 of 16'!U11,'fraction 6 of 16'!U18)</f>
        <v>78.76216503</v>
      </c>
      <c r="G23" s="11">
        <f>MAX('fraction 6 of 16'!U4,'fraction 6 of 16'!U11,'fraction 6 of 16'!U18)</f>
        <v>92.98996817</v>
      </c>
      <c r="H23" s="12">
        <f>MIN('fraction 6 of 16'!U4,'fraction 6 of 16'!U11,'fraction 6 of 16'!U18)</f>
        <v>65.82338261</v>
      </c>
    </row>
    <row r="24" ht="15.75" customHeight="1">
      <c r="A24" s="9" t="s">
        <v>16</v>
      </c>
      <c r="B24" s="10" t="s">
        <v>26</v>
      </c>
      <c r="C24" s="11">
        <f>AVERAGE('fraction 7 of 16'!H4,'fraction 7 of 16'!H11,'fraction 7 of 16'!H18)</f>
        <v>2.631398938</v>
      </c>
      <c r="D24" s="11">
        <f>MAX('fraction 7 of 16'!H4,'fraction 7 of 16'!H11,'fraction 7 of 16'!H18)</f>
        <v>4.058718523</v>
      </c>
      <c r="E24" s="11">
        <f>MIN('fraction 7 of 16'!H4,'fraction 7 of 16'!H11,'fraction 7 of 16'!H18)</f>
        <v>1.297674347</v>
      </c>
      <c r="F24" s="11">
        <f>AVERAGE('fraction 7 of 16'!U4,'fraction 7 of 16'!U11,'fraction 7 of 16'!U18)</f>
        <v>78.46824966</v>
      </c>
      <c r="G24" s="11">
        <f>MAX('fraction 7 of 16'!U4,'fraction 7 of 16'!U11,'fraction 7 of 16'!U18)</f>
        <v>92.49498661</v>
      </c>
      <c r="H24" s="12">
        <f>MIN('fraction 7 of 16'!U4,'fraction 7 of 16'!U11,'fraction 7 of 16'!U18)</f>
        <v>65.68283281</v>
      </c>
    </row>
    <row r="25" ht="15.75" customHeight="1">
      <c r="A25" s="9" t="s">
        <v>17</v>
      </c>
      <c r="B25" s="10" t="s">
        <v>26</v>
      </c>
      <c r="C25" s="11">
        <f>AVERAGE('fraction 8 of 16'!H4,'fraction 8 of 16'!H11,'fraction 8 of 16'!H18)</f>
        <v>2.623680951</v>
      </c>
      <c r="D25" s="11">
        <f>MAX('fraction 8 of 16'!H4,'fraction 8 of 16'!H11,'fraction 8 of 16'!H18)</f>
        <v>4.041115631</v>
      </c>
      <c r="E25" s="11">
        <f>MIN('fraction 8 of 16'!H4,'fraction 8 of 16'!H11,'fraction 8 of 16'!H18)</f>
        <v>1.298950628</v>
      </c>
      <c r="F25" s="11">
        <f>AVERAGE('fraction 8 of 16'!U4,'fraction 8 of 16'!U11,'fraction 8 of 16'!U18)</f>
        <v>78.04689591</v>
      </c>
      <c r="G25" s="11">
        <f>MAX('fraction 8 of 16'!U4,'fraction 8 of 16'!U11,'fraction 8 of 16'!U18)</f>
        <v>92.06257462</v>
      </c>
      <c r="H25" s="12">
        <f>MIN('fraction 8 of 16'!U4,'fraction 8 of 16'!U11,'fraction 8 of 16'!U18)</f>
        <v>65.27011493</v>
      </c>
    </row>
    <row r="26" ht="15.75" customHeight="1">
      <c r="A26" s="9" t="s">
        <v>18</v>
      </c>
      <c r="B26" s="10" t="s">
        <v>26</v>
      </c>
      <c r="C26" s="11">
        <f>AVERAGE('fraction 9 of 16'!H4,'fraction 9 of 16'!H11,'fraction 9 of 16'!H18)</f>
        <v>2.640476198</v>
      </c>
      <c r="D26" s="11">
        <f>MAX('fraction 9 of 16'!H4,'fraction 9 of 16'!H11,'fraction 9 of 16'!H18)</f>
        <v>4.032014764</v>
      </c>
      <c r="E26" s="11">
        <f>MIN('fraction 9 of 16'!H4,'fraction 9 of 16'!H11,'fraction 9 of 16'!H18)</f>
        <v>1.335876524</v>
      </c>
      <c r="F26" s="11">
        <f>AVERAGE('fraction 9 of 16'!U4,'fraction 9 of 16'!U11,'fraction 9 of 16'!U18)</f>
        <v>77.90545016</v>
      </c>
      <c r="G26" s="11">
        <f>MAX('fraction 9 of 16'!U4,'fraction 9 of 16'!U11,'fraction 9 of 16'!U18)</f>
        <v>91.67505617</v>
      </c>
      <c r="H26" s="12">
        <f>MIN('fraction 9 of 16'!U4,'fraction 9 of 16'!U11,'fraction 9 of 16'!U18)</f>
        <v>65.3607371</v>
      </c>
    </row>
    <row r="27" ht="15.75" customHeight="1">
      <c r="A27" s="9" t="s">
        <v>19</v>
      </c>
      <c r="B27" s="10" t="s">
        <v>26</v>
      </c>
      <c r="C27" s="11">
        <f>AVERAGE('fraction 10 of 16'!H4,'fraction 10 of 16'!H11,'fraction 10 of 16'!H18)</f>
        <v>2.650621803</v>
      </c>
      <c r="D27" s="11">
        <f>MAX('fraction 10 of 16'!H4,'fraction 10 of 16'!H11,'fraction 10 of 16'!H18)</f>
        <v>4.037383788</v>
      </c>
      <c r="E27" s="11">
        <f>MIN('fraction 10 of 16'!H4,'fraction 10 of 16'!H11,'fraction 10 of 16'!H18)</f>
        <v>1.356513623</v>
      </c>
      <c r="F27" s="11">
        <f>AVERAGE('fraction 10 of 16'!U4,'fraction 10 of 16'!U11,'fraction 10 of 16'!U18)</f>
        <v>77.63321174</v>
      </c>
      <c r="G27" s="11">
        <f>MAX('fraction 10 of 16'!U4,'fraction 10 of 16'!U11,'fraction 10 of 16'!U18)</f>
        <v>91.38624115</v>
      </c>
      <c r="H27" s="12">
        <f>MIN('fraction 10 of 16'!U4,'fraction 10 of 16'!U11,'fraction 10 of 16'!U18)</f>
        <v>65.05581857</v>
      </c>
    </row>
    <row r="28" ht="15.75" customHeight="1">
      <c r="A28" s="9" t="s">
        <v>20</v>
      </c>
      <c r="B28" s="10" t="s">
        <v>26</v>
      </c>
      <c r="C28" s="11">
        <f>AVERAGE('fraction 11 of 16'!H4,'fraction 11 of 16'!H11,'fraction 11 of 16'!H18)</f>
        <v>2.664184196</v>
      </c>
      <c r="D28" s="11">
        <f>MAX('fraction 11 of 16'!H4,'fraction 11 of 16'!H11,'fraction 11 of 16'!H18)</f>
        <v>4.029844014</v>
      </c>
      <c r="E28" s="11">
        <f>MIN('fraction 11 of 16'!H4,'fraction 11 of 16'!H11,'fraction 11 of 16'!H18)</f>
        <v>1.384560623</v>
      </c>
      <c r="F28" s="11">
        <f>AVERAGE('fraction 11 of 16'!U4,'fraction 11 of 16'!U11,'fraction 11 of 16'!U18)</f>
        <v>77.46658203</v>
      </c>
      <c r="G28" s="11">
        <f>MAX('fraction 11 of 16'!U4,'fraction 11 of 16'!U11,'fraction 11 of 16'!U18)</f>
        <v>91.04581825</v>
      </c>
      <c r="H28" s="12">
        <f>MIN('fraction 11 of 16'!U4,'fraction 11 of 16'!U11,'fraction 11 of 16'!U18)</f>
        <v>65.06929289</v>
      </c>
    </row>
    <row r="29" ht="15.75" customHeight="1">
      <c r="A29" s="9" t="s">
        <v>21</v>
      </c>
      <c r="B29" s="10" t="s">
        <v>26</v>
      </c>
      <c r="C29" s="11">
        <f>AVERAGE('fraction 12 of 16'!H4,'fraction 12 of 16'!H11,'fraction 12 of 16'!H18)</f>
        <v>2.679646017</v>
      </c>
      <c r="D29" s="11">
        <f>MAX('fraction 12 of 16'!H4,'fraction 12 of 16'!H11,'fraction 12 of 16'!H18)</f>
        <v>4.044644072</v>
      </c>
      <c r="E29" s="11">
        <f>MIN('fraction 12 of 16'!H4,'fraction 12 of 16'!H11,'fraction 12 of 16'!H18)</f>
        <v>1.401383605</v>
      </c>
      <c r="F29" s="11">
        <f>AVERAGE('fraction 12 of 16'!U4,'fraction 12 of 16'!U11,'fraction 12 of 16'!U18)</f>
        <v>77.20840202</v>
      </c>
      <c r="G29" s="11">
        <f>MAX('fraction 12 of 16'!U4,'fraction 12 of 16'!U11,'fraction 12 of 16'!U18)</f>
        <v>90.84157092</v>
      </c>
      <c r="H29" s="12">
        <f>MIN('fraction 12 of 16'!U4,'fraction 12 of 16'!U11,'fraction 12 of 16'!U18)</f>
        <v>64.74534194</v>
      </c>
    </row>
    <row r="30" ht="15.75" customHeight="1">
      <c r="A30" s="9" t="s">
        <v>22</v>
      </c>
      <c r="B30" s="10" t="s">
        <v>26</v>
      </c>
      <c r="C30" s="11">
        <f>AVERAGE('fraction 13 of 16'!H4,'fraction 13 of 16'!H11,'fraction 13 of 16'!H18)</f>
        <v>2.696034055</v>
      </c>
      <c r="D30" s="11">
        <f>MAX('fraction 13 of 16'!H4,'fraction 13 of 16'!H11,'fraction 13 of 16'!H18)</f>
        <v>4.048943784</v>
      </c>
      <c r="E30" s="11">
        <f>MIN('fraction 13 of 16'!H4,'fraction 13 of 16'!H11,'fraction 13 of 16'!H18)</f>
        <v>1.436006461</v>
      </c>
      <c r="F30" s="11">
        <f>AVERAGE('fraction 13 of 16'!U4,'fraction 13 of 16'!U11,'fraction 13 of 16'!U18)</f>
        <v>77.03340957</v>
      </c>
      <c r="G30" s="11">
        <f>MAX('fraction 13 of 16'!U4,'fraction 13 of 16'!U11,'fraction 13 of 16'!U18)</f>
        <v>90.50133544</v>
      </c>
      <c r="H30" s="12">
        <f>MIN('fraction 13 of 16'!U4,'fraction 13 of 16'!U11,'fraction 13 of 16'!U18)</f>
        <v>64.67190104</v>
      </c>
    </row>
    <row r="31" ht="15.75" customHeight="1">
      <c r="A31" s="9" t="s">
        <v>23</v>
      </c>
      <c r="B31" s="10" t="s">
        <v>26</v>
      </c>
      <c r="C31" s="11">
        <f>AVERAGE('fraction 14 of 16'!H4,'fraction 14 of 16'!H11,'fraction 14 of 16'!H18)</f>
        <v>2.695538868</v>
      </c>
      <c r="D31" s="11">
        <f>MAX('fraction 14 of 16'!H4,'fraction 14 of 16'!H11,'fraction 14 of 16'!H18)</f>
        <v>4.047847796</v>
      </c>
      <c r="E31" s="11">
        <f>MIN('fraction 14 of 16'!H4,'fraction 14 of 16'!H11,'fraction 14 of 16'!H18)</f>
        <v>1.418635018</v>
      </c>
      <c r="F31" s="11">
        <f>AVERAGE('fraction 14 of 16'!U4,'fraction 14 of 16'!U11,'fraction 14 of 16'!U18)</f>
        <v>76.7100922</v>
      </c>
      <c r="G31" s="11">
        <f>MAX('fraction 14 of 16'!U4,'fraction 14 of 16'!U11,'fraction 14 of 16'!U18)</f>
        <v>90.2174782</v>
      </c>
      <c r="H31" s="12">
        <f>MIN('fraction 14 of 16'!U4,'fraction 14 of 16'!U11,'fraction 14 of 16'!U18)</f>
        <v>64.39485784</v>
      </c>
    </row>
    <row r="32" ht="15.75" customHeight="1">
      <c r="A32" s="9" t="s">
        <v>24</v>
      </c>
      <c r="B32" s="10" t="s">
        <v>26</v>
      </c>
      <c r="C32" s="11">
        <f>AVERAGE('fraction 15 of 16'!H4,'fraction 15 of 16'!H11,'fraction 15 of 16'!H18)</f>
        <v>2.691872798</v>
      </c>
      <c r="D32" s="11">
        <f>MAX('fraction 15 of 16'!H4,'fraction 15 of 16'!H11,'fraction 15 of 16'!H18)</f>
        <v>4.042091703</v>
      </c>
      <c r="E32" s="11">
        <f>MIN('fraction 15 of 16'!H4,'fraction 15 of 16'!H11,'fraction 15 of 16'!H18)</f>
        <v>1.412952542</v>
      </c>
      <c r="F32" s="11">
        <f>AVERAGE('fraction 15 of 16'!U4,'fraction 15 of 16'!U11,'fraction 15 of 16'!U18)</f>
        <v>76.34090741</v>
      </c>
      <c r="G32" s="11">
        <f>MAX('fraction 15 of 16'!U4,'fraction 15 of 16'!U11,'fraction 15 of 16'!U18)</f>
        <v>89.6503094</v>
      </c>
      <c r="H32" s="12">
        <f>MIN('fraction 15 of 16'!U4,'fraction 15 of 16'!U11,'fraction 15 of 16'!U18)</f>
        <v>64.20490893</v>
      </c>
    </row>
    <row r="33" ht="15.75" customHeight="1">
      <c r="A33" s="13" t="s">
        <v>25</v>
      </c>
      <c r="B33" s="14" t="s">
        <v>26</v>
      </c>
      <c r="C33" s="15">
        <f>AVERAGE('fraction 16 of 16'!H4,'fraction 16 of 16'!H11,'fraction 16 of 16'!H18)</f>
        <v>2.727428468</v>
      </c>
      <c r="D33" s="15">
        <f>MAX('fraction 16 of 16'!H4,'fraction 16 of 16'!H11,'fraction 16 of 16'!H18)</f>
        <v>4.056132126</v>
      </c>
      <c r="E33" s="15">
        <f>MIN('fraction 16 of 16'!H4,'fraction 16 of 16'!H11,'fraction 16 of 16'!H18)</f>
        <v>1.488528031</v>
      </c>
      <c r="F33" s="15">
        <f>AVERAGE('fraction 16 of 16'!U4,'fraction 16 of 16'!U11,'fraction 16 of 16'!U18)</f>
        <v>76.51396859</v>
      </c>
      <c r="G33" s="15">
        <f>MAX('fraction 16 of 16'!U4,'fraction 16 of 16'!U11,'fraction 16 of 16'!U18)</f>
        <v>89.7840005</v>
      </c>
      <c r="H33" s="16">
        <f>MIN('fraction 16 of 16'!U4,'fraction 16 of 16'!U11,'fraction 16 of 16'!U18)</f>
        <v>64.31741803</v>
      </c>
    </row>
    <row r="34" ht="15.75" customHeight="1">
      <c r="A34" s="5" t="s">
        <v>9</v>
      </c>
      <c r="B34" s="6" t="s">
        <v>27</v>
      </c>
      <c r="C34" s="7">
        <f>AVERAGE('fraction 1 of 16'!H5,'fraction 1 of 16'!H12,'fraction 1 of 16'!H19)</f>
        <v>0.939366912</v>
      </c>
      <c r="D34" s="7">
        <f>MAX('fraction 1 of 16'!H5,'fraction 1 of 16'!H12,'fraction 1 of 16'!H19)</f>
        <v>3.407842493</v>
      </c>
      <c r="E34" s="7">
        <f>MIN('fraction 1 of 16'!H5,'fraction 1 of 16'!H12,'fraction 1 of 16'!H19)</f>
        <v>-1.725128485</v>
      </c>
      <c r="F34" s="7">
        <f>AVERAGE('fraction 1 of 16'!U5,'fraction 1 of 16'!U12,'fraction 1 of 16'!U19)</f>
        <v>-0.4568588542</v>
      </c>
      <c r="G34" s="7">
        <f>MAX('fraction 1 of 16'!U5,'fraction 1 of 16'!U12,'fraction 1 of 16'!U19)</f>
        <v>7.681322848</v>
      </c>
      <c r="H34" s="8">
        <f>MIN('fraction 1 of 16'!U5,'fraction 1 of 16'!U12,'fraction 1 of 16'!U19)</f>
        <v>-10.28904311</v>
      </c>
    </row>
    <row r="35" ht="15.75" customHeight="1">
      <c r="A35" s="9" t="s">
        <v>11</v>
      </c>
      <c r="B35" s="10" t="s">
        <v>27</v>
      </c>
      <c r="C35" s="11">
        <f>AVERAGE('fraction 2 of 16'!H5,'fraction 2 of 16'!H12,'fraction 2 of 16'!H19)</f>
        <v>0.9150123262</v>
      </c>
      <c r="D35" s="11">
        <f>MAX('fraction 2 of 16'!H5,'fraction 2 of 16'!H12,'fraction 2 of 16'!H19)</f>
        <v>3.368150474</v>
      </c>
      <c r="E35" s="11">
        <f>MIN('fraction 2 of 16'!H5,'fraction 2 of 16'!H12,'fraction 2 of 16'!H19)</f>
        <v>-1.731952222</v>
      </c>
      <c r="F35" s="11">
        <f>AVERAGE('fraction 2 of 16'!U5,'fraction 2 of 16'!U12,'fraction 2 of 16'!U19)</f>
        <v>-0.6926697632</v>
      </c>
      <c r="G35" s="11">
        <f>MAX('fraction 2 of 16'!U5,'fraction 2 of 16'!U12,'fraction 2 of 16'!U19)</f>
        <v>7.381968489</v>
      </c>
      <c r="H35" s="12">
        <f>MIN('fraction 2 of 16'!U5,'fraction 2 of 16'!U12,'fraction 2 of 16'!U19)</f>
        <v>-10.4369358</v>
      </c>
    </row>
    <row r="36" ht="15.75" customHeight="1">
      <c r="A36" s="9" t="s">
        <v>12</v>
      </c>
      <c r="B36" s="10" t="s">
        <v>27</v>
      </c>
      <c r="C36" s="11">
        <f>AVERAGE('fraction 3 of 16'!H5,'fraction 3 of 16'!H12,'fraction 3 of 16'!H19)</f>
        <v>0.8804339679</v>
      </c>
      <c r="D36" s="11">
        <f>MAX('fraction 3 of 16'!H5,'fraction 3 of 16'!H12,'fraction 3 of 16'!H19)</f>
        <v>3.306982272</v>
      </c>
      <c r="E36" s="11">
        <f>MIN('fraction 3 of 16'!H5,'fraction 3 of 16'!H12,'fraction 3 of 16'!H19)</f>
        <v>-1.735011891</v>
      </c>
      <c r="F36" s="11">
        <f>AVERAGE('fraction 3 of 16'!U5,'fraction 3 of 16'!U12,'fraction 3 of 16'!U19)</f>
        <v>-0.8337215079</v>
      </c>
      <c r="G36" s="11">
        <f>MAX('fraction 3 of 16'!U5,'fraction 3 of 16'!U12,'fraction 3 of 16'!U19)</f>
        <v>7.200539937</v>
      </c>
      <c r="H36" s="12">
        <f>MIN('fraction 3 of 16'!U5,'fraction 3 of 16'!U12,'fraction 3 of 16'!U19)</f>
        <v>-10.50907373</v>
      </c>
    </row>
    <row r="37" ht="15.75" customHeight="1">
      <c r="A37" s="9" t="s">
        <v>13</v>
      </c>
      <c r="B37" s="10" t="s">
        <v>27</v>
      </c>
      <c r="C37" s="11">
        <f>AVERAGE('fraction 4 of 16'!H5,'fraction 4 of 16'!H12,'fraction 4 of 16'!H19)</f>
        <v>0.8707146504</v>
      </c>
      <c r="D37" s="11">
        <f>MAX('fraction 4 of 16'!H5,'fraction 4 of 16'!H12,'fraction 4 of 16'!H19)</f>
        <v>3.271267843</v>
      </c>
      <c r="E37" s="11">
        <f>MIN('fraction 4 of 16'!H5,'fraction 4 of 16'!H12,'fraction 4 of 16'!H19)</f>
        <v>-1.714197443</v>
      </c>
      <c r="F37" s="11">
        <f>AVERAGE('fraction 4 of 16'!U5,'fraction 4 of 16'!U12,'fraction 4 of 16'!U19)</f>
        <v>-0.9158451082</v>
      </c>
      <c r="G37" s="11">
        <f>MAX('fraction 4 of 16'!U5,'fraction 4 of 16'!U12,'fraction 4 of 16'!U19)</f>
        <v>7.069838901</v>
      </c>
      <c r="H37" s="12">
        <f>MIN('fraction 4 of 16'!U5,'fraction 4 of 16'!U12,'fraction 4 of 16'!U19)</f>
        <v>-10.51325127</v>
      </c>
    </row>
    <row r="38" ht="15.75" customHeight="1">
      <c r="A38" s="9" t="s">
        <v>14</v>
      </c>
      <c r="B38" s="10" t="s">
        <v>27</v>
      </c>
      <c r="C38" s="11">
        <f>AVERAGE('fraction 5 of 16'!H5,'fraction 5 of 16'!H12,'fraction 5 of 16'!H19)</f>
        <v>0.8659857952</v>
      </c>
      <c r="D38" s="11">
        <f>MAX('fraction 5 of 16'!H5,'fraction 5 of 16'!H12,'fraction 5 of 16'!H19)</f>
        <v>3.272048048</v>
      </c>
      <c r="E38" s="11">
        <f>MIN('fraction 5 of 16'!H5,'fraction 5 of 16'!H12,'fraction 5 of 16'!H19)</f>
        <v>-1.72696783</v>
      </c>
      <c r="F38" s="11">
        <f>AVERAGE('fraction 5 of 16'!U5,'fraction 5 of 16'!U12,'fraction 5 of 16'!U19)</f>
        <v>-1.032048296</v>
      </c>
      <c r="G38" s="11">
        <f>MAX('fraction 5 of 16'!U5,'fraction 5 of 16'!U12,'fraction 5 of 16'!U19)</f>
        <v>6.87108738</v>
      </c>
      <c r="H38" s="12">
        <f>MIN('fraction 5 of 16'!U5,'fraction 5 of 16'!U12,'fraction 5 of 16'!U19)</f>
        <v>-10.5337431</v>
      </c>
    </row>
    <row r="39" ht="15.75" customHeight="1">
      <c r="A39" s="9" t="s">
        <v>15</v>
      </c>
      <c r="B39" s="10" t="s">
        <v>27</v>
      </c>
      <c r="C39" s="11">
        <f>AVERAGE('fraction 6 of 16'!H5,'fraction 6 of 16'!H12,'fraction 6 of 16'!H19)</f>
        <v>0.8462655668</v>
      </c>
      <c r="D39" s="11">
        <f>MAX('fraction 6 of 16'!H5,'fraction 6 of 16'!H12,'fraction 6 of 16'!H19)</f>
        <v>3.246593904</v>
      </c>
      <c r="E39" s="11">
        <f>MIN('fraction 6 of 16'!H5,'fraction 6 of 16'!H12,'fraction 6 of 16'!H19)</f>
        <v>-1.738388338</v>
      </c>
      <c r="F39" s="11">
        <f>AVERAGE('fraction 6 of 16'!U5,'fraction 6 of 16'!U12,'fraction 6 of 16'!U19)</f>
        <v>-0.9972615018</v>
      </c>
      <c r="G39" s="11">
        <f>MAX('fraction 6 of 16'!U5,'fraction 6 of 16'!U12,'fraction 6 of 16'!U19)</f>
        <v>6.987671905</v>
      </c>
      <c r="H39" s="12">
        <f>MIN('fraction 6 of 16'!U5,'fraction 6 of 16'!U12,'fraction 6 of 16'!U19)</f>
        <v>-10.59367936</v>
      </c>
    </row>
    <row r="40" ht="15.75" customHeight="1">
      <c r="A40" s="9" t="s">
        <v>16</v>
      </c>
      <c r="B40" s="10" t="s">
        <v>27</v>
      </c>
      <c r="C40" s="11">
        <f>AVERAGE('fraction 7 of 16'!H5,'fraction 7 of 16'!H12,'fraction 7 of 16'!H19)</f>
        <v>0.8369258041</v>
      </c>
      <c r="D40" s="11">
        <f>MAX('fraction 7 of 16'!H5,'fraction 7 of 16'!H12,'fraction 7 of 16'!H19)</f>
        <v>3.218300545</v>
      </c>
      <c r="E40" s="11">
        <f>MIN('fraction 7 of 16'!H5,'fraction 7 of 16'!H12,'fraction 7 of 16'!H19)</f>
        <v>-1.726451399</v>
      </c>
      <c r="F40" s="11">
        <f>AVERAGE('fraction 7 of 16'!U5,'fraction 7 of 16'!U12,'fraction 7 of 16'!U19)</f>
        <v>-1.162963119</v>
      </c>
      <c r="G40" s="11">
        <f>MAX('fraction 7 of 16'!U5,'fraction 7 of 16'!U12,'fraction 7 of 16'!U19)</f>
        <v>6.726366861</v>
      </c>
      <c r="H40" s="12">
        <f>MIN('fraction 7 of 16'!U5,'fraction 7 of 16'!U12,'fraction 7 of 16'!U19)</f>
        <v>-10.63006659</v>
      </c>
    </row>
    <row r="41" ht="15.75" customHeight="1">
      <c r="A41" s="9" t="s">
        <v>17</v>
      </c>
      <c r="B41" s="10" t="s">
        <v>27</v>
      </c>
      <c r="C41" s="11">
        <f>AVERAGE('fraction 8 of 16'!H5,'fraction 8 of 16'!H12,'fraction 8 of 16'!H19)</f>
        <v>0.7990898973</v>
      </c>
      <c r="D41" s="11">
        <f>MAX('fraction 8 of 16'!H5,'fraction 8 of 16'!H12,'fraction 8 of 16'!H19)</f>
        <v>3.17785913</v>
      </c>
      <c r="E41" s="11">
        <f>MIN('fraction 8 of 16'!H5,'fraction 8 of 16'!H12,'fraction 8 of 16'!H19)</f>
        <v>-1.760974293</v>
      </c>
      <c r="F41" s="11">
        <f>AVERAGE('fraction 8 of 16'!U5,'fraction 8 of 16'!U12,'fraction 8 of 16'!U19)</f>
        <v>-1.279795188</v>
      </c>
      <c r="G41" s="11">
        <f>MAX('fraction 8 of 16'!U5,'fraction 8 of 16'!U12,'fraction 8 of 16'!U19)</f>
        <v>6.617672629</v>
      </c>
      <c r="H41" s="12">
        <f>MIN('fraction 8 of 16'!U5,'fraction 8 of 16'!U12,'fraction 8 of 16'!U19)</f>
        <v>-10.75479926</v>
      </c>
    </row>
    <row r="42" ht="15.75" customHeight="1">
      <c r="A42" s="9" t="s">
        <v>18</v>
      </c>
      <c r="B42" s="10" t="s">
        <v>27</v>
      </c>
      <c r="C42" s="11">
        <f>AVERAGE('fraction 9 of 16'!H5,'fraction 9 of 16'!H12,'fraction 9 of 16'!H19)</f>
        <v>0.7734217021</v>
      </c>
      <c r="D42" s="11">
        <f>MAX('fraction 9 of 16'!H5,'fraction 9 of 16'!H12,'fraction 9 of 16'!H19)</f>
        <v>3.135995145</v>
      </c>
      <c r="E42" s="11">
        <f>MIN('fraction 9 of 16'!H5,'fraction 9 of 16'!H12,'fraction 9 of 16'!H19)</f>
        <v>-1.768283449</v>
      </c>
      <c r="F42" s="11">
        <f>AVERAGE('fraction 9 of 16'!U5,'fraction 9 of 16'!U12,'fraction 9 of 16'!U19)</f>
        <v>-1.499715009</v>
      </c>
      <c r="G42" s="11">
        <f>MAX('fraction 9 of 16'!U5,'fraction 9 of 16'!U12,'fraction 9 of 16'!U19)</f>
        <v>6.435966538</v>
      </c>
      <c r="H42" s="12">
        <f>MIN('fraction 9 of 16'!U5,'fraction 9 of 16'!U12,'fraction 9 of 16'!U19)</f>
        <v>-10.77749714</v>
      </c>
    </row>
    <row r="43" ht="15.75" customHeight="1">
      <c r="A43" s="9" t="s">
        <v>19</v>
      </c>
      <c r="B43" s="10" t="s">
        <v>27</v>
      </c>
      <c r="C43" s="11">
        <f>AVERAGE('fraction 10 of 16'!H5,'fraction 10 of 16'!H12,'fraction 10 of 16'!H19)</f>
        <v>0.7725778814</v>
      </c>
      <c r="D43" s="11">
        <f>MAX('fraction 10 of 16'!H5,'fraction 10 of 16'!H12,'fraction 10 of 16'!H19)</f>
        <v>3.134760276</v>
      </c>
      <c r="E43" s="11">
        <f>MIN('fraction 10 of 16'!H5,'fraction 10 of 16'!H12,'fraction 10 of 16'!H19)</f>
        <v>-1.768582819</v>
      </c>
      <c r="F43" s="11">
        <f>AVERAGE('fraction 10 of 16'!U5,'fraction 10 of 16'!U12,'fraction 10 of 16'!U19)</f>
        <v>-1.511141092</v>
      </c>
      <c r="G43" s="11">
        <f>MAX('fraction 10 of 16'!U5,'fraction 10 of 16'!U12,'fraction 10 of 16'!U19)</f>
        <v>6.403704081</v>
      </c>
      <c r="H43" s="12">
        <f>MIN('fraction 10 of 16'!U5,'fraction 10 of 16'!U12,'fraction 10 of 16'!U19)</f>
        <v>-10.81378522</v>
      </c>
    </row>
    <row r="44" ht="15.75" customHeight="1">
      <c r="A44" s="9" t="s">
        <v>20</v>
      </c>
      <c r="B44" s="10" t="s">
        <v>27</v>
      </c>
      <c r="C44" s="11">
        <f>AVERAGE('fraction 11 of 16'!H5,'fraction 11 of 16'!H12,'fraction 11 of 16'!H19)</f>
        <v>0.7624203899</v>
      </c>
      <c r="D44" s="11">
        <f>MAX('fraction 11 of 16'!H5,'fraction 11 of 16'!H12,'fraction 11 of 16'!H19)</f>
        <v>3.111651734</v>
      </c>
      <c r="E44" s="11">
        <f>MIN('fraction 11 of 16'!H5,'fraction 11 of 16'!H12,'fraction 11 of 16'!H19)</f>
        <v>-1.763643265</v>
      </c>
      <c r="F44" s="11">
        <f>AVERAGE('fraction 11 of 16'!U5,'fraction 11 of 16'!U12,'fraction 11 of 16'!U19)</f>
        <v>-1.50981463</v>
      </c>
      <c r="G44" s="11">
        <f>MAX('fraction 11 of 16'!U5,'fraction 11 of 16'!U12,'fraction 11 of 16'!U19)</f>
        <v>6.344233852</v>
      </c>
      <c r="H44" s="12">
        <f>MIN('fraction 11 of 16'!U5,'fraction 11 of 16'!U12,'fraction 11 of 16'!U19)</f>
        <v>-10.7929654</v>
      </c>
    </row>
    <row r="45" ht="15.75" customHeight="1">
      <c r="A45" s="9" t="s">
        <v>21</v>
      </c>
      <c r="B45" s="10" t="s">
        <v>27</v>
      </c>
      <c r="C45" s="11">
        <f>AVERAGE('fraction 12 of 16'!H5,'fraction 12 of 16'!H12,'fraction 12 of 16'!H19)</f>
        <v>0.7512412952</v>
      </c>
      <c r="D45" s="11">
        <f>MAX('fraction 12 of 16'!H5,'fraction 12 of 16'!H12,'fraction 12 of 16'!H19)</f>
        <v>3.097507158</v>
      </c>
      <c r="E45" s="11">
        <f>MIN('fraction 12 of 16'!H5,'fraction 12 of 16'!H12,'fraction 12 of 16'!H19)</f>
        <v>-1.771515151</v>
      </c>
      <c r="F45" s="11">
        <f>AVERAGE('fraction 12 of 16'!U5,'fraction 12 of 16'!U12,'fraction 12 of 16'!U19)</f>
        <v>-1.531852102</v>
      </c>
      <c r="G45" s="11">
        <f>MAX('fraction 12 of 16'!U5,'fraction 12 of 16'!U12,'fraction 12 of 16'!U19)</f>
        <v>6.258126199</v>
      </c>
      <c r="H45" s="12">
        <f>MIN('fraction 12 of 16'!U5,'fraction 12 of 16'!U12,'fraction 12 of 16'!U19)</f>
        <v>-10.85251948</v>
      </c>
    </row>
    <row r="46" ht="15.75" customHeight="1">
      <c r="A46" s="9" t="s">
        <v>22</v>
      </c>
      <c r="B46" s="10" t="s">
        <v>27</v>
      </c>
      <c r="C46" s="11">
        <f>AVERAGE('fraction 13 of 16'!H5,'fraction 13 of 16'!H12,'fraction 13 of 16'!H19)</f>
        <v>0.7404090079</v>
      </c>
      <c r="D46" s="11">
        <f>MAX('fraction 13 of 16'!H5,'fraction 13 of 16'!H12,'fraction 13 of 16'!H19)</f>
        <v>3.081312067</v>
      </c>
      <c r="E46" s="11">
        <f>MIN('fraction 13 of 16'!H5,'fraction 13 of 16'!H12,'fraction 13 of 16'!H19)</f>
        <v>-1.776218037</v>
      </c>
      <c r="F46" s="11">
        <f>AVERAGE('fraction 13 of 16'!U5,'fraction 13 of 16'!U12,'fraction 13 of 16'!U19)</f>
        <v>-1.594107782</v>
      </c>
      <c r="G46" s="11">
        <f>MAX('fraction 13 of 16'!U5,'fraction 13 of 16'!U12,'fraction 13 of 16'!U19)</f>
        <v>6.172827002</v>
      </c>
      <c r="H46" s="12">
        <f>MIN('fraction 13 of 16'!U5,'fraction 13 of 16'!U12,'fraction 13 of 16'!U19)</f>
        <v>-10.88488771</v>
      </c>
    </row>
    <row r="47" ht="15.75" customHeight="1">
      <c r="A47" s="9" t="s">
        <v>23</v>
      </c>
      <c r="B47" s="10" t="s">
        <v>27</v>
      </c>
      <c r="C47" s="11">
        <f>AVERAGE('fraction 14 of 16'!H5,'fraction 14 of 16'!H12,'fraction 14 of 16'!H19)</f>
        <v>0.73668894</v>
      </c>
      <c r="D47" s="11">
        <f>MAX('fraction 14 of 16'!H5,'fraction 14 of 16'!H12,'fraction 14 of 16'!H19)</f>
        <v>3.069111569</v>
      </c>
      <c r="E47" s="11">
        <f>MIN('fraction 14 of 16'!H5,'fraction 14 of 16'!H12,'fraction 14 of 16'!H19)</f>
        <v>-1.770627089</v>
      </c>
      <c r="F47" s="11">
        <f>AVERAGE('fraction 14 of 16'!U5,'fraction 14 of 16'!U12,'fraction 14 of 16'!U19)</f>
        <v>-1.724576516</v>
      </c>
      <c r="G47" s="11">
        <f>MAX('fraction 14 of 16'!U5,'fraction 14 of 16'!U12,'fraction 14 of 16'!U19)</f>
        <v>5.990615752</v>
      </c>
      <c r="H47" s="12">
        <f>MIN('fraction 14 of 16'!U5,'fraction 14 of 16'!U12,'fraction 14 of 16'!U19)</f>
        <v>-10.94741642</v>
      </c>
    </row>
    <row r="48" ht="15.75" customHeight="1">
      <c r="A48" s="9" t="s">
        <v>24</v>
      </c>
      <c r="B48" s="10" t="s">
        <v>27</v>
      </c>
      <c r="C48" s="11">
        <f>AVERAGE('fraction 15 of 16'!H5,'fraction 15 of 16'!H12,'fraction 15 of 16'!H19)</f>
        <v>0.7283729705</v>
      </c>
      <c r="D48" s="11">
        <f>MAX('fraction 15 of 16'!H5,'fraction 15 of 16'!H12,'fraction 15 of 16'!H19)</f>
        <v>3.057274883</v>
      </c>
      <c r="E48" s="11">
        <f>MIN('fraction 15 of 16'!H5,'fraction 15 of 16'!H12,'fraction 15 of 16'!H19)</f>
        <v>-1.774836468</v>
      </c>
      <c r="F48" s="11">
        <f>AVERAGE('fraction 15 of 16'!U5,'fraction 15 of 16'!U12,'fraction 15 of 16'!U19)</f>
        <v>-1.724340119</v>
      </c>
      <c r="G48" s="11">
        <f>MAX('fraction 15 of 16'!U5,'fraction 15 of 16'!U12,'fraction 15 of 16'!U19)</f>
        <v>5.97893985</v>
      </c>
      <c r="H48" s="12">
        <f>MIN('fraction 15 of 16'!U5,'fraction 15 of 16'!U12,'fraction 15 of 16'!U19)</f>
        <v>-10.93019462</v>
      </c>
    </row>
    <row r="49" ht="15.75" customHeight="1">
      <c r="A49" s="13" t="s">
        <v>25</v>
      </c>
      <c r="B49" s="14" t="s">
        <v>27</v>
      </c>
      <c r="C49" s="15">
        <f>AVERAGE('fraction 16 of 16'!H5,'fraction 16 of 16'!H12,'fraction 16 of 16'!H19)</f>
        <v>0.7162744045</v>
      </c>
      <c r="D49" s="15">
        <f>MAX('fraction 16 of 16'!H5,'fraction 16 of 16'!H12,'fraction 16 of 16'!H19)</f>
        <v>3.02400719</v>
      </c>
      <c r="E49" s="15">
        <f>MIN('fraction 16 of 16'!H5,'fraction 16 of 16'!H12,'fraction 16 of 16'!H19)</f>
        <v>-1.76174328</v>
      </c>
      <c r="F49" s="15">
        <f>AVERAGE('fraction 16 of 16'!U5,'fraction 16 of 16'!U12,'fraction 16 of 16'!U19)</f>
        <v>-1.78029482</v>
      </c>
      <c r="G49" s="15">
        <f>MAX('fraction 16 of 16'!U5,'fraction 16 of 16'!U12,'fraction 16 of 16'!U19)</f>
        <v>5.912832993</v>
      </c>
      <c r="H49" s="16">
        <f>MIN('fraction 16 of 16'!U5,'fraction 16 of 16'!U12,'fraction 16 of 16'!U19)</f>
        <v>-10.95913013</v>
      </c>
    </row>
    <row r="50" ht="15.75" customHeight="1">
      <c r="A50" s="5" t="s">
        <v>9</v>
      </c>
      <c r="B50" s="6" t="s">
        <v>28</v>
      </c>
      <c r="C50" s="7">
        <f>AVERAGE('fraction 1 of 16'!H6,'fraction 1 of 16'!H13,'fraction 1 of 16'!H20)</f>
        <v>-2.208617297</v>
      </c>
      <c r="D50" s="7">
        <f>MAX('fraction 1 of 16'!H6,'fraction 1 of 16'!H13,'fraction 1 of 16'!H20)</f>
        <v>-0.3418837224</v>
      </c>
      <c r="E50" s="7">
        <f>MIN('fraction 1 of 16'!H6,'fraction 1 of 16'!H13,'fraction 1 of 16'!H20)</f>
        <v>-4.188012495</v>
      </c>
      <c r="F50" s="7">
        <f>AVERAGE('fraction 1 of 16'!U6,'fraction 1 of 16'!U13,'fraction 1 of 16'!U20)</f>
        <v>-26.33683721</v>
      </c>
      <c r="G50" s="7">
        <f>MAX('fraction 1 of 16'!U6,'fraction 1 of 16'!U13,'fraction 1 of 16'!U20)</f>
        <v>-23.9147843</v>
      </c>
      <c r="H50" s="8">
        <f>MIN('fraction 1 of 16'!U6,'fraction 1 of 16'!U13,'fraction 1 of 16'!U20)</f>
        <v>-29.0611818</v>
      </c>
    </row>
    <row r="51" ht="15.75" customHeight="1">
      <c r="A51" s="9" t="s">
        <v>11</v>
      </c>
      <c r="B51" s="10" t="s">
        <v>28</v>
      </c>
      <c r="C51" s="11">
        <f>AVERAGE('fraction 2 of 16'!H6,'fraction 2 of 16'!H13,'fraction 2 of 16'!H20)</f>
        <v>-2.206935738</v>
      </c>
      <c r="D51" s="11">
        <f>MAX('fraction 2 of 16'!H6,'fraction 2 of 16'!H13,'fraction 2 of 16'!H20)</f>
        <v>-0.3423489549</v>
      </c>
      <c r="E51" s="11">
        <f>MIN('fraction 2 of 16'!H6,'fraction 2 of 16'!H13,'fraction 2 of 16'!H20)</f>
        <v>-4.183489888</v>
      </c>
      <c r="F51" s="11">
        <f>AVERAGE('fraction 2 of 16'!U6,'fraction 2 of 16'!U13,'fraction 2 of 16'!U20)</f>
        <v>-26.39918036</v>
      </c>
      <c r="G51" s="11">
        <f>MAX('fraction 2 of 16'!U6,'fraction 2 of 16'!U13,'fraction 2 of 16'!U20)</f>
        <v>-23.93048323</v>
      </c>
      <c r="H51" s="12">
        <f>MIN('fraction 2 of 16'!U6,'fraction 2 of 16'!U13,'fraction 2 of 16'!U20)</f>
        <v>-29.17725484</v>
      </c>
    </row>
    <row r="52" ht="15.75" customHeight="1">
      <c r="A52" s="9" t="s">
        <v>12</v>
      </c>
      <c r="B52" s="10" t="s">
        <v>28</v>
      </c>
      <c r="C52" s="11">
        <f>AVERAGE('fraction 3 of 16'!H6,'fraction 3 of 16'!H13,'fraction 3 of 16'!H20)</f>
        <v>-2.219063135</v>
      </c>
      <c r="D52" s="11">
        <f>MAX('fraction 3 of 16'!H6,'fraction 3 of 16'!H13,'fraction 3 of 16'!H20)</f>
        <v>-0.361380665</v>
      </c>
      <c r="E52" s="11">
        <f>MIN('fraction 3 of 16'!H6,'fraction 3 of 16'!H13,'fraction 3 of 16'!H20)</f>
        <v>-4.187734854</v>
      </c>
      <c r="F52" s="11">
        <f>AVERAGE('fraction 3 of 16'!U6,'fraction 3 of 16'!U13,'fraction 3 of 16'!U20)</f>
        <v>-26.49195317</v>
      </c>
      <c r="G52" s="11">
        <f>MAX('fraction 3 of 16'!U6,'fraction 3 of 16'!U13,'fraction 3 of 16'!U20)</f>
        <v>-24.02078226</v>
      </c>
      <c r="H52" s="12">
        <f>MIN('fraction 3 of 16'!U6,'fraction 3 of 16'!U13,'fraction 3 of 16'!U20)</f>
        <v>-29.27171727</v>
      </c>
    </row>
    <row r="53" ht="15.75" customHeight="1">
      <c r="A53" s="9" t="s">
        <v>13</v>
      </c>
      <c r="B53" s="10" t="s">
        <v>28</v>
      </c>
      <c r="C53" s="11">
        <f>AVERAGE('fraction 4 of 16'!H6,'fraction 4 of 16'!H13,'fraction 4 of 16'!H20)</f>
        <v>-2.206184147</v>
      </c>
      <c r="D53" s="11">
        <f>MAX('fraction 4 of 16'!H6,'fraction 4 of 16'!H13,'fraction 4 of 16'!H20)</f>
        <v>-0.3572632986</v>
      </c>
      <c r="E53" s="11">
        <f>MIN('fraction 4 of 16'!H6,'fraction 4 of 16'!H13,'fraction 4 of 16'!H20)</f>
        <v>-4.164898676</v>
      </c>
      <c r="F53" s="11">
        <f>AVERAGE('fraction 4 of 16'!U6,'fraction 4 of 16'!U13,'fraction 4 of 16'!U20)</f>
        <v>-26.47595616</v>
      </c>
      <c r="G53" s="11">
        <f>MAX('fraction 4 of 16'!U6,'fraction 4 of 16'!U13,'fraction 4 of 16'!U20)</f>
        <v>-24.00770108</v>
      </c>
      <c r="H53" s="12">
        <f>MIN('fraction 4 of 16'!U6,'fraction 4 of 16'!U13,'fraction 4 of 16'!U20)</f>
        <v>-29.25005466</v>
      </c>
    </row>
    <row r="54" ht="15.75" customHeight="1">
      <c r="A54" s="9" t="s">
        <v>14</v>
      </c>
      <c r="B54" s="10" t="s">
        <v>28</v>
      </c>
      <c r="C54" s="11">
        <f>AVERAGE('fraction 5 of 16'!H6,'fraction 5 of 16'!H13,'fraction 5 of 16'!H20)</f>
        <v>-2.215307315</v>
      </c>
      <c r="D54" s="11">
        <f>MAX('fraction 5 of 16'!H6,'fraction 5 of 16'!H13,'fraction 5 of 16'!H20)</f>
        <v>-0.3607639108</v>
      </c>
      <c r="E54" s="11">
        <f>MIN('fraction 5 of 16'!H6,'fraction 5 of 16'!H13,'fraction 5 of 16'!H20)</f>
        <v>-4.180376747</v>
      </c>
      <c r="F54" s="11">
        <f>AVERAGE('fraction 5 of 16'!U6,'fraction 5 of 16'!U13,'fraction 5 of 16'!U20)</f>
        <v>-26.49882718</v>
      </c>
      <c r="G54" s="11">
        <f>MAX('fraction 5 of 16'!U6,'fraction 5 of 16'!U13,'fraction 5 of 16'!U20)</f>
        <v>-24.02958988</v>
      </c>
      <c r="H54" s="12">
        <f>MIN('fraction 5 of 16'!U6,'fraction 5 of 16'!U13,'fraction 5 of 16'!U20)</f>
        <v>-29.27508989</v>
      </c>
    </row>
    <row r="55" ht="15.75" customHeight="1">
      <c r="A55" s="9" t="s">
        <v>15</v>
      </c>
      <c r="B55" s="10" t="s">
        <v>28</v>
      </c>
      <c r="C55" s="11">
        <f>AVERAGE('fraction 6 of 16'!H6,'fraction 6 of 16'!H13,'fraction 6 of 16'!H20)</f>
        <v>-2.20754329</v>
      </c>
      <c r="D55" s="11">
        <f>MAX('fraction 6 of 16'!H6,'fraction 6 of 16'!H13,'fraction 6 of 16'!H20)</f>
        <v>-0.3514161151</v>
      </c>
      <c r="E55" s="11">
        <f>MIN('fraction 6 of 16'!H6,'fraction 6 of 16'!H13,'fraction 6 of 16'!H20)</f>
        <v>-4.174344137</v>
      </c>
      <c r="F55" s="11">
        <f>AVERAGE('fraction 6 of 16'!U6,'fraction 6 of 16'!U13,'fraction 6 of 16'!U20)</f>
        <v>-26.46898049</v>
      </c>
      <c r="G55" s="11">
        <f>MAX('fraction 6 of 16'!U6,'fraction 6 of 16'!U13,'fraction 6 of 16'!U20)</f>
        <v>-23.97360726</v>
      </c>
      <c r="H55" s="12">
        <f>MIN('fraction 6 of 16'!U6,'fraction 6 of 16'!U13,'fraction 6 of 16'!U20)</f>
        <v>-29.27586664</v>
      </c>
    </row>
    <row r="56" ht="15.75" customHeight="1">
      <c r="A56" s="9" t="s">
        <v>16</v>
      </c>
      <c r="B56" s="10" t="s">
        <v>28</v>
      </c>
      <c r="C56" s="11">
        <f>AVERAGE('fraction 7 of 16'!H6,'fraction 7 of 16'!H13,'fraction 7 of 16'!H20)</f>
        <v>-2.21114129</v>
      </c>
      <c r="D56" s="11">
        <f>MAX('fraction 7 of 16'!H6,'fraction 7 of 16'!H13,'fraction 7 of 16'!H20)</f>
        <v>-0.3621167974</v>
      </c>
      <c r="E56" s="11">
        <f>MIN('fraction 7 of 16'!H6,'fraction 7 of 16'!H13,'fraction 7 of 16'!H20)</f>
        <v>-4.169858496</v>
      </c>
      <c r="F56" s="11">
        <f>AVERAGE('fraction 7 of 16'!U6,'fraction 7 of 16'!U13,'fraction 7 of 16'!U20)</f>
        <v>-26.49345485</v>
      </c>
      <c r="G56" s="11">
        <f>MAX('fraction 7 of 16'!U6,'fraction 7 of 16'!U13,'fraction 7 of 16'!U20)</f>
        <v>-24.00093844</v>
      </c>
      <c r="H56" s="12">
        <f>MIN('fraction 7 of 16'!U6,'fraction 7 of 16'!U13,'fraction 7 of 16'!U20)</f>
        <v>-29.29538151</v>
      </c>
    </row>
    <row r="57" ht="15.75" customHeight="1">
      <c r="A57" s="9" t="s">
        <v>17</v>
      </c>
      <c r="B57" s="10" t="s">
        <v>28</v>
      </c>
      <c r="C57" s="11">
        <f>AVERAGE('fraction 8 of 16'!H6,'fraction 8 of 16'!H13,'fraction 8 of 16'!H20)</f>
        <v>-2.252968762</v>
      </c>
      <c r="D57" s="11">
        <f>MAX('fraction 8 of 16'!H6,'fraction 8 of 16'!H13,'fraction 8 of 16'!H20)</f>
        <v>-0.4055413052</v>
      </c>
      <c r="E57" s="11">
        <f>MIN('fraction 8 of 16'!H6,'fraction 8 of 16'!H13,'fraction 8 of 16'!H20)</f>
        <v>-4.209977546</v>
      </c>
      <c r="F57" s="11">
        <f>AVERAGE('fraction 8 of 16'!U6,'fraction 8 of 16'!U13,'fraction 8 of 16'!U20)</f>
        <v>-26.61018384</v>
      </c>
      <c r="G57" s="11">
        <f>MAX('fraction 8 of 16'!U6,'fraction 8 of 16'!U13,'fraction 8 of 16'!U20)</f>
        <v>-24.15044451</v>
      </c>
      <c r="H57" s="12">
        <f>MIN('fraction 8 of 16'!U6,'fraction 8 of 16'!U13,'fraction 8 of 16'!U20)</f>
        <v>-29.37456718</v>
      </c>
    </row>
    <row r="58" ht="15.75" customHeight="1">
      <c r="A58" s="9" t="s">
        <v>18</v>
      </c>
      <c r="B58" s="10" t="s">
        <v>28</v>
      </c>
      <c r="C58" s="11">
        <f>AVERAGE('fraction 9 of 16'!H6,'fraction 9 of 16'!H13,'fraction 9 of 16'!H20)</f>
        <v>-2.256984307</v>
      </c>
      <c r="D58" s="11">
        <f>MAX('fraction 9 of 16'!H6,'fraction 9 of 16'!H13,'fraction 9 of 16'!H20)</f>
        <v>-0.4135267751</v>
      </c>
      <c r="E58" s="11">
        <f>MIN('fraction 9 of 16'!H6,'fraction 9 of 16'!H13,'fraction 9 of 16'!H20)</f>
        <v>-4.209475845</v>
      </c>
      <c r="F58" s="11">
        <f>AVERAGE('fraction 9 of 16'!U6,'fraction 9 of 16'!U13,'fraction 9 of 16'!U20)</f>
        <v>-26.58428313</v>
      </c>
      <c r="G58" s="11">
        <f>MAX('fraction 9 of 16'!U6,'fraction 9 of 16'!U13,'fraction 9 of 16'!U20)</f>
        <v>-24.12252957</v>
      </c>
      <c r="H58" s="12">
        <f>MIN('fraction 9 of 16'!U6,'fraction 9 of 16'!U13,'fraction 9 of 16'!U20)</f>
        <v>-29.34994452</v>
      </c>
    </row>
    <row r="59" ht="15.75" customHeight="1">
      <c r="A59" s="9" t="s">
        <v>19</v>
      </c>
      <c r="B59" s="10" t="s">
        <v>28</v>
      </c>
      <c r="C59" s="11">
        <f>AVERAGE('fraction 10 of 16'!H6,'fraction 10 of 16'!H13,'fraction 10 of 16'!H20)</f>
        <v>-2.255072134</v>
      </c>
      <c r="D59" s="11">
        <f>MAX('fraction 10 of 16'!H6,'fraction 10 of 16'!H13,'fraction 10 of 16'!H20)</f>
        <v>-0.4144247468</v>
      </c>
      <c r="E59" s="11">
        <f>MIN('fraction 10 of 16'!H6,'fraction 10 of 16'!H13,'fraction 10 of 16'!H20)</f>
        <v>-4.204289618</v>
      </c>
      <c r="F59" s="11">
        <f>AVERAGE('fraction 10 of 16'!U6,'fraction 10 of 16'!U13,'fraction 10 of 16'!U20)</f>
        <v>-26.61548725</v>
      </c>
      <c r="G59" s="11">
        <f>MAX('fraction 10 of 16'!U6,'fraction 10 of 16'!U13,'fraction 10 of 16'!U20)</f>
        <v>-24.12732538</v>
      </c>
      <c r="H59" s="12">
        <f>MIN('fraction 10 of 16'!U6,'fraction 10 of 16'!U13,'fraction 10 of 16'!U20)</f>
        <v>-29.41096592</v>
      </c>
    </row>
    <row r="60" ht="15.75" customHeight="1">
      <c r="A60" s="9" t="s">
        <v>20</v>
      </c>
      <c r="B60" s="10" t="s">
        <v>28</v>
      </c>
      <c r="C60" s="11">
        <f>AVERAGE('fraction 11 of 16'!H6,'fraction 11 of 16'!H13,'fraction 11 of 16'!H20)</f>
        <v>-2.255575941</v>
      </c>
      <c r="D60" s="11">
        <f>MAX('fraction 11 of 16'!H6,'fraction 11 of 16'!H13,'fraction 11 of 16'!H20)</f>
        <v>-0.4161440128</v>
      </c>
      <c r="E60" s="11">
        <f>MIN('fraction 11 of 16'!H6,'fraction 11 of 16'!H13,'fraction 11 of 16'!H20)</f>
        <v>-4.203423178</v>
      </c>
      <c r="F60" s="11">
        <f>AVERAGE('fraction 11 of 16'!U6,'fraction 11 of 16'!U13,'fraction 11 of 16'!U20)</f>
        <v>-26.57434398</v>
      </c>
      <c r="G60" s="11">
        <f>MAX('fraction 11 of 16'!U6,'fraction 11 of 16'!U13,'fraction 11 of 16'!U20)</f>
        <v>-24.09933824</v>
      </c>
      <c r="H60" s="12">
        <f>MIN('fraction 11 of 16'!U6,'fraction 11 of 16'!U13,'fraction 11 of 16'!U20)</f>
        <v>-29.35471301</v>
      </c>
    </row>
    <row r="61" ht="15.75" customHeight="1">
      <c r="A61" s="9" t="s">
        <v>21</v>
      </c>
      <c r="B61" s="10" t="s">
        <v>28</v>
      </c>
      <c r="C61" s="11">
        <f>AVERAGE('fraction 12 of 16'!H6,'fraction 12 of 16'!H13,'fraction 12 of 16'!H20)</f>
        <v>-2.26662541</v>
      </c>
      <c r="D61" s="11">
        <f>MAX('fraction 12 of 16'!H6,'fraction 12 of 16'!H13,'fraction 12 of 16'!H20)</f>
        <v>-0.4321966207</v>
      </c>
      <c r="E61" s="11">
        <f>MIN('fraction 12 of 16'!H6,'fraction 12 of 16'!H13,'fraction 12 of 16'!H20)</f>
        <v>-4.208622605</v>
      </c>
      <c r="F61" s="11">
        <f>AVERAGE('fraction 12 of 16'!U6,'fraction 12 of 16'!U13,'fraction 12 of 16'!U20)</f>
        <v>-26.58966583</v>
      </c>
      <c r="G61" s="11">
        <f>MAX('fraction 12 of 16'!U6,'fraction 12 of 16'!U13,'fraction 12 of 16'!U20)</f>
        <v>-24.09380992</v>
      </c>
      <c r="H61" s="12">
        <f>MIN('fraction 12 of 16'!U6,'fraction 12 of 16'!U13,'fraction 12 of 16'!U20)</f>
        <v>-29.39255801</v>
      </c>
    </row>
    <row r="62" ht="15.75" customHeight="1">
      <c r="A62" s="9" t="s">
        <v>22</v>
      </c>
      <c r="B62" s="10" t="s">
        <v>28</v>
      </c>
      <c r="C62" s="11">
        <f>AVERAGE('fraction 13 of 16'!H6,'fraction 13 of 16'!H13,'fraction 13 of 16'!H20)</f>
        <v>-2.263349278</v>
      </c>
      <c r="D62" s="11">
        <f>MAX('fraction 13 of 16'!H6,'fraction 13 of 16'!H13,'fraction 13 of 16'!H20)</f>
        <v>-0.424628368</v>
      </c>
      <c r="E62" s="11">
        <f>MIN('fraction 13 of 16'!H6,'fraction 13 of 16'!H13,'fraction 13 of 16'!H20)</f>
        <v>-4.210319158</v>
      </c>
      <c r="F62" s="11">
        <f>AVERAGE('fraction 13 of 16'!U6,'fraction 13 of 16'!U13,'fraction 13 of 16'!U20)</f>
        <v>-26.62147578</v>
      </c>
      <c r="G62" s="11">
        <f>MAX('fraction 13 of 16'!U6,'fraction 13 of 16'!U13,'fraction 13 of 16'!U20)</f>
        <v>-24.13338662</v>
      </c>
      <c r="H62" s="12">
        <f>MIN('fraction 13 of 16'!U6,'fraction 13 of 16'!U13,'fraction 13 of 16'!U20)</f>
        <v>-29.41649626</v>
      </c>
    </row>
    <row r="63" ht="15.75" customHeight="1">
      <c r="A63" s="9" t="s">
        <v>23</v>
      </c>
      <c r="B63" s="10" t="s">
        <v>28</v>
      </c>
      <c r="C63" s="11">
        <f>AVERAGE('fraction 14 of 16'!H6,'fraction 14 of 16'!H13,'fraction 14 of 16'!H20)</f>
        <v>-2.271308746</v>
      </c>
      <c r="D63" s="11">
        <f>MAX('fraction 14 of 16'!H6,'fraction 14 of 16'!H13,'fraction 14 of 16'!H20)</f>
        <v>-0.4334554485</v>
      </c>
      <c r="E63" s="11">
        <f>MIN('fraction 14 of 16'!H6,'fraction 14 of 16'!H13,'fraction 14 of 16'!H20)</f>
        <v>-4.21742638</v>
      </c>
      <c r="F63" s="11">
        <f>AVERAGE('fraction 14 of 16'!U6,'fraction 14 of 16'!U13,'fraction 14 of 16'!U20)</f>
        <v>-26.65152178</v>
      </c>
      <c r="G63" s="11">
        <f>MAX('fraction 14 of 16'!U6,'fraction 14 of 16'!U13,'fraction 14 of 16'!U20)</f>
        <v>-24.19216307</v>
      </c>
      <c r="H63" s="12">
        <f>MIN('fraction 14 of 16'!U6,'fraction 14 of 16'!U13,'fraction 14 of 16'!U20)</f>
        <v>-29.41340139</v>
      </c>
    </row>
    <row r="64" ht="15.75" customHeight="1">
      <c r="A64" s="9" t="s">
        <v>24</v>
      </c>
      <c r="B64" s="10" t="s">
        <v>28</v>
      </c>
      <c r="C64" s="11">
        <f>AVERAGE('fraction 15 of 16'!H6,'fraction 15 of 16'!H13,'fraction 15 of 16'!H20)</f>
        <v>-2.273472015</v>
      </c>
      <c r="D64" s="11">
        <f>MAX('fraction 15 of 16'!H6,'fraction 15 of 16'!H13,'fraction 15 of 16'!H20)</f>
        <v>-0.4444473775</v>
      </c>
      <c r="E64" s="11">
        <f>MIN('fraction 15 of 16'!H6,'fraction 15 of 16'!H13,'fraction 15 of 16'!H20)</f>
        <v>-4.209465369</v>
      </c>
      <c r="F64" s="11">
        <f>AVERAGE('fraction 15 of 16'!U6,'fraction 15 of 16'!U13,'fraction 15 of 16'!U20)</f>
        <v>-26.73074964</v>
      </c>
      <c r="G64" s="11">
        <f>MAX('fraction 15 of 16'!U6,'fraction 15 of 16'!U13,'fraction 15 of 16'!U20)</f>
        <v>-24.27262159</v>
      </c>
      <c r="H64" s="12">
        <f>MIN('fraction 15 of 16'!U6,'fraction 15 of 16'!U13,'fraction 15 of 16'!U20)</f>
        <v>-29.48990099</v>
      </c>
    </row>
    <row r="65" ht="15.75" customHeight="1">
      <c r="A65" s="13" t="s">
        <v>25</v>
      </c>
      <c r="B65" s="14" t="s">
        <v>28</v>
      </c>
      <c r="C65" s="15">
        <f>AVERAGE('fraction 16 of 16'!H6,'fraction 16 of 16'!H13,'fraction 16 of 16'!H20)</f>
        <v>-2.269850119</v>
      </c>
      <c r="D65" s="15">
        <f>MAX('fraction 16 of 16'!H6,'fraction 16 of 16'!H13,'fraction 16 of 16'!H20)</f>
        <v>-0.4419996956</v>
      </c>
      <c r="E65" s="15">
        <f>MIN('fraction 16 of 16'!H6,'fraction 16 of 16'!H13,'fraction 16 of 16'!H20)</f>
        <v>-4.20451296</v>
      </c>
      <c r="F65" s="15">
        <f>AVERAGE('fraction 16 of 16'!U6,'fraction 16 of 16'!U13,'fraction 16 of 16'!U20)</f>
        <v>-26.66810899</v>
      </c>
      <c r="G65" s="15">
        <f>MAX('fraction 16 of 16'!U6,'fraction 16 of 16'!U13,'fraction 16 of 16'!U20)</f>
        <v>-24.19851575</v>
      </c>
      <c r="H65" s="16">
        <f>MIN('fraction 16 of 16'!U6,'fraction 16 of 16'!U13,'fraction 16 of 16'!U20)</f>
        <v>-29.44007998</v>
      </c>
    </row>
    <row r="66" ht="15.75" customHeight="1">
      <c r="A66" s="5" t="s">
        <v>9</v>
      </c>
      <c r="B66" s="6" t="s">
        <v>29</v>
      </c>
      <c r="C66" s="7">
        <f>AVERAGE('fraction 1 of 16'!H7,'fraction 1 of 16'!H14,'fraction 1 of 16'!H21)</f>
        <v>-4.06993915</v>
      </c>
      <c r="D66" s="7">
        <f>MAX('fraction 1 of 16'!H7,'fraction 1 of 16'!H14,'fraction 1 of 16'!H21)</f>
        <v>-2.341403505</v>
      </c>
      <c r="E66" s="7">
        <f>MIN('fraction 1 of 16'!H7,'fraction 1 of 16'!H14,'fraction 1 of 16'!H21)</f>
        <v>-5.910533763</v>
      </c>
      <c r="F66" s="7">
        <f>AVERAGE('fraction 1 of 16'!U7,'fraction 1 of 16'!U14,'fraction 1 of 16'!U21)</f>
        <v>-38.50506033</v>
      </c>
      <c r="G66" s="7">
        <f>MAX('fraction 1 of 16'!U7,'fraction 1 of 16'!U14,'fraction 1 of 16'!U21)</f>
        <v>-36.70256632</v>
      </c>
      <c r="H66" s="8">
        <f>MIN('fraction 1 of 16'!U7,'fraction 1 of 16'!U14,'fraction 1 of 16'!U21)</f>
        <v>-40.43220502</v>
      </c>
    </row>
    <row r="67" ht="15.75" customHeight="1">
      <c r="A67" s="9" t="s">
        <v>11</v>
      </c>
      <c r="B67" s="10" t="s">
        <v>29</v>
      </c>
      <c r="C67" s="11">
        <f>AVERAGE('fraction 2 of 16'!H7,'fraction 2 of 16'!H14,'fraction 2 of 16'!H21)</f>
        <v>-4.068541695</v>
      </c>
      <c r="D67" s="11">
        <f>MAX('fraction 2 of 16'!H7,'fraction 2 of 16'!H14,'fraction 2 of 16'!H21)</f>
        <v>-2.334918125</v>
      </c>
      <c r="E67" s="11">
        <f>MIN('fraction 2 of 16'!H7,'fraction 2 of 16'!H14,'fraction 2 of 16'!H21)</f>
        <v>-5.914764068</v>
      </c>
      <c r="F67" s="11">
        <f>AVERAGE('fraction 2 of 16'!U7,'fraction 2 of 16'!U14,'fraction 2 of 16'!U21)</f>
        <v>-38.39960684</v>
      </c>
      <c r="G67" s="11">
        <f>MAX('fraction 2 of 16'!U7,'fraction 2 of 16'!U14,'fraction 2 of 16'!U21)</f>
        <v>-36.60467056</v>
      </c>
      <c r="H67" s="12">
        <f>MIN('fraction 2 of 16'!U7,'fraction 2 of 16'!U14,'fraction 2 of 16'!U21)</f>
        <v>-40.31577685</v>
      </c>
    </row>
    <row r="68" ht="15.75" customHeight="1">
      <c r="A68" s="9" t="s">
        <v>12</v>
      </c>
      <c r="B68" s="10" t="s">
        <v>29</v>
      </c>
      <c r="C68" s="11">
        <f>AVERAGE('fraction 3 of 16'!H7,'fraction 3 of 16'!H14,'fraction 3 of 16'!H21)</f>
        <v>-4.060075552</v>
      </c>
      <c r="D68" s="11">
        <f>MAX('fraction 3 of 16'!H7,'fraction 3 of 16'!H14,'fraction 3 of 16'!H21)</f>
        <v>-2.353961482</v>
      </c>
      <c r="E68" s="11">
        <f>MIN('fraction 3 of 16'!H7,'fraction 3 of 16'!H14,'fraction 3 of 16'!H21)</f>
        <v>-5.875380543</v>
      </c>
      <c r="F68" s="11">
        <f>AVERAGE('fraction 3 of 16'!U7,'fraction 3 of 16'!U14,'fraction 3 of 16'!U21)</f>
        <v>-38.30353759</v>
      </c>
      <c r="G68" s="11">
        <f>MAX('fraction 3 of 16'!U7,'fraction 3 of 16'!U14,'fraction 3 of 16'!U21)</f>
        <v>-36.66160901</v>
      </c>
      <c r="H68" s="12">
        <f>MIN('fraction 3 of 16'!U7,'fraction 3 of 16'!U14,'fraction 3 of 16'!U21)</f>
        <v>-40.0475739</v>
      </c>
    </row>
    <row r="69" ht="15.75" customHeight="1">
      <c r="A69" s="9" t="s">
        <v>13</v>
      </c>
      <c r="B69" s="10" t="s">
        <v>29</v>
      </c>
      <c r="C69" s="11">
        <f>AVERAGE('fraction 4 of 16'!H7,'fraction 4 of 16'!H14,'fraction 4 of 16'!H21)</f>
        <v>-4.080039371</v>
      </c>
      <c r="D69" s="11">
        <f>MAX('fraction 4 of 16'!H7,'fraction 4 of 16'!H14,'fraction 4 of 16'!H21)</f>
        <v>-2.373073774</v>
      </c>
      <c r="E69" s="11">
        <f>MIN('fraction 4 of 16'!H7,'fraction 4 of 16'!H14,'fraction 4 of 16'!H21)</f>
        <v>-5.895514856</v>
      </c>
      <c r="F69" s="11">
        <f>AVERAGE('fraction 4 of 16'!U7,'fraction 4 of 16'!U14,'fraction 4 of 16'!U21)</f>
        <v>-38.3508209</v>
      </c>
      <c r="G69" s="11">
        <f>MAX('fraction 4 of 16'!U7,'fraction 4 of 16'!U14,'fraction 4 of 16'!U21)</f>
        <v>-36.49778538</v>
      </c>
      <c r="H69" s="12">
        <f>MIN('fraction 4 of 16'!U7,'fraction 4 of 16'!U14,'fraction 4 of 16'!U21)</f>
        <v>-40.33356785</v>
      </c>
    </row>
    <row r="70" ht="15.75" customHeight="1">
      <c r="A70" s="9" t="s">
        <v>14</v>
      </c>
      <c r="B70" s="10" t="s">
        <v>29</v>
      </c>
      <c r="C70" s="11">
        <f>AVERAGE('fraction 5 of 16'!H7,'fraction 5 of 16'!H14,'fraction 5 of 16'!H21)</f>
        <v>-4.063406776</v>
      </c>
      <c r="D70" s="11">
        <f>MAX('fraction 5 of 16'!H7,'fraction 5 of 16'!H14,'fraction 5 of 16'!H21)</f>
        <v>-2.356825748</v>
      </c>
      <c r="E70" s="11">
        <f>MIN('fraction 5 of 16'!H7,'fraction 5 of 16'!H14,'fraction 5 of 16'!H21)</f>
        <v>-5.878925715</v>
      </c>
      <c r="F70" s="11">
        <f>AVERAGE('fraction 5 of 16'!U7,'fraction 5 of 16'!U14,'fraction 5 of 16'!U21)</f>
        <v>-38.44015287</v>
      </c>
      <c r="G70" s="11">
        <f>MAX('fraction 5 of 16'!U7,'fraction 5 of 16'!U14,'fraction 5 of 16'!U21)</f>
        <v>-36.6192835</v>
      </c>
      <c r="H70" s="12">
        <f>MIN('fraction 5 of 16'!U7,'fraction 5 of 16'!U14,'fraction 5 of 16'!U21)</f>
        <v>-40.38704651</v>
      </c>
    </row>
    <row r="71" ht="15.75" customHeight="1">
      <c r="A71" s="9" t="s">
        <v>15</v>
      </c>
      <c r="B71" s="10" t="s">
        <v>29</v>
      </c>
      <c r="C71" s="11">
        <f>AVERAGE('fraction 6 of 16'!H7,'fraction 6 of 16'!H14,'fraction 6 of 16'!H21)</f>
        <v>-4.094091029</v>
      </c>
      <c r="D71" s="11">
        <f>MAX('fraction 6 of 16'!H7,'fraction 6 of 16'!H14,'fraction 6 of 16'!H21)</f>
        <v>-2.390073083</v>
      </c>
      <c r="E71" s="11">
        <f>MIN('fraction 6 of 16'!H7,'fraction 6 of 16'!H14,'fraction 6 of 16'!H21)</f>
        <v>-5.906668861</v>
      </c>
      <c r="F71" s="11">
        <f>AVERAGE('fraction 6 of 16'!U7,'fraction 6 of 16'!U14,'fraction 6 of 16'!U21)</f>
        <v>-38.37041082</v>
      </c>
      <c r="G71" s="11">
        <f>MAX('fraction 6 of 16'!U7,'fraction 6 of 16'!U14,'fraction 6 of 16'!U21)</f>
        <v>-36.52226783</v>
      </c>
      <c r="H71" s="12">
        <f>MIN('fraction 6 of 16'!U7,'fraction 6 of 16'!U14,'fraction 6 of 16'!U21)</f>
        <v>-40.34757474</v>
      </c>
    </row>
    <row r="72" ht="15.75" customHeight="1">
      <c r="A72" s="9" t="s">
        <v>16</v>
      </c>
      <c r="B72" s="10" t="s">
        <v>29</v>
      </c>
      <c r="C72" s="11">
        <f>AVERAGE('fraction 7 of 16'!H7,'fraction 7 of 16'!H14,'fraction 7 of 16'!H21)</f>
        <v>-4.092739818</v>
      </c>
      <c r="D72" s="11">
        <f>MAX('fraction 7 of 16'!H7,'fraction 7 of 16'!H14,'fraction 7 of 16'!H21)</f>
        <v>-2.377150754</v>
      </c>
      <c r="E72" s="11">
        <f>MIN('fraction 7 of 16'!H7,'fraction 7 of 16'!H14,'fraction 7 of 16'!H21)</f>
        <v>-5.918529902</v>
      </c>
      <c r="F72" s="11">
        <f>AVERAGE('fraction 7 of 16'!U7,'fraction 7 of 16'!U14,'fraction 7 of 16'!U21)</f>
        <v>-38.31966161</v>
      </c>
      <c r="G72" s="11">
        <f>MAX('fraction 7 of 16'!U7,'fraction 7 of 16'!U14,'fraction 7 of 16'!U21)</f>
        <v>-36.52794785</v>
      </c>
      <c r="H72" s="12">
        <f>MIN('fraction 7 of 16'!U7,'fraction 7 of 16'!U14,'fraction 7 of 16'!U21)</f>
        <v>-40.23352256</v>
      </c>
    </row>
    <row r="73" ht="15.75" customHeight="1">
      <c r="A73" s="9" t="s">
        <v>17</v>
      </c>
      <c r="B73" s="10" t="s">
        <v>29</v>
      </c>
      <c r="C73" s="11">
        <f>AVERAGE('fraction 8 of 16'!H7,'fraction 8 of 16'!H14,'fraction 8 of 16'!H21)</f>
        <v>-4.110069716</v>
      </c>
      <c r="D73" s="11">
        <f>MAX('fraction 8 of 16'!H7,'fraction 8 of 16'!H14,'fraction 8 of 16'!H21)</f>
        <v>-2.417171082</v>
      </c>
      <c r="E73" s="11">
        <f>MIN('fraction 8 of 16'!H7,'fraction 8 of 16'!H14,'fraction 8 of 16'!H21)</f>
        <v>-5.910223375</v>
      </c>
      <c r="F73" s="11">
        <f>AVERAGE('fraction 8 of 16'!U7,'fraction 8 of 16'!U14,'fraction 8 of 16'!U21)</f>
        <v>-38.388738</v>
      </c>
      <c r="G73" s="11">
        <f>MAX('fraction 8 of 16'!U7,'fraction 8 of 16'!U14,'fraction 8 of 16'!U21)</f>
        <v>-36.65934725</v>
      </c>
      <c r="H73" s="12">
        <f>MIN('fraction 8 of 16'!U7,'fraction 8 of 16'!U14,'fraction 8 of 16'!U21)</f>
        <v>-40.23033972</v>
      </c>
    </row>
    <row r="74" ht="15.75" customHeight="1">
      <c r="A74" s="9" t="s">
        <v>18</v>
      </c>
      <c r="B74" s="10" t="s">
        <v>29</v>
      </c>
      <c r="C74" s="11">
        <f>AVERAGE('fraction 9 of 16'!H7,'fraction 9 of 16'!H14,'fraction 9 of 16'!H21)</f>
        <v>-4.132641787</v>
      </c>
      <c r="D74" s="11">
        <f>MAX('fraction 9 of 16'!H7,'fraction 9 of 16'!H14,'fraction 9 of 16'!H21)</f>
        <v>-2.423400849</v>
      </c>
      <c r="E74" s="11">
        <f>MIN('fraction 9 of 16'!H7,'fraction 9 of 16'!H14,'fraction 9 of 16'!H21)</f>
        <v>-5.950773663</v>
      </c>
      <c r="F74" s="11">
        <f>AVERAGE('fraction 9 of 16'!U7,'fraction 9 of 16'!U14,'fraction 9 of 16'!U21)</f>
        <v>-38.37647095</v>
      </c>
      <c r="G74" s="11">
        <f>MAX('fraction 9 of 16'!U7,'fraction 9 of 16'!U14,'fraction 9 of 16'!U21)</f>
        <v>-36.44484073</v>
      </c>
      <c r="H74" s="12">
        <f>MIN('fraction 9 of 16'!U7,'fraction 9 of 16'!U14,'fraction 9 of 16'!U21)</f>
        <v>-40.4491082</v>
      </c>
    </row>
    <row r="75" ht="15.75" customHeight="1">
      <c r="A75" s="9" t="s">
        <v>19</v>
      </c>
      <c r="B75" s="10" t="s">
        <v>29</v>
      </c>
      <c r="C75" s="11">
        <f>AVERAGE('fraction 10 of 16'!H7,'fraction 10 of 16'!H14,'fraction 10 of 16'!H21)</f>
        <v>-4.144106038</v>
      </c>
      <c r="D75" s="11">
        <f>MAX('fraction 10 of 16'!H7,'fraction 10 of 16'!H14,'fraction 10 of 16'!H21)</f>
        <v>-2.44410747</v>
      </c>
      <c r="E75" s="11">
        <f>MIN('fraction 10 of 16'!H7,'fraction 10 of 16'!H14,'fraction 10 of 16'!H21)</f>
        <v>-5.952240115</v>
      </c>
      <c r="F75" s="11">
        <f>AVERAGE('fraction 10 of 16'!U7,'fraction 10 of 16'!U14,'fraction 10 of 16'!U21)</f>
        <v>-38.40707722</v>
      </c>
      <c r="G75" s="11">
        <f>MAX('fraction 10 of 16'!U7,'fraction 10 of 16'!U14,'fraction 10 of 16'!U21)</f>
        <v>-36.61259269</v>
      </c>
      <c r="H75" s="12">
        <f>MIN('fraction 10 of 16'!U7,'fraction 10 of 16'!U14,'fraction 10 of 16'!U21)</f>
        <v>-40.32320891</v>
      </c>
    </row>
    <row r="76" ht="15.75" customHeight="1">
      <c r="A76" s="9" t="s">
        <v>20</v>
      </c>
      <c r="B76" s="10" t="s">
        <v>29</v>
      </c>
      <c r="C76" s="11">
        <f>AVERAGE('fraction 11 of 16'!H7,'fraction 11 of 16'!H14,'fraction 11 of 16'!H21)</f>
        <v>-4.134401672</v>
      </c>
      <c r="D76" s="11">
        <f>MAX('fraction 11 of 16'!H7,'fraction 11 of 16'!H14,'fraction 11 of 16'!H21)</f>
        <v>-2.424332431</v>
      </c>
      <c r="E76" s="11">
        <f>MIN('fraction 11 of 16'!H7,'fraction 11 of 16'!H14,'fraction 11 of 16'!H21)</f>
        <v>-5.953871922</v>
      </c>
      <c r="F76" s="11">
        <f>AVERAGE('fraction 11 of 16'!U7,'fraction 11 of 16'!U14,'fraction 11 of 16'!U21)</f>
        <v>-38.53988937</v>
      </c>
      <c r="G76" s="11">
        <f>MAX('fraction 11 of 16'!U7,'fraction 11 of 16'!U14,'fraction 11 of 16'!U21)</f>
        <v>-36.79788591</v>
      </c>
      <c r="H76" s="12">
        <f>MIN('fraction 11 of 16'!U7,'fraction 11 of 16'!U14,'fraction 11 of 16'!U21)</f>
        <v>-40.39704439</v>
      </c>
    </row>
    <row r="77" ht="15.75" customHeight="1">
      <c r="A77" s="9" t="s">
        <v>21</v>
      </c>
      <c r="B77" s="10" t="s">
        <v>29</v>
      </c>
      <c r="C77" s="11">
        <f>AVERAGE('fraction 12 of 16'!H7,'fraction 12 of 16'!H14,'fraction 12 of 16'!H21)</f>
        <v>-4.133651531</v>
      </c>
      <c r="D77" s="11">
        <f>MAX('fraction 12 of 16'!H7,'fraction 12 of 16'!H14,'fraction 12 of 16'!H21)</f>
        <v>-2.434770079</v>
      </c>
      <c r="E77" s="11">
        <f>MIN('fraction 12 of 16'!H7,'fraction 12 of 16'!H14,'fraction 12 of 16'!H21)</f>
        <v>-5.940327893</v>
      </c>
      <c r="F77" s="11">
        <f>AVERAGE('fraction 12 of 16'!U7,'fraction 12 of 16'!U14,'fraction 12 of 16'!U21)</f>
        <v>-38.42671942</v>
      </c>
      <c r="G77" s="11">
        <f>MAX('fraction 12 of 16'!U7,'fraction 12 of 16'!U14,'fraction 12 of 16'!U21)</f>
        <v>-36.51479478</v>
      </c>
      <c r="H77" s="12">
        <f>MIN('fraction 12 of 16'!U7,'fraction 12 of 16'!U14,'fraction 12 of 16'!U21)</f>
        <v>-40.47425795</v>
      </c>
    </row>
    <row r="78" ht="15.75" customHeight="1">
      <c r="A78" s="9" t="s">
        <v>22</v>
      </c>
      <c r="B78" s="10" t="s">
        <v>29</v>
      </c>
      <c r="C78" s="11">
        <f>AVERAGE('fraction 13 of 16'!H7,'fraction 13 of 16'!H14,'fraction 13 of 16'!H21)</f>
        <v>-4.148321479</v>
      </c>
      <c r="D78" s="11">
        <f>MAX('fraction 13 of 16'!H7,'fraction 13 of 16'!H14,'fraction 13 of 16'!H21)</f>
        <v>-2.436635415</v>
      </c>
      <c r="E78" s="11">
        <f>MIN('fraction 13 of 16'!H7,'fraction 13 of 16'!H14,'fraction 13 of 16'!H21)</f>
        <v>-5.969668326</v>
      </c>
      <c r="F78" s="11">
        <f>AVERAGE('fraction 13 of 16'!U7,'fraction 13 of 16'!U14,'fraction 13 of 16'!U21)</f>
        <v>-38.38837298</v>
      </c>
      <c r="G78" s="11">
        <f>MAX('fraction 13 of 16'!U7,'fraction 13 of 16'!U14,'fraction 13 of 16'!U21)</f>
        <v>-36.58694432</v>
      </c>
      <c r="H78" s="12">
        <f>MIN('fraction 13 of 16'!U7,'fraction 13 of 16'!U14,'fraction 13 of 16'!U21)</f>
        <v>-40.311149</v>
      </c>
    </row>
    <row r="79" ht="15.75" customHeight="1">
      <c r="A79" s="9" t="s">
        <v>23</v>
      </c>
      <c r="B79" s="10" t="s">
        <v>29</v>
      </c>
      <c r="C79" s="11">
        <f>AVERAGE('fraction 14 of 16'!H7,'fraction 14 of 16'!H14,'fraction 14 of 16'!H21)</f>
        <v>-4.126880037</v>
      </c>
      <c r="D79" s="11">
        <f>MAX('fraction 14 of 16'!H7,'fraction 14 of 16'!H14,'fraction 14 of 16'!H21)</f>
        <v>-2.447867306</v>
      </c>
      <c r="E79" s="11">
        <f>MIN('fraction 14 of 16'!H7,'fraction 14 of 16'!H14,'fraction 14 of 16'!H21)</f>
        <v>-5.911104269</v>
      </c>
      <c r="F79" s="11">
        <f>AVERAGE('fraction 14 of 16'!U7,'fraction 14 of 16'!U14,'fraction 14 of 16'!U21)</f>
        <v>-38.6061726</v>
      </c>
      <c r="G79" s="11">
        <f>MAX('fraction 14 of 16'!U7,'fraction 14 of 16'!U14,'fraction 14 of 16'!U21)</f>
        <v>-36.78115692</v>
      </c>
      <c r="H79" s="12">
        <f>MIN('fraction 14 of 16'!U7,'fraction 14 of 16'!U14,'fraction 14 of 16'!U21)</f>
        <v>-40.55337496</v>
      </c>
    </row>
    <row r="80" ht="15.75" customHeight="1">
      <c r="A80" s="9" t="s">
        <v>24</v>
      </c>
      <c r="B80" s="10" t="s">
        <v>29</v>
      </c>
      <c r="C80" s="11">
        <f>AVERAGE('fraction 15 of 16'!H7,'fraction 15 of 16'!H14,'fraction 15 of 16'!H21)</f>
        <v>-4.119824381</v>
      </c>
      <c r="D80" s="11">
        <f>MAX('fraction 15 of 16'!H7,'fraction 15 of 16'!H14,'fraction 15 of 16'!H21)</f>
        <v>-2.44303615</v>
      </c>
      <c r="E80" s="11">
        <f>MIN('fraction 15 of 16'!H7,'fraction 15 of 16'!H14,'fraction 15 of 16'!H21)</f>
        <v>-5.901901714</v>
      </c>
      <c r="F80" s="11">
        <f>AVERAGE('fraction 15 of 16'!U7,'fraction 15 of 16'!U14,'fraction 15 of 16'!U21)</f>
        <v>-38.63057077</v>
      </c>
      <c r="G80" s="11">
        <f>MAX('fraction 15 of 16'!U7,'fraction 15 of 16'!U14,'fraction 15 of 16'!U21)</f>
        <v>-36.93367261</v>
      </c>
      <c r="H80" s="12">
        <f>MIN('fraction 15 of 16'!U7,'fraction 15 of 16'!U14,'fraction 15 of 16'!U21)</f>
        <v>-40.43371718</v>
      </c>
    </row>
    <row r="81" ht="15.75" customHeight="1">
      <c r="A81" s="13" t="s">
        <v>25</v>
      </c>
      <c r="B81" s="14" t="s">
        <v>29</v>
      </c>
      <c r="C81" s="15">
        <f>AVERAGE('fraction 16 of 16'!H7,'fraction 16 of 16'!H14,'fraction 16 of 16'!H21)</f>
        <v>-4.142747755</v>
      </c>
      <c r="D81" s="15">
        <f>MAX('fraction 16 of 16'!H7,'fraction 16 of 16'!H14,'fraction 16 of 16'!H21)</f>
        <v>-2.447094299</v>
      </c>
      <c r="E81" s="15">
        <f>MIN('fraction 16 of 16'!H7,'fraction 16 of 16'!H14,'fraction 16 of 16'!H21)</f>
        <v>-5.945556757</v>
      </c>
      <c r="F81" s="15">
        <f>AVERAGE('fraction 16 of 16'!U7,'fraction 16 of 16'!U14,'fraction 16 of 16'!U21)</f>
        <v>-38.5967786</v>
      </c>
      <c r="G81" s="15">
        <f>MAX('fraction 16 of 16'!U7,'fraction 16 of 16'!U14,'fraction 16 of 16'!U21)</f>
        <v>-36.80160687</v>
      </c>
      <c r="H81" s="16">
        <f>MIN('fraction 16 of 16'!U7,'fraction 16 of 16'!U14,'fraction 16 of 16'!U21)</f>
        <v>-40.51353262</v>
      </c>
    </row>
    <row r="82" ht="15.75" customHeight="1">
      <c r="A82" s="5" t="s">
        <v>9</v>
      </c>
      <c r="B82" s="6" t="s">
        <v>30</v>
      </c>
      <c r="C82" s="7">
        <f>AVERAGE('fraction 1 of 16'!H8,'fraction 1 of 16'!H15,'fraction 1 of 16'!H22)</f>
        <v>-5.826451153</v>
      </c>
      <c r="D82" s="7">
        <f>MAX('fraction 1 of 16'!H8,'fraction 1 of 16'!H15,'fraction 1 of 16'!H22)</f>
        <v>-4.173989297</v>
      </c>
      <c r="E82" s="7">
        <f>MIN('fraction 1 of 16'!H8,'fraction 1 of 16'!H15,'fraction 1 of 16'!H22)</f>
        <v>-7.591979212</v>
      </c>
      <c r="F82" s="7">
        <f>AVERAGE('fraction 1 of 16'!U8,'fraction 1 of 16'!U15,'fraction 1 of 16'!U22)</f>
        <v>-58.90644755</v>
      </c>
      <c r="G82" s="7">
        <f>MAX('fraction 1 of 16'!U8,'fraction 1 of 16'!U15,'fraction 1 of 16'!U22)</f>
        <v>-58.5870491</v>
      </c>
      <c r="H82" s="8">
        <f>MIN('fraction 1 of 16'!U8,'fraction 1 of 16'!U15,'fraction 1 of 16'!U22)</f>
        <v>-59.27602902</v>
      </c>
    </row>
    <row r="83" ht="15.75" customHeight="1">
      <c r="A83" s="9" t="s">
        <v>11</v>
      </c>
      <c r="B83" s="10" t="s">
        <v>30</v>
      </c>
      <c r="C83" s="11">
        <f>AVERAGE('fraction 2 of 16'!H8,'fraction 2 of 16'!H15,'fraction 2 of 16'!H22)</f>
        <v>-5.825061218</v>
      </c>
      <c r="D83" s="11">
        <f>MAX('fraction 2 of 16'!H8,'fraction 2 of 16'!H15,'fraction 2 of 16'!H22)</f>
        <v>-4.20291067</v>
      </c>
      <c r="E83" s="11">
        <f>MIN('fraction 2 of 16'!H8,'fraction 2 of 16'!H15,'fraction 2 of 16'!H22)</f>
        <v>-7.561808942</v>
      </c>
      <c r="F83" s="11">
        <f>AVERAGE('fraction 2 of 16'!U8,'fraction 2 of 16'!U15,'fraction 2 of 16'!U22)</f>
        <v>-59.07451852</v>
      </c>
      <c r="G83" s="11">
        <f>MAX('fraction 2 of 16'!U8,'fraction 2 of 16'!U15,'fraction 2 of 16'!U22)</f>
        <v>-58.5010333</v>
      </c>
      <c r="H83" s="12">
        <f>MIN('fraction 2 of 16'!U8,'fraction 2 of 16'!U15,'fraction 2 of 16'!U22)</f>
        <v>-59.72896707</v>
      </c>
    </row>
    <row r="84" ht="15.75" customHeight="1">
      <c r="A84" s="9" t="s">
        <v>12</v>
      </c>
      <c r="B84" s="10" t="s">
        <v>30</v>
      </c>
      <c r="C84" s="11">
        <f>AVERAGE('fraction 3 of 16'!H8,'fraction 3 of 16'!H15,'fraction 3 of 16'!H22)</f>
        <v>-5.810596447</v>
      </c>
      <c r="D84" s="11">
        <f>MAX('fraction 3 of 16'!H8,'fraction 3 of 16'!H15,'fraction 3 of 16'!H22)</f>
        <v>-4.134562495</v>
      </c>
      <c r="E84" s="11">
        <f>MIN('fraction 3 of 16'!H8,'fraction 3 of 16'!H15,'fraction 3 of 16'!H22)</f>
        <v>-7.609041099</v>
      </c>
      <c r="F84" s="11">
        <f>AVERAGE('fraction 3 of 16'!U8,'fraction 3 of 16'!U15,'fraction 3 of 16'!U22)</f>
        <v>-59.04034823</v>
      </c>
      <c r="G84" s="11">
        <f>MAX('fraction 3 of 16'!U8,'fraction 3 of 16'!U15,'fraction 3 of 16'!U22)</f>
        <v>-58.54931434</v>
      </c>
      <c r="H84" s="12">
        <f>MIN('fraction 3 of 16'!U8,'fraction 3 of 16'!U15,'fraction 3 of 16'!U22)</f>
        <v>-59.60344999</v>
      </c>
    </row>
    <row r="85" ht="15.75" customHeight="1">
      <c r="A85" s="9" t="s">
        <v>13</v>
      </c>
      <c r="B85" s="10" t="s">
        <v>30</v>
      </c>
      <c r="C85" s="11">
        <f>AVERAGE('fraction 4 of 16'!H8,'fraction 4 of 16'!H15,'fraction 4 of 16'!H22)</f>
        <v>-5.821528286</v>
      </c>
      <c r="D85" s="11">
        <f>MAX('fraction 4 of 16'!H8,'fraction 4 of 16'!H15,'fraction 4 of 16'!H22)</f>
        <v>-4.172792991</v>
      </c>
      <c r="E85" s="11">
        <f>MIN('fraction 4 of 16'!H8,'fraction 4 of 16'!H15,'fraction 4 of 16'!H22)</f>
        <v>-7.589110473</v>
      </c>
      <c r="F85" s="11">
        <f>AVERAGE('fraction 4 of 16'!U8,'fraction 4 of 16'!U15,'fraction 4 of 16'!U22)</f>
        <v>-58.89370171</v>
      </c>
      <c r="G85" s="11">
        <f>MAX('fraction 4 of 16'!U8,'fraction 4 of 16'!U15,'fraction 4 of 16'!U22)</f>
        <v>-58.56127834</v>
      </c>
      <c r="H85" s="12">
        <f>MIN('fraction 4 of 16'!U8,'fraction 4 of 16'!U15,'fraction 4 of 16'!U22)</f>
        <v>-59.276223</v>
      </c>
    </row>
    <row r="86" ht="15.75" customHeight="1">
      <c r="A86" s="9" t="s">
        <v>14</v>
      </c>
      <c r="B86" s="10" t="s">
        <v>30</v>
      </c>
      <c r="C86" s="11">
        <f>AVERAGE('fraction 5 of 16'!H8,'fraction 5 of 16'!H15,'fraction 5 of 16'!H22)</f>
        <v>-5.811033259</v>
      </c>
      <c r="D86" s="11">
        <f>MAX('fraction 5 of 16'!H8,'fraction 5 of 16'!H15,'fraction 5 of 16'!H22)</f>
        <v>-4.159988243</v>
      </c>
      <c r="E86" s="11">
        <f>MIN('fraction 5 of 16'!H8,'fraction 5 of 16'!H15,'fraction 5 of 16'!H22)</f>
        <v>-7.581158769</v>
      </c>
      <c r="F86" s="11">
        <f>AVERAGE('fraction 5 of 16'!U8,'fraction 5 of 16'!U15,'fraction 5 of 16'!U22)</f>
        <v>-58.90004532</v>
      </c>
      <c r="G86" s="11">
        <f>MAX('fraction 5 of 16'!U8,'fraction 5 of 16'!U15,'fraction 5 of 16'!U22)</f>
        <v>-58.45966794</v>
      </c>
      <c r="H86" s="12">
        <f>MIN('fraction 5 of 16'!U8,'fraction 5 of 16'!U15,'fraction 5 of 16'!U22)</f>
        <v>-59.40659472</v>
      </c>
    </row>
    <row r="87" ht="15.75" customHeight="1">
      <c r="A87" s="9" t="s">
        <v>15</v>
      </c>
      <c r="B87" s="10" t="s">
        <v>30</v>
      </c>
      <c r="C87" s="11">
        <f>AVERAGE('fraction 6 of 16'!H8,'fraction 6 of 16'!H15,'fraction 6 of 16'!H22)</f>
        <v>-5.805234402</v>
      </c>
      <c r="D87" s="11">
        <f>MAX('fraction 6 of 16'!H8,'fraction 6 of 16'!H15,'fraction 6 of 16'!H22)</f>
        <v>-4.136020708</v>
      </c>
      <c r="E87" s="11">
        <f>MIN('fraction 6 of 16'!H8,'fraction 6 of 16'!H15,'fraction 6 of 16'!H22)</f>
        <v>-7.592458773</v>
      </c>
      <c r="F87" s="11">
        <f>AVERAGE('fraction 6 of 16'!U8,'fraction 6 of 16'!U15,'fraction 6 of 16'!U22)</f>
        <v>-58.9340401</v>
      </c>
      <c r="G87" s="11">
        <f>MAX('fraction 6 of 16'!U8,'fraction 6 of 16'!U15,'fraction 6 of 16'!U22)</f>
        <v>-58.64662907</v>
      </c>
      <c r="H87" s="12">
        <f>MIN('fraction 6 of 16'!U8,'fraction 6 of 16'!U15,'fraction 6 of 16'!U22)</f>
        <v>-59.2680739</v>
      </c>
    </row>
    <row r="88" ht="15.75" customHeight="1">
      <c r="A88" s="9" t="s">
        <v>16</v>
      </c>
      <c r="B88" s="10" t="s">
        <v>30</v>
      </c>
      <c r="C88" s="11">
        <f>AVERAGE('fraction 7 of 16'!H8,'fraction 7 of 16'!H15,'fraction 7 of 16'!H22)</f>
        <v>-5.804051281</v>
      </c>
      <c r="D88" s="11">
        <f>MAX('fraction 7 of 16'!H8,'fraction 7 of 16'!H15,'fraction 7 of 16'!H22)</f>
        <v>-4.140486953</v>
      </c>
      <c r="E88" s="11">
        <f>MIN('fraction 7 of 16'!H8,'fraction 7 of 16'!H15,'fraction 7 of 16'!H22)</f>
        <v>-7.580827181</v>
      </c>
      <c r="F88" s="11">
        <f>AVERAGE('fraction 7 of 16'!U8,'fraction 7 of 16'!U15,'fraction 7 of 16'!U22)</f>
        <v>-58.78558355</v>
      </c>
      <c r="G88" s="11">
        <f>MAX('fraction 7 of 16'!U8,'fraction 7 of 16'!U15,'fraction 7 of 16'!U22)</f>
        <v>-58.48139369</v>
      </c>
      <c r="H88" s="12">
        <f>MIN('fraction 7 of 16'!U8,'fraction 7 of 16'!U15,'fraction 7 of 16'!U22)</f>
        <v>-59.14167248</v>
      </c>
    </row>
    <row r="89" ht="15.75" customHeight="1">
      <c r="A89" s="9" t="s">
        <v>17</v>
      </c>
      <c r="B89" s="10" t="s">
        <v>30</v>
      </c>
      <c r="C89" s="11">
        <f>AVERAGE('fraction 8 of 16'!H8,'fraction 8 of 16'!H15,'fraction 8 of 16'!H22)</f>
        <v>-5.875493813</v>
      </c>
      <c r="D89" s="11">
        <f>MAX('fraction 8 of 16'!H8,'fraction 8 of 16'!H15,'fraction 8 of 16'!H22)</f>
        <v>-4.230390704</v>
      </c>
      <c r="E89" s="11">
        <f>MIN('fraction 8 of 16'!H8,'fraction 8 of 16'!H15,'fraction 8 of 16'!H22)</f>
        <v>-7.637058034</v>
      </c>
      <c r="F89" s="11">
        <f>AVERAGE('fraction 8 of 16'!U8,'fraction 8 of 16'!U15,'fraction 8 of 16'!U22)</f>
        <v>-58.77281887</v>
      </c>
      <c r="G89" s="11">
        <f>MAX('fraction 8 of 16'!U8,'fraction 8 of 16'!U15,'fraction 8 of 16'!U22)</f>
        <v>-58.41407311</v>
      </c>
      <c r="H89" s="12">
        <f>MIN('fraction 8 of 16'!U8,'fraction 8 of 16'!U15,'fraction 8 of 16'!U22)</f>
        <v>-59.18659951</v>
      </c>
    </row>
    <row r="90" ht="15.75" customHeight="1">
      <c r="A90" s="9" t="s">
        <v>18</v>
      </c>
      <c r="B90" s="10" t="s">
        <v>30</v>
      </c>
      <c r="C90" s="11">
        <f>AVERAGE('fraction 9 of 16'!H8,'fraction 9 of 16'!H15,'fraction 9 of 16'!H22)</f>
        <v>-5.87111472</v>
      </c>
      <c r="D90" s="11">
        <f>MAX('fraction 9 of 16'!H8,'fraction 9 of 16'!H15,'fraction 9 of 16'!H22)</f>
        <v>-4.207551438</v>
      </c>
      <c r="E90" s="11">
        <f>MIN('fraction 9 of 16'!H8,'fraction 9 of 16'!H15,'fraction 9 of 16'!H22)</f>
        <v>-7.655409942</v>
      </c>
      <c r="F90" s="11">
        <f>AVERAGE('fraction 9 of 16'!U8,'fraction 9 of 16'!U15,'fraction 9 of 16'!U22)</f>
        <v>-58.87841863</v>
      </c>
      <c r="G90" s="11">
        <f>MAX('fraction 9 of 16'!U8,'fraction 9 of 16'!U15,'fraction 9 of 16'!U22)</f>
        <v>-58.32510004</v>
      </c>
      <c r="H90" s="12">
        <f>MIN('fraction 9 of 16'!U8,'fraction 9 of 16'!U15,'fraction 9 of 16'!U22)</f>
        <v>-59.51438799</v>
      </c>
    </row>
    <row r="91" ht="15.75" customHeight="1">
      <c r="A91" s="9" t="s">
        <v>19</v>
      </c>
      <c r="B91" s="10" t="s">
        <v>30</v>
      </c>
      <c r="C91" s="11">
        <f>AVERAGE('fraction 10 of 16'!H8,'fraction 10 of 16'!H15,'fraction 10 of 16'!H22)</f>
        <v>-5.84530614</v>
      </c>
      <c r="D91" s="11">
        <f>MAX('fraction 10 of 16'!H8,'fraction 10 of 16'!H15,'fraction 10 of 16'!H22)</f>
        <v>-4.213643435</v>
      </c>
      <c r="E91" s="11">
        <f>MIN('fraction 10 of 16'!H8,'fraction 10 of 16'!H15,'fraction 10 of 16'!H22)</f>
        <v>-7.589830627</v>
      </c>
      <c r="F91" s="11">
        <f>AVERAGE('fraction 10 of 16'!U8,'fraction 10 of 16'!U15,'fraction 10 of 16'!U22)</f>
        <v>-58.72426883</v>
      </c>
      <c r="G91" s="11">
        <f>MAX('fraction 10 of 16'!U8,'fraction 10 of 16'!U15,'fraction 10 of 16'!U22)</f>
        <v>-58.25194289</v>
      </c>
      <c r="H91" s="12">
        <f>MIN('fraction 10 of 16'!U8,'fraction 10 of 16'!U15,'fraction 10 of 16'!U22)</f>
        <v>-59.26306191</v>
      </c>
    </row>
    <row r="92" ht="15.75" customHeight="1">
      <c r="A92" s="9" t="s">
        <v>20</v>
      </c>
      <c r="B92" s="10" t="s">
        <v>30</v>
      </c>
      <c r="C92" s="11">
        <f>AVERAGE('fraction 11 of 16'!H8,'fraction 11 of 16'!H15,'fraction 11 of 16'!H22)</f>
        <v>-5.881612272</v>
      </c>
      <c r="D92" s="11">
        <f>MAX('fraction 11 of 16'!H8,'fraction 11 of 16'!H15,'fraction 11 of 16'!H22)</f>
        <v>-4.216184864</v>
      </c>
      <c r="E92" s="11">
        <f>MIN('fraction 11 of 16'!H8,'fraction 11 of 16'!H15,'fraction 11 of 16'!H22)</f>
        <v>-7.668355107</v>
      </c>
      <c r="F92" s="11">
        <f>AVERAGE('fraction 11 of 16'!U8,'fraction 11 of 16'!U15,'fraction 11 of 16'!U22)</f>
        <v>-58.88683552</v>
      </c>
      <c r="G92" s="11">
        <f>MAX('fraction 11 of 16'!U8,'fraction 11 of 16'!U15,'fraction 11 of 16'!U22)</f>
        <v>-58.4797286</v>
      </c>
      <c r="H92" s="12">
        <f>MIN('fraction 11 of 16'!U8,'fraction 11 of 16'!U15,'fraction 11 of 16'!U22)</f>
        <v>-59.35348943</v>
      </c>
    </row>
    <row r="93" ht="15.75" customHeight="1">
      <c r="A93" s="9" t="s">
        <v>21</v>
      </c>
      <c r="B93" s="10" t="s">
        <v>30</v>
      </c>
      <c r="C93" s="11">
        <f>AVERAGE('fraction 12 of 16'!H8,'fraction 12 of 16'!H15,'fraction 12 of 16'!H22)</f>
        <v>-5.850675287</v>
      </c>
      <c r="D93" s="11">
        <f>MAX('fraction 12 of 16'!H8,'fraction 12 of 16'!H15,'fraction 12 of 16'!H22)</f>
        <v>-4.213114848</v>
      </c>
      <c r="E93" s="11">
        <f>MIN('fraction 12 of 16'!H8,'fraction 12 of 16'!H15,'fraction 12 of 16'!H22)</f>
        <v>-7.605543582</v>
      </c>
      <c r="F93" s="11">
        <f>AVERAGE('fraction 12 of 16'!U8,'fraction 12 of 16'!U15,'fraction 12 of 16'!U22)</f>
        <v>-58.76332413</v>
      </c>
      <c r="G93" s="11">
        <f>MAX('fraction 12 of 16'!U8,'fraction 12 of 16'!U15,'fraction 12 of 16'!U22)</f>
        <v>-58.42997042</v>
      </c>
      <c r="H93" s="12">
        <f>MIN('fraction 12 of 16'!U8,'fraction 12 of 16'!U15,'fraction 12 of 16'!U22)</f>
        <v>-59.14593908</v>
      </c>
    </row>
    <row r="94" ht="15.75" customHeight="1">
      <c r="A94" s="9" t="s">
        <v>22</v>
      </c>
      <c r="B94" s="10" t="s">
        <v>30</v>
      </c>
      <c r="C94" s="11">
        <f>AVERAGE('fraction 13 of 16'!H8,'fraction 13 of 16'!H15,'fraction 13 of 16'!H22)</f>
        <v>-5.86170564</v>
      </c>
      <c r="D94" s="11">
        <f>MAX('fraction 13 of 16'!H8,'fraction 13 of 16'!H15,'fraction 13 of 16'!H22)</f>
        <v>-4.20467772</v>
      </c>
      <c r="E94" s="11">
        <f>MIN('fraction 13 of 16'!H8,'fraction 13 of 16'!H15,'fraction 13 of 16'!H22)</f>
        <v>-7.638783403</v>
      </c>
      <c r="F94" s="11">
        <f>AVERAGE('fraction 13 of 16'!U8,'fraction 13 of 16'!U15,'fraction 13 of 16'!U22)</f>
        <v>-58.84038945</v>
      </c>
      <c r="G94" s="11">
        <f>MAX('fraction 13 of 16'!U8,'fraction 13 of 16'!U15,'fraction 13 of 16'!U22)</f>
        <v>-58.61036873</v>
      </c>
      <c r="H94" s="12">
        <f>MIN('fraction 13 of 16'!U8,'fraction 13 of 16'!U15,'fraction 13 of 16'!U22)</f>
        <v>-59.10373556</v>
      </c>
    </row>
    <row r="95" ht="15.75" customHeight="1">
      <c r="A95" s="9" t="s">
        <v>23</v>
      </c>
      <c r="B95" s="10" t="s">
        <v>30</v>
      </c>
      <c r="C95" s="11">
        <f>AVERAGE('fraction 14 of 16'!H8,'fraction 14 of 16'!H15,'fraction 14 of 16'!H22)</f>
        <v>-5.833007251</v>
      </c>
      <c r="D95" s="11">
        <f>MAX('fraction 14 of 16'!H8,'fraction 14 of 16'!H15,'fraction 14 of 16'!H22)</f>
        <v>-4.15912441</v>
      </c>
      <c r="E95" s="11">
        <f>MIN('fraction 14 of 16'!H8,'fraction 14 of 16'!H15,'fraction 14 of 16'!H22)</f>
        <v>-7.623350157</v>
      </c>
      <c r="F95" s="11">
        <f>AVERAGE('fraction 14 of 16'!U8,'fraction 14 of 16'!U15,'fraction 14 of 16'!U22)</f>
        <v>-59.09368525</v>
      </c>
      <c r="G95" s="11">
        <f>MAX('fraction 14 of 16'!U8,'fraction 14 of 16'!U15,'fraction 14 of 16'!U22)</f>
        <v>-58.7605396</v>
      </c>
      <c r="H95" s="12">
        <f>MIN('fraction 14 of 16'!U8,'fraction 14 of 16'!U15,'fraction 14 of 16'!U22)</f>
        <v>-59.4802586</v>
      </c>
    </row>
    <row r="96" ht="15.75" customHeight="1">
      <c r="A96" s="9" t="s">
        <v>24</v>
      </c>
      <c r="B96" s="10" t="s">
        <v>30</v>
      </c>
      <c r="C96" s="11">
        <f>AVERAGE('fraction 15 of 16'!H8,'fraction 15 of 16'!H15,'fraction 15 of 16'!H22)</f>
        <v>-5.838192194</v>
      </c>
      <c r="D96" s="11">
        <f>MAX('fraction 15 of 16'!H8,'fraction 15 of 16'!H15,'fraction 15 of 16'!H22)</f>
        <v>-4.150196486</v>
      </c>
      <c r="E96" s="11">
        <f>MIN('fraction 15 of 16'!H8,'fraction 15 of 16'!H15,'fraction 15 of 16'!H22)</f>
        <v>-7.642432571</v>
      </c>
      <c r="F96" s="11">
        <f>AVERAGE('fraction 15 of 16'!U8,'fraction 15 of 16'!U15,'fraction 15 of 16'!U22)</f>
        <v>-58.74935974</v>
      </c>
      <c r="G96" s="11">
        <f>MAX('fraction 15 of 16'!U8,'fraction 15 of 16'!U15,'fraction 15 of 16'!U22)</f>
        <v>-58.37928311</v>
      </c>
      <c r="H96" s="12">
        <f>MIN('fraction 15 of 16'!U8,'fraction 15 of 16'!U15,'fraction 15 of 16'!U22)</f>
        <v>-59.18267644</v>
      </c>
    </row>
    <row r="97" ht="15.75" customHeight="1">
      <c r="A97" s="13" t="s">
        <v>25</v>
      </c>
      <c r="B97" s="14" t="s">
        <v>30</v>
      </c>
      <c r="C97" s="15">
        <f>AVERAGE('fraction 16 of 16'!H8,'fraction 16 of 16'!H15,'fraction 16 of 16'!H22)</f>
        <v>-5.879640069</v>
      </c>
      <c r="D97" s="15">
        <f>MAX('fraction 16 of 16'!H8,'fraction 16 of 16'!H15,'fraction 16 of 16'!H22)</f>
        <v>-4.213497757</v>
      </c>
      <c r="E97" s="15">
        <f>MIN('fraction 16 of 16'!H8,'fraction 16 of 16'!H15,'fraction 16 of 16'!H22)</f>
        <v>-7.666939432</v>
      </c>
      <c r="F97" s="15">
        <f>AVERAGE('fraction 16 of 16'!U8,'fraction 16 of 16'!U15,'fraction 16 of 16'!U22)</f>
        <v>-59.12895186</v>
      </c>
      <c r="G97" s="15">
        <f>MAX('fraction 16 of 16'!U8,'fraction 16 of 16'!U15,'fraction 16 of 16'!U22)</f>
        <v>-58.74139933</v>
      </c>
      <c r="H97" s="16">
        <f>MIN('fraction 16 of 16'!U8,'fraction 16 of 16'!U15,'fraction 16 of 16'!U22)</f>
        <v>-59.57162075</v>
      </c>
    </row>
    <row r="98" ht="15.75" customHeight="1">
      <c r="A98" s="5" t="s">
        <v>9</v>
      </c>
      <c r="B98" s="6" t="s">
        <v>31</v>
      </c>
      <c r="C98" s="7">
        <f>AVERAGE('fraction 1 of 16'!H9,'fraction 1 of 16'!H16,'fraction 1 of 16'!H23)</f>
        <v>-6.83502371</v>
      </c>
      <c r="D98" s="7">
        <f>MAX('fraction 1 of 16'!H9,'fraction 1 of 16'!H16,'fraction 1 of 16'!H23)</f>
        <v>-5.174951305</v>
      </c>
      <c r="E98" s="7">
        <f>MIN('fraction 1 of 16'!H9,'fraction 1 of 16'!H16,'fraction 1 of 16'!H23)</f>
        <v>-8.620575821</v>
      </c>
      <c r="F98" s="7">
        <f>AVERAGE('fraction 1 of 16'!U9,'fraction 1 of 16'!U16,'fraction 1 of 16'!U23)</f>
        <v>-110.7406254</v>
      </c>
      <c r="G98" s="7">
        <f>MAX('fraction 1 of 16'!U9,'fraction 1 of 16'!U16,'fraction 1 of 16'!U23)</f>
        <v>-109.3256541</v>
      </c>
      <c r="H98" s="8">
        <f>MIN('fraction 1 of 16'!U9,'fraction 1 of 16'!U16,'fraction 1 of 16'!U23)</f>
        <v>-112.6285444</v>
      </c>
    </row>
    <row r="99" ht="15.75" customHeight="1">
      <c r="A99" s="9" t="s">
        <v>11</v>
      </c>
      <c r="B99" s="10" t="s">
        <v>31</v>
      </c>
      <c r="C99" s="11">
        <f>AVERAGE('fraction 2 of 16'!H9,'fraction 2 of 16'!H16,'fraction 2 of 16'!H23)</f>
        <v>-6.841563232</v>
      </c>
      <c r="D99" s="11">
        <f>MAX('fraction 2 of 16'!H9,'fraction 2 of 16'!H16,'fraction 2 of 16'!H23)</f>
        <v>-5.069880452</v>
      </c>
      <c r="E99" s="11">
        <f>MIN('fraction 2 of 16'!H9,'fraction 2 of 16'!H16,'fraction 2 of 16'!H23)</f>
        <v>-8.756166546</v>
      </c>
      <c r="F99" s="11">
        <f>AVERAGE('fraction 2 of 16'!U9,'fraction 2 of 16'!U16,'fraction 2 of 16'!U23)</f>
        <v>-111.9449034</v>
      </c>
      <c r="G99" s="11">
        <f>MAX('fraction 2 of 16'!U9,'fraction 2 of 16'!U16,'fraction 2 of 16'!U23)</f>
        <v>-110.315683</v>
      </c>
      <c r="H99" s="12">
        <f>MIN('fraction 2 of 16'!U9,'fraction 2 of 16'!U16,'fraction 2 of 16'!U23)</f>
        <v>-114.0882934</v>
      </c>
    </row>
    <row r="100" ht="15.75" customHeight="1">
      <c r="A100" s="9" t="s">
        <v>12</v>
      </c>
      <c r="B100" s="10" t="s">
        <v>31</v>
      </c>
      <c r="C100" s="11">
        <f>AVERAGE('fraction 3 of 16'!H9,'fraction 3 of 16'!H16,'fraction 3 of 16'!H23)</f>
        <v>-6.636758694</v>
      </c>
      <c r="D100" s="11">
        <f>MAX('fraction 3 of 16'!H9,'fraction 3 of 16'!H16,'fraction 3 of 16'!H23)</f>
        <v>-4.889609065</v>
      </c>
      <c r="E100" s="11">
        <f>MIN('fraction 3 of 16'!H9,'fraction 3 of 16'!H16,'fraction 3 of 16'!H23)</f>
        <v>-8.521060206</v>
      </c>
      <c r="F100" s="11">
        <f>AVERAGE('fraction 3 of 16'!U9,'fraction 3 of 16'!U16,'fraction 3 of 16'!U23)</f>
        <v>-111.3327311</v>
      </c>
      <c r="G100" s="11">
        <f>MAX('fraction 3 of 16'!U9,'fraction 3 of 16'!U16,'fraction 3 of 16'!U23)</f>
        <v>-109.1810118</v>
      </c>
      <c r="H100" s="12">
        <f>MIN('fraction 3 of 16'!U9,'fraction 3 of 16'!U16,'fraction 3 of 16'!U23)</f>
        <v>-114.0769576</v>
      </c>
    </row>
    <row r="101" ht="15.75" customHeight="1">
      <c r="A101" s="9" t="s">
        <v>13</v>
      </c>
      <c r="B101" s="10" t="s">
        <v>31</v>
      </c>
      <c r="C101" s="11">
        <f>AVERAGE('fraction 4 of 16'!H9,'fraction 4 of 16'!H16,'fraction 4 of 16'!H23)</f>
        <v>-6.730482322</v>
      </c>
      <c r="D101" s="11">
        <f>MAX('fraction 4 of 16'!H9,'fraction 4 of 16'!H16,'fraction 4 of 16'!H23)</f>
        <v>-5.018791958</v>
      </c>
      <c r="E101" s="11">
        <f>MIN('fraction 4 of 16'!H9,'fraction 4 of 16'!H16,'fraction 4 of 16'!H23)</f>
        <v>-8.580485166</v>
      </c>
      <c r="F101" s="11">
        <f>AVERAGE('fraction 4 of 16'!U9,'fraction 4 of 16'!U16,'fraction 4 of 16'!U23)</f>
        <v>-111.6669421</v>
      </c>
      <c r="G101" s="11">
        <f>MAX('fraction 4 of 16'!U9,'fraction 4 of 16'!U16,'fraction 4 of 16'!U23)</f>
        <v>-110.5326395</v>
      </c>
      <c r="H101" s="12">
        <f>MIN('fraction 4 of 16'!U9,'fraction 4 of 16'!U16,'fraction 4 of 16'!U23)</f>
        <v>-113.2356741</v>
      </c>
    </row>
    <row r="102" ht="15.75" customHeight="1">
      <c r="A102" s="9" t="s">
        <v>14</v>
      </c>
      <c r="B102" s="10" t="s">
        <v>31</v>
      </c>
      <c r="C102" s="11">
        <f>AVERAGE('fraction 5 of 16'!H9,'fraction 5 of 16'!H16,'fraction 5 of 16'!H23)</f>
        <v>-6.897677458</v>
      </c>
      <c r="D102" s="11">
        <f>MAX('fraction 5 of 16'!H9,'fraction 5 of 16'!H16,'fraction 5 of 16'!H23)</f>
        <v>-5.274345631</v>
      </c>
      <c r="E102" s="11">
        <f>MIN('fraction 5 of 16'!H9,'fraction 5 of 16'!H16,'fraction 5 of 16'!H23)</f>
        <v>-8.647768082</v>
      </c>
      <c r="F102" s="11">
        <f>AVERAGE('fraction 5 of 16'!U9,'fraction 5 of 16'!U16,'fraction 5 of 16'!U23)</f>
        <v>-111.9746364</v>
      </c>
      <c r="G102" s="11">
        <f>MAX('fraction 5 of 16'!U9,'fraction 5 of 16'!U16,'fraction 5 of 16'!U23)</f>
        <v>-111.2738376</v>
      </c>
      <c r="H102" s="12">
        <f>MIN('fraction 5 of 16'!U9,'fraction 5 of 16'!U16,'fraction 5 of 16'!U23)</f>
        <v>-113.0140253</v>
      </c>
    </row>
    <row r="103" ht="15.75" customHeight="1">
      <c r="A103" s="9" t="s">
        <v>15</v>
      </c>
      <c r="B103" s="10" t="s">
        <v>31</v>
      </c>
      <c r="C103" s="11">
        <f>AVERAGE('fraction 6 of 16'!H9,'fraction 6 of 16'!H16,'fraction 6 of 16'!H23)</f>
        <v>-6.769536933</v>
      </c>
      <c r="D103" s="11">
        <f>MAX('fraction 6 of 16'!H9,'fraction 6 of 16'!H16,'fraction 6 of 16'!H23)</f>
        <v>-5.120939702</v>
      </c>
      <c r="E103" s="11">
        <f>MIN('fraction 6 of 16'!H9,'fraction 6 of 16'!H16,'fraction 6 of 16'!H23)</f>
        <v>-8.550373909</v>
      </c>
      <c r="F103" s="11">
        <f>AVERAGE('fraction 6 of 16'!U9,'fraction 6 of 16'!U16,'fraction 6 of 16'!U23)</f>
        <v>-112.4707107</v>
      </c>
      <c r="G103" s="11">
        <f>MAX('fraction 6 of 16'!U9,'fraction 6 of 16'!U16,'fraction 6 of 16'!U23)</f>
        <v>-111.93507</v>
      </c>
      <c r="H103" s="12">
        <f>MIN('fraction 6 of 16'!U9,'fraction 6 of 16'!U16,'fraction 6 of 16'!U23)</f>
        <v>-113.3308315</v>
      </c>
    </row>
    <row r="104" ht="15.75" customHeight="1">
      <c r="A104" s="9" t="s">
        <v>16</v>
      </c>
      <c r="B104" s="10" t="s">
        <v>31</v>
      </c>
      <c r="C104" s="11">
        <f>AVERAGE('fraction 7 of 16'!H9,'fraction 7 of 16'!H16,'fraction 7 of 16'!H23)</f>
        <v>-6.867017171</v>
      </c>
      <c r="D104" s="11">
        <f>MAX('fraction 7 of 16'!H9,'fraction 7 of 16'!H16,'fraction 7 of 16'!H23)</f>
        <v>-5.040727126</v>
      </c>
      <c r="E104" s="11">
        <f>MIN('fraction 7 of 16'!H9,'fraction 7 of 16'!H16,'fraction 7 of 16'!H23)</f>
        <v>-8.84626257</v>
      </c>
      <c r="F104" s="11">
        <f>AVERAGE('fraction 7 of 16'!U9,'fraction 7 of 16'!U16,'fraction 7 of 16'!U23)</f>
        <v>-111.6066542</v>
      </c>
      <c r="G104" s="11">
        <f>MAX('fraction 7 of 16'!U9,'fraction 7 of 16'!U16,'fraction 7 of 16'!U23)</f>
        <v>-110.1393155</v>
      </c>
      <c r="H104" s="12">
        <f>MIN('fraction 7 of 16'!U9,'fraction 7 of 16'!U16,'fraction 7 of 16'!U23)</f>
        <v>-113.5771586</v>
      </c>
    </row>
    <row r="105" ht="15.75" customHeight="1">
      <c r="A105" s="9" t="s">
        <v>17</v>
      </c>
      <c r="B105" s="10" t="s">
        <v>31</v>
      </c>
      <c r="C105" s="11">
        <f>AVERAGE('fraction 8 of 16'!H9,'fraction 8 of 16'!H16,'fraction 8 of 16'!H23)</f>
        <v>-6.901604356</v>
      </c>
      <c r="D105" s="11">
        <f>MAX('fraction 8 of 16'!H9,'fraction 8 of 16'!H16,'fraction 8 of 16'!H23)</f>
        <v>-5.144712429</v>
      </c>
      <c r="E105" s="11">
        <f>MIN('fraction 8 of 16'!H9,'fraction 8 of 16'!H16,'fraction 8 of 16'!H23)</f>
        <v>-8.804987542</v>
      </c>
      <c r="F105" s="11">
        <f>AVERAGE('fraction 8 of 16'!U9,'fraction 8 of 16'!U16,'fraction 8 of 16'!U23)</f>
        <v>-111.5079859</v>
      </c>
      <c r="G105" s="11">
        <f>MAX('fraction 8 of 16'!U9,'fraction 8 of 16'!U16,'fraction 8 of 16'!U23)</f>
        <v>-110.4831032</v>
      </c>
      <c r="H105" s="12">
        <f>MIN('fraction 8 of 16'!U9,'fraction 8 of 16'!U16,'fraction 8 of 16'!U23)</f>
        <v>-112.9614653</v>
      </c>
    </row>
    <row r="106" ht="15.75" customHeight="1">
      <c r="A106" s="9" t="s">
        <v>18</v>
      </c>
      <c r="B106" s="10" t="s">
        <v>31</v>
      </c>
      <c r="C106" s="11">
        <f>AVERAGE('fraction 9 of 16'!H9,'fraction 9 of 16'!H16,'fraction 9 of 16'!H23)</f>
        <v>-6.829237062</v>
      </c>
      <c r="D106" s="11">
        <f>MAX('fraction 9 of 16'!H9,'fraction 9 of 16'!H16,'fraction 9 of 16'!H23)</f>
        <v>-5.08958605</v>
      </c>
      <c r="E106" s="11">
        <f>MIN('fraction 9 of 16'!H9,'fraction 9 of 16'!H16,'fraction 9 of 16'!H23)</f>
        <v>-8.714693197</v>
      </c>
      <c r="F106" s="11">
        <f>AVERAGE('fraction 9 of 16'!U9,'fraction 9 of 16'!U16,'fraction 9 of 16'!U23)</f>
        <v>-111.2735774</v>
      </c>
      <c r="G106" s="11">
        <f>MAX('fraction 9 of 16'!U9,'fraction 9 of 16'!U16,'fraction 9 of 16'!U23)</f>
        <v>-110.6928464</v>
      </c>
      <c r="H106" s="12">
        <f>MIN('fraction 9 of 16'!U9,'fraction 9 of 16'!U16,'fraction 9 of 16'!U23)</f>
        <v>-112.1990434</v>
      </c>
    </row>
    <row r="107" ht="15.75" customHeight="1">
      <c r="A107" s="9" t="s">
        <v>19</v>
      </c>
      <c r="B107" s="10" t="s">
        <v>31</v>
      </c>
      <c r="C107" s="11">
        <f>AVERAGE('fraction 10 of 16'!H9,'fraction 10 of 16'!H16,'fraction 10 of 16'!H23)</f>
        <v>-6.978176654</v>
      </c>
      <c r="D107" s="11">
        <f>MAX('fraction 10 of 16'!H9,'fraction 10 of 16'!H16,'fraction 10 of 16'!H23)</f>
        <v>-5.163154368</v>
      </c>
      <c r="E107" s="11">
        <f>MIN('fraction 10 of 16'!H9,'fraction 10 of 16'!H16,'fraction 10 of 16'!H23)</f>
        <v>-8.94901387</v>
      </c>
      <c r="F107" s="11">
        <f>AVERAGE('fraction 10 of 16'!U9,'fraction 10 of 16'!U16,'fraction 10 of 16'!U23)</f>
        <v>-112.8130995</v>
      </c>
      <c r="G107" s="11">
        <f>MAX('fraction 10 of 16'!U9,'fraction 10 of 16'!U16,'fraction 10 of 16'!U23)</f>
        <v>-111.7489522</v>
      </c>
      <c r="H107" s="12">
        <f>MIN('fraction 10 of 16'!U9,'fraction 10 of 16'!U16,'fraction 10 of 16'!U23)</f>
        <v>-114.3290374</v>
      </c>
    </row>
    <row r="108" ht="15.75" customHeight="1">
      <c r="A108" s="9" t="s">
        <v>20</v>
      </c>
      <c r="B108" s="10" t="s">
        <v>31</v>
      </c>
      <c r="C108" s="11">
        <f>AVERAGE('fraction 11 of 16'!H9,'fraction 11 of 16'!H16,'fraction 11 of 16'!H23)</f>
        <v>-6.889607613</v>
      </c>
      <c r="D108" s="11">
        <f>MAX('fraction 11 of 16'!H9,'fraction 11 of 16'!H16,'fraction 11 of 16'!H23)</f>
        <v>-5.085138721</v>
      </c>
      <c r="E108" s="11">
        <f>MIN('fraction 11 of 16'!H9,'fraction 11 of 16'!H16,'fraction 11 of 16'!H23)</f>
        <v>-8.84698619</v>
      </c>
      <c r="F108" s="11">
        <f>AVERAGE('fraction 11 of 16'!U9,'fraction 11 of 16'!U16,'fraction 11 of 16'!U23)</f>
        <v>-110.8030107</v>
      </c>
      <c r="G108" s="11">
        <f>MAX('fraction 11 of 16'!U9,'fraction 11 of 16'!U16,'fraction 11 of 16'!U23)</f>
        <v>-109.8956928</v>
      </c>
      <c r="H108" s="12">
        <f>MIN('fraction 11 of 16'!U9,'fraction 11 of 16'!U16,'fraction 11 of 16'!U23)</f>
        <v>-112.1451463</v>
      </c>
    </row>
    <row r="109" ht="15.75" customHeight="1">
      <c r="A109" s="9" t="s">
        <v>21</v>
      </c>
      <c r="B109" s="10" t="s">
        <v>31</v>
      </c>
      <c r="C109" s="11">
        <f>AVERAGE('fraction 12 of 16'!H9,'fraction 12 of 16'!H16,'fraction 12 of 16'!H23)</f>
        <v>-6.705737419</v>
      </c>
      <c r="D109" s="11">
        <f>MAX('fraction 12 of 16'!H9,'fraction 12 of 16'!H16,'fraction 12 of 16'!H23)</f>
        <v>-5.05508491</v>
      </c>
      <c r="E109" s="11">
        <f>MIN('fraction 12 of 16'!H9,'fraction 12 of 16'!H16,'fraction 12 of 16'!H23)</f>
        <v>-8.482954279</v>
      </c>
      <c r="F109" s="11">
        <f>AVERAGE('fraction 12 of 16'!U9,'fraction 12 of 16'!U16,'fraction 12 of 16'!U23)</f>
        <v>-112.0170079</v>
      </c>
      <c r="G109" s="11">
        <f>MAX('fraction 12 of 16'!U9,'fraction 12 of 16'!U16,'fraction 12 of 16'!U23)</f>
        <v>-110.9222824</v>
      </c>
      <c r="H109" s="12">
        <f>MIN('fraction 12 of 16'!U9,'fraction 12 of 16'!U16,'fraction 12 of 16'!U23)</f>
        <v>-113.5274845</v>
      </c>
    </row>
    <row r="110" ht="15.75" customHeight="1">
      <c r="A110" s="9" t="s">
        <v>22</v>
      </c>
      <c r="B110" s="10" t="s">
        <v>31</v>
      </c>
      <c r="C110" s="11">
        <f>AVERAGE('fraction 13 of 16'!H9,'fraction 13 of 16'!H16,'fraction 13 of 16'!H23)</f>
        <v>-6.833117861</v>
      </c>
      <c r="D110" s="11">
        <f>MAX('fraction 13 of 16'!H9,'fraction 13 of 16'!H16,'fraction 13 of 16'!H23)</f>
        <v>-5.07732714</v>
      </c>
      <c r="E110" s="11">
        <f>MIN('fraction 13 of 16'!H9,'fraction 13 of 16'!H16,'fraction 13 of 16'!H23)</f>
        <v>-8.735578417</v>
      </c>
      <c r="F110" s="11">
        <f>AVERAGE('fraction 13 of 16'!U9,'fraction 13 of 16'!U16,'fraction 13 of 16'!U23)</f>
        <v>-111.2327775</v>
      </c>
      <c r="G110" s="11">
        <f>MAX('fraction 13 of 16'!U9,'fraction 13 of 16'!U16,'fraction 13 of 16'!U23)</f>
        <v>-110.8047506</v>
      </c>
      <c r="H110" s="12">
        <f>MIN('fraction 13 of 16'!U9,'fraction 13 of 16'!U16,'fraction 13 of 16'!U23)</f>
        <v>-111.986055</v>
      </c>
    </row>
    <row r="111" ht="15.75" customHeight="1">
      <c r="A111" s="9" t="s">
        <v>23</v>
      </c>
      <c r="B111" s="10" t="s">
        <v>31</v>
      </c>
      <c r="C111" s="11">
        <f>AVERAGE('fraction 14 of 16'!H9,'fraction 14 of 16'!H16,'fraction 14 of 16'!H23)</f>
        <v>-6.780840911</v>
      </c>
      <c r="D111" s="11">
        <f>MAX('fraction 14 of 16'!H9,'fraction 14 of 16'!H16,'fraction 14 of 16'!H23)</f>
        <v>-4.996952237</v>
      </c>
      <c r="E111" s="11">
        <f>MIN('fraction 14 of 16'!H9,'fraction 14 of 16'!H16,'fraction 14 of 16'!H23)</f>
        <v>-8.712714347</v>
      </c>
      <c r="F111" s="11">
        <f>AVERAGE('fraction 14 of 16'!U9,'fraction 14 of 16'!U16,'fraction 14 of 16'!U23)</f>
        <v>-112.252255</v>
      </c>
      <c r="G111" s="11">
        <f>MAX('fraction 14 of 16'!U9,'fraction 14 of 16'!U16,'fraction 14 of 16'!U23)</f>
        <v>-111.2533094</v>
      </c>
      <c r="H111" s="12">
        <f>MIN('fraction 14 of 16'!U9,'fraction 14 of 16'!U16,'fraction 14 of 16'!U23)</f>
        <v>-113.6817998</v>
      </c>
    </row>
    <row r="112" ht="15.75" customHeight="1">
      <c r="A112" s="9" t="s">
        <v>24</v>
      </c>
      <c r="B112" s="10" t="s">
        <v>31</v>
      </c>
      <c r="C112" s="11">
        <f>AVERAGE('fraction 15 of 16'!H9,'fraction 15 of 16'!H16,'fraction 15 of 16'!H23)</f>
        <v>-6.65418619</v>
      </c>
      <c r="D112" s="11">
        <f>MAX('fraction 15 of 16'!H9,'fraction 15 of 16'!H16,'fraction 15 of 16'!H23)</f>
        <v>-4.929422086</v>
      </c>
      <c r="E112" s="11">
        <f>MIN('fraction 15 of 16'!H9,'fraction 15 of 16'!H16,'fraction 15 of 16'!H23)</f>
        <v>-8.516572059</v>
      </c>
      <c r="F112" s="11">
        <f>AVERAGE('fraction 15 of 16'!U9,'fraction 15 of 16'!U16,'fraction 15 of 16'!U23)</f>
        <v>-111.2856244</v>
      </c>
      <c r="G112" s="11">
        <f>MAX('fraction 15 of 16'!U9,'fraction 15 of 16'!U16,'fraction 15 of 16'!U23)</f>
        <v>-110.0148218</v>
      </c>
      <c r="H112" s="12">
        <f>MIN('fraction 15 of 16'!U9,'fraction 15 of 16'!U16,'fraction 15 of 16'!U23)</f>
        <v>-113.0068738</v>
      </c>
    </row>
    <row r="113" ht="15.75" customHeight="1">
      <c r="A113" s="13" t="s">
        <v>25</v>
      </c>
      <c r="B113" s="14" t="s">
        <v>31</v>
      </c>
      <c r="C113" s="15">
        <f>AVERAGE('fraction 16 of 16'!H9,'fraction 16 of 16'!H16,'fraction 16 of 16'!H23)</f>
        <v>-6.825824698</v>
      </c>
      <c r="D113" s="15">
        <f>MAX('fraction 16 of 16'!H9,'fraction 16 of 16'!H16,'fraction 16 of 16'!H23)</f>
        <v>-5.055757868</v>
      </c>
      <c r="E113" s="15">
        <f>MIN('fraction 16 of 16'!H9,'fraction 16 of 16'!H16,'fraction 16 of 16'!H23)</f>
        <v>-8.748148042</v>
      </c>
      <c r="F113" s="15">
        <f>AVERAGE('fraction 16 of 16'!U9,'fraction 16 of 16'!U16,'fraction 16 of 16'!U23)</f>
        <v>-112.1246871</v>
      </c>
      <c r="G113" s="15">
        <f>MAX('fraction 16 of 16'!U9,'fraction 16 of 16'!U16,'fraction 16 of 16'!U23)</f>
        <v>-111.8395047</v>
      </c>
      <c r="H113" s="16">
        <f>MIN('fraction 16 of 16'!U9,'fraction 16 of 16'!U16,'fraction 16 of 16'!U23)</f>
        <v>-112.5131852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-83.93429935519612</v>
      </c>
      <c r="F3" s="83">
        <v>50.72222222222222</v>
      </c>
      <c r="G3" s="83">
        <v>-72.03395370812912</v>
      </c>
      <c r="H3" s="84">
        <f t="shared" ref="H3:H23" si="1">E3-G3</f>
        <v>-11.90034565</v>
      </c>
      <c r="I3" s="83">
        <v>50.72222222222222</v>
      </c>
      <c r="J3" s="83">
        <v>-70.06866785417739</v>
      </c>
      <c r="K3" s="83">
        <v>50.72222222222222</v>
      </c>
      <c r="L3" s="83">
        <v>-71.82375177077374</v>
      </c>
      <c r="M3" s="85">
        <f t="shared" ref="M3:M23" si="2">10^(E3/20)</f>
        <v>0.00006357480434</v>
      </c>
      <c r="N3" s="85">
        <f t="shared" ref="N3:N23" si="3">10^(G3/20)</f>
        <v>0.0002502086471</v>
      </c>
      <c r="O3" s="85">
        <f t="shared" ref="O3:O23" si="4">10^(J3/20)</f>
        <v>0.0003137376269</v>
      </c>
      <c r="P3" s="85">
        <f t="shared" ref="P3:P23" si="5">10^(L3/20)</f>
        <v>0.0002563376576</v>
      </c>
      <c r="Q3" s="85">
        <f t="shared" ref="Q3:Q23" si="6">ACOS((M3^2+N3^2-O3^2)/(2*M3*N3))</f>
        <v>3.099071803</v>
      </c>
      <c r="R3" s="85">
        <f t="shared" ref="R3:R23" si="7">(360/(2*PI()))*Q3</f>
        <v>177.5637347</v>
      </c>
      <c r="S3" s="86">
        <f t="shared" ref="S3:S23" si="8">ACOS((M3^2+N3^2-P3^2)/(2*M3*N3))</f>
        <v>1.541335533</v>
      </c>
      <c r="T3" s="85">
        <f t="shared" ref="T3:T23" si="9">(360/(2*PI()))*S3</f>
        <v>88.31202085</v>
      </c>
      <c r="U3" s="84">
        <f t="shared" ref="U3:U23" si="10">IF(T3&lt;90,R3*1,R3*-1)</f>
        <v>177.5637347</v>
      </c>
      <c r="V3" s="85">
        <f t="shared" ref="V3:V23" si="11">(M3^2+N3^2-2*M3*N3*COS(Q3))^0.5</f>
        <v>0.0003137376269</v>
      </c>
      <c r="W3" s="85">
        <f t="shared" ref="W3:W23" si="12">20*LOG(V3)</f>
        <v>-70.06866785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0.000000004041755747</v>
      </c>
      <c r="AA3" s="89">
        <f t="shared" ref="AA3:AA23" si="16">10^(G3/10)</f>
        <v>0.00000006260436707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-72.44518213086387</v>
      </c>
      <c r="F4" s="83">
        <v>146.5555555555555</v>
      </c>
      <c r="G4" s="83">
        <v>-73.64225138785203</v>
      </c>
      <c r="H4" s="84">
        <f t="shared" si="1"/>
        <v>1.197069257</v>
      </c>
      <c r="I4" s="83">
        <v>146.5555555555555</v>
      </c>
      <c r="J4" s="83">
        <v>-69.74049986295006</v>
      </c>
      <c r="K4" s="83">
        <v>146.6111111111111</v>
      </c>
      <c r="L4" s="83">
        <v>-85.99689650223658</v>
      </c>
      <c r="M4" s="85">
        <f t="shared" si="2"/>
        <v>0.0002386387104</v>
      </c>
      <c r="N4" s="85">
        <f t="shared" si="3"/>
        <v>0.0002079157698</v>
      </c>
      <c r="O4" s="85">
        <f t="shared" si="4"/>
        <v>0.00032581795</v>
      </c>
      <c r="P4" s="85">
        <f t="shared" si="5"/>
        <v>0.00005013663415</v>
      </c>
      <c r="Q4" s="85">
        <f t="shared" si="6"/>
        <v>1.631094111</v>
      </c>
      <c r="R4" s="85">
        <f t="shared" si="7"/>
        <v>93.45480854</v>
      </c>
      <c r="S4" s="86">
        <f t="shared" si="8"/>
        <v>0.1781065245</v>
      </c>
      <c r="T4" s="85">
        <f t="shared" si="9"/>
        <v>10.20475216</v>
      </c>
      <c r="U4" s="84">
        <f t="shared" si="10"/>
        <v>93.45480854</v>
      </c>
      <c r="V4" s="85">
        <f t="shared" si="11"/>
        <v>0.00032581795</v>
      </c>
      <c r="W4" s="85">
        <f t="shared" si="12"/>
        <v>-69.74049986</v>
      </c>
      <c r="X4" s="101">
        <f t="shared" si="13"/>
        <v>0</v>
      </c>
      <c r="Y4" s="88" t="str">
        <f t="shared" si="14"/>
        <v>OK</v>
      </c>
      <c r="Z4" s="89">
        <f t="shared" si="15"/>
        <v>0.00000005694843411</v>
      </c>
      <c r="AA4" s="89">
        <f t="shared" si="16"/>
        <v>0.00000004322896734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-77.56727361783524</v>
      </c>
      <c r="F5" s="83">
        <v>285.2777777777778</v>
      </c>
      <c r="G5" s="83">
        <v>-80.83932166549921</v>
      </c>
      <c r="H5" s="84">
        <f t="shared" si="1"/>
        <v>3.272048048</v>
      </c>
      <c r="I5" s="83">
        <v>285.2777777777778</v>
      </c>
      <c r="J5" s="83">
        <v>-87.21783394117475</v>
      </c>
      <c r="K5" s="83">
        <v>285.2777777777778</v>
      </c>
      <c r="L5" s="83">
        <v>-76.39119888998975</v>
      </c>
      <c r="M5" s="85">
        <f t="shared" si="2"/>
        <v>0.0001323232988</v>
      </c>
      <c r="N5" s="85">
        <f t="shared" si="3"/>
        <v>0.00009078914302</v>
      </c>
      <c r="O5" s="85">
        <f t="shared" si="4"/>
        <v>0.00004356204938</v>
      </c>
      <c r="P5" s="85">
        <f t="shared" si="5"/>
        <v>0.0001515095665</v>
      </c>
      <c r="Q5" s="85">
        <f t="shared" si="6"/>
        <v>0.119923098</v>
      </c>
      <c r="R5" s="85">
        <f t="shared" si="7"/>
        <v>6.87108738</v>
      </c>
      <c r="S5" s="86">
        <f t="shared" si="8"/>
        <v>1.454122309</v>
      </c>
      <c r="T5" s="85">
        <f t="shared" si="9"/>
        <v>83.3150712</v>
      </c>
      <c r="U5" s="84">
        <f t="shared" si="10"/>
        <v>6.87108738</v>
      </c>
      <c r="V5" s="85">
        <f t="shared" si="11"/>
        <v>0.00004356204938</v>
      </c>
      <c r="W5" s="85">
        <f t="shared" si="12"/>
        <v>-87.21783394</v>
      </c>
      <c r="X5" s="101">
        <f t="shared" si="13"/>
        <v>0</v>
      </c>
      <c r="Y5" s="88" t="str">
        <f t="shared" si="14"/>
        <v>OK</v>
      </c>
      <c r="Z5" s="89">
        <f t="shared" si="15"/>
        <v>0.00000001750945539</v>
      </c>
      <c r="AA5" s="89">
        <f t="shared" si="16"/>
        <v>0.000000008242668491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-84.88040077437756</v>
      </c>
      <c r="F6" s="83">
        <v>457.6111111111111</v>
      </c>
      <c r="G6" s="83">
        <v>-84.51963686357641</v>
      </c>
      <c r="H6" s="84">
        <f t="shared" si="1"/>
        <v>-0.3607639108</v>
      </c>
      <c r="I6" s="83">
        <v>457.6111111111111</v>
      </c>
      <c r="J6" s="83">
        <v>-92.26827857591758</v>
      </c>
      <c r="K6" s="83">
        <v>457.6111111111111</v>
      </c>
      <c r="L6" s="83">
        <v>-80.21002287985498</v>
      </c>
      <c r="M6" s="85">
        <f t="shared" si="2"/>
        <v>0.0000570137965</v>
      </c>
      <c r="N6" s="85">
        <f t="shared" si="3"/>
        <v>0.00005943170051</v>
      </c>
      <c r="O6" s="85">
        <f t="shared" si="4"/>
        <v>0.00002435488432</v>
      </c>
      <c r="P6" s="85">
        <f t="shared" si="5"/>
        <v>0.00009761102112</v>
      </c>
      <c r="Q6" s="85">
        <f t="shared" si="6"/>
        <v>0.4193954614</v>
      </c>
      <c r="R6" s="85">
        <f t="shared" si="7"/>
        <v>24.02958988</v>
      </c>
      <c r="S6" s="86">
        <f t="shared" si="8"/>
        <v>1.987869678</v>
      </c>
      <c r="T6" s="85">
        <f t="shared" si="9"/>
        <v>113.8965428</v>
      </c>
      <c r="U6" s="84">
        <f t="shared" si="10"/>
        <v>-24.02958988</v>
      </c>
      <c r="V6" s="85">
        <f t="shared" si="11"/>
        <v>0.00002435488432</v>
      </c>
      <c r="W6" s="85">
        <f t="shared" si="12"/>
        <v>-92.26827858</v>
      </c>
      <c r="X6" s="101">
        <f t="shared" si="13"/>
        <v>0</v>
      </c>
      <c r="Y6" s="88" t="str">
        <f t="shared" si="14"/>
        <v>OK</v>
      </c>
      <c r="Z6" s="89">
        <f t="shared" si="15"/>
        <v>0.000000003250572992</v>
      </c>
      <c r="AA6" s="89">
        <f t="shared" si="16"/>
        <v>0.000000003532127025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-105.8635114342973</v>
      </c>
      <c r="F7" s="83">
        <v>662.1111111111111</v>
      </c>
      <c r="G7" s="83">
        <v>-103.5066856862235</v>
      </c>
      <c r="H7" s="84">
        <f t="shared" si="1"/>
        <v>-2.356825748</v>
      </c>
      <c r="I7" s="83">
        <v>662.1111111111111</v>
      </c>
      <c r="J7" s="83">
        <v>-107.9748105042685</v>
      </c>
      <c r="K7" s="83">
        <v>662.1111111111111</v>
      </c>
      <c r="L7" s="83">
        <v>-99.54518216942029</v>
      </c>
      <c r="M7" s="85">
        <f t="shared" si="2"/>
        <v>0.000005091250061</v>
      </c>
      <c r="N7" s="85">
        <f t="shared" si="3"/>
        <v>0.000006678296791</v>
      </c>
      <c r="O7" s="85">
        <f t="shared" si="4"/>
        <v>0.000003992633761</v>
      </c>
      <c r="P7" s="85">
        <f t="shared" si="5"/>
        <v>0.00001053758016</v>
      </c>
      <c r="Q7" s="85">
        <f t="shared" si="6"/>
        <v>0.6391270667</v>
      </c>
      <c r="R7" s="85">
        <f t="shared" si="7"/>
        <v>36.6192835</v>
      </c>
      <c r="S7" s="86">
        <f t="shared" si="8"/>
        <v>2.209143276</v>
      </c>
      <c r="T7" s="85">
        <f t="shared" si="9"/>
        <v>126.5745861</v>
      </c>
      <c r="U7" s="84">
        <f t="shared" si="10"/>
        <v>-36.6192835</v>
      </c>
      <c r="V7" s="85">
        <f t="shared" si="11"/>
        <v>0.000003992633761</v>
      </c>
      <c r="W7" s="85">
        <f t="shared" si="12"/>
        <v>-107.9748105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-109.8543312309565</v>
      </c>
      <c r="F8" s="83">
        <v>1280.388888888889</v>
      </c>
      <c r="G8" s="83">
        <v>-105.6943429879748</v>
      </c>
      <c r="H8" s="84">
        <f t="shared" si="1"/>
        <v>-4.159988243</v>
      </c>
      <c r="I8" s="83">
        <v>1280.388888888889</v>
      </c>
      <c r="J8" s="83">
        <v>-107.0276314848853</v>
      </c>
      <c r="K8" s="83">
        <v>1280.388888888889</v>
      </c>
      <c r="L8" s="83">
        <v>-101.8213909591552</v>
      </c>
      <c r="M8" s="85">
        <f t="shared" si="2"/>
        <v>0.00000321575859</v>
      </c>
      <c r="N8" s="85">
        <f t="shared" si="3"/>
        <v>0.00000519138037</v>
      </c>
      <c r="O8" s="85">
        <f t="shared" si="4"/>
        <v>0.000004452648636</v>
      </c>
      <c r="P8" s="85">
        <f t="shared" si="5"/>
        <v>0.000008108312009</v>
      </c>
      <c r="Q8" s="85">
        <f t="shared" si="6"/>
        <v>1.020313685</v>
      </c>
      <c r="R8" s="85">
        <f t="shared" si="7"/>
        <v>58.45966794</v>
      </c>
      <c r="S8" s="86">
        <f t="shared" si="8"/>
        <v>2.590946413</v>
      </c>
      <c r="T8" s="85">
        <f t="shared" si="9"/>
        <v>148.4502944</v>
      </c>
      <c r="U8" s="84">
        <f t="shared" si="10"/>
        <v>-58.45966794</v>
      </c>
      <c r="V8" s="85">
        <f t="shared" si="11"/>
        <v>0.000004452648636</v>
      </c>
      <c r="W8" s="85">
        <f t="shared" si="12"/>
        <v>-107.0276315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-125.9048739864946</v>
      </c>
      <c r="F9" s="95">
        <v>2345.722222222222</v>
      </c>
      <c r="G9" s="95">
        <v>-120.6305283551608</v>
      </c>
      <c r="H9" s="96">
        <f t="shared" si="1"/>
        <v>-5.274345631</v>
      </c>
      <c r="I9" s="95">
        <v>2345.722222222222</v>
      </c>
      <c r="J9" s="95">
        <v>-118.3458936913229</v>
      </c>
      <c r="K9" s="95">
        <v>2345.722222222222</v>
      </c>
      <c r="L9" s="95">
        <v>-116.9741709764085</v>
      </c>
      <c r="M9" s="97">
        <f t="shared" si="2"/>
        <v>0.0000005067062961</v>
      </c>
      <c r="N9" s="97">
        <f t="shared" si="3"/>
        <v>0.0000009299799432</v>
      </c>
      <c r="O9" s="97">
        <f t="shared" si="4"/>
        <v>0.000001209776977</v>
      </c>
      <c r="P9" s="97">
        <f t="shared" si="5"/>
        <v>0.000001416744226</v>
      </c>
      <c r="Q9" s="97">
        <f t="shared" si="6"/>
        <v>1.942094838</v>
      </c>
      <c r="R9" s="97">
        <f t="shared" si="7"/>
        <v>111.2738376</v>
      </c>
      <c r="S9" s="98">
        <f t="shared" si="8"/>
        <v>2.792321313</v>
      </c>
      <c r="T9" s="97">
        <f t="shared" si="9"/>
        <v>159.9882263</v>
      </c>
      <c r="U9" s="96">
        <f t="shared" si="10"/>
        <v>-111.2738376</v>
      </c>
      <c r="V9" s="97">
        <f t="shared" si="11"/>
        <v>0.000001209776977</v>
      </c>
      <c r="W9" s="97">
        <f t="shared" si="12"/>
        <v>-118.3458937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-81.0196779103186</v>
      </c>
      <c r="F10" s="83">
        <v>50.72222222222222</v>
      </c>
      <c r="G10" s="83">
        <v>-72.32901400621162</v>
      </c>
      <c r="H10" s="84">
        <f t="shared" si="1"/>
        <v>-8.690663904</v>
      </c>
      <c r="I10" s="83">
        <v>50.72222222222222</v>
      </c>
      <c r="J10" s="83">
        <v>-69.61707050893042</v>
      </c>
      <c r="K10" s="83">
        <v>50.72222222222222</v>
      </c>
      <c r="L10" s="83">
        <v>-72.0278818174518</v>
      </c>
      <c r="M10" s="85">
        <f t="shared" si="2"/>
        <v>0.00008892340918</v>
      </c>
      <c r="N10" s="85">
        <f t="shared" si="3"/>
        <v>0.0002418517865</v>
      </c>
      <c r="O10" s="85">
        <f t="shared" si="4"/>
        <v>0.0003304809836</v>
      </c>
      <c r="P10" s="85">
        <f t="shared" si="5"/>
        <v>0.0002503836171</v>
      </c>
      <c r="Q10" s="85">
        <f t="shared" si="6"/>
        <v>3.046445409</v>
      </c>
      <c r="R10" s="85">
        <f t="shared" si="7"/>
        <v>174.5484645</v>
      </c>
      <c r="S10" s="86">
        <f t="shared" si="8"/>
        <v>1.484488751</v>
      </c>
      <c r="T10" s="85">
        <f t="shared" si="9"/>
        <v>85.05494018</v>
      </c>
      <c r="U10" s="84">
        <f t="shared" si="10"/>
        <v>174.5484645</v>
      </c>
      <c r="V10" s="85">
        <f t="shared" si="11"/>
        <v>0.0003304809836</v>
      </c>
      <c r="W10" s="85">
        <f t="shared" si="12"/>
        <v>-69.61707051</v>
      </c>
      <c r="X10" s="101">
        <f t="shared" si="13"/>
        <v>0</v>
      </c>
      <c r="Y10" s="88" t="str">
        <f t="shared" si="14"/>
        <v>OK</v>
      </c>
      <c r="Z10" s="89">
        <f t="shared" si="15"/>
        <v>0.0000000079073727</v>
      </c>
      <c r="AA10" s="89">
        <f t="shared" si="16"/>
        <v>0.00000005849228661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-69.73954021245346</v>
      </c>
      <c r="F11" s="83">
        <v>146.5555555555555</v>
      </c>
      <c r="G11" s="83">
        <v>-73.78759750963314</v>
      </c>
      <c r="H11" s="84">
        <f t="shared" si="1"/>
        <v>4.048057297</v>
      </c>
      <c r="I11" s="83">
        <v>146.5555555555555</v>
      </c>
      <c r="J11" s="83">
        <v>-70.28678578751752</v>
      </c>
      <c r="K11" s="83">
        <v>146.6111111111111</v>
      </c>
      <c r="L11" s="83">
        <v>-75.02453759468504</v>
      </c>
      <c r="M11" s="85">
        <f t="shared" si="2"/>
        <v>0.0003258539496</v>
      </c>
      <c r="N11" s="85">
        <f t="shared" si="3"/>
        <v>0.0002044655403</v>
      </c>
      <c r="O11" s="85">
        <f t="shared" si="4"/>
        <v>0.0003059572231</v>
      </c>
      <c r="P11" s="85">
        <f t="shared" si="5"/>
        <v>0.0001773262869</v>
      </c>
      <c r="Q11" s="85">
        <f t="shared" si="6"/>
        <v>1.150448527</v>
      </c>
      <c r="R11" s="85">
        <f t="shared" si="7"/>
        <v>65.91584515</v>
      </c>
      <c r="S11" s="86">
        <f t="shared" si="8"/>
        <v>0.5061813234</v>
      </c>
      <c r="T11" s="85">
        <f t="shared" si="9"/>
        <v>29.0020535</v>
      </c>
      <c r="U11" s="84">
        <f t="shared" si="10"/>
        <v>65.91584515</v>
      </c>
      <c r="V11" s="85">
        <f t="shared" si="11"/>
        <v>0.0003059572231</v>
      </c>
      <c r="W11" s="85">
        <f t="shared" si="12"/>
        <v>-70.28678579</v>
      </c>
      <c r="X11" s="101">
        <f t="shared" si="13"/>
        <v>0</v>
      </c>
      <c r="Y11" s="88" t="str">
        <f t="shared" si="14"/>
        <v>OK</v>
      </c>
      <c r="Z11" s="89">
        <f t="shared" si="15"/>
        <v>0.0000001061807965</v>
      </c>
      <c r="AA11" s="89">
        <f t="shared" si="16"/>
        <v>0.00000004180615718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-82.64460533298434</v>
      </c>
      <c r="F12" s="83">
        <v>285.2777777777778</v>
      </c>
      <c r="G12" s="83">
        <v>-80.91763750329902</v>
      </c>
      <c r="H12" s="84">
        <f t="shared" si="1"/>
        <v>-1.72696783</v>
      </c>
      <c r="I12" s="83">
        <v>285.2777777777778</v>
      </c>
      <c r="J12" s="83">
        <v>-93.1261279859025</v>
      </c>
      <c r="K12" s="83">
        <v>285.2777777777778</v>
      </c>
      <c r="L12" s="83">
        <v>-77.95702722666441</v>
      </c>
      <c r="M12" s="85">
        <f t="shared" si="2"/>
        <v>0.00007375130907</v>
      </c>
      <c r="N12" s="85">
        <f t="shared" si="3"/>
        <v>0.00008997422714</v>
      </c>
      <c r="O12" s="85">
        <f t="shared" si="4"/>
        <v>0.00002206447512</v>
      </c>
      <c r="P12" s="85">
        <f t="shared" si="5"/>
        <v>0.0001265169282</v>
      </c>
      <c r="Q12" s="85">
        <f t="shared" si="6"/>
        <v>0.1838484996</v>
      </c>
      <c r="R12" s="85">
        <f t="shared" si="7"/>
        <v>10.5337431</v>
      </c>
      <c r="S12" s="86">
        <f t="shared" si="8"/>
        <v>1.758148839</v>
      </c>
      <c r="T12" s="85">
        <f t="shared" si="9"/>
        <v>100.7345082</v>
      </c>
      <c r="U12" s="84">
        <f t="shared" si="10"/>
        <v>-10.5337431</v>
      </c>
      <c r="V12" s="85">
        <f t="shared" si="11"/>
        <v>0.00002206447512</v>
      </c>
      <c r="W12" s="85">
        <f t="shared" si="12"/>
        <v>-93.12612799</v>
      </c>
      <c r="X12" s="101">
        <f t="shared" si="13"/>
        <v>0</v>
      </c>
      <c r="Y12" s="88" t="str">
        <f t="shared" si="14"/>
        <v>OK</v>
      </c>
      <c r="Z12" s="89">
        <f t="shared" si="15"/>
        <v>0.000000005439255589</v>
      </c>
      <c r="AA12" s="89">
        <f t="shared" si="16"/>
        <v>0.000000008095361549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-88.37166378453217</v>
      </c>
      <c r="F13" s="83">
        <v>457.6111111111111</v>
      </c>
      <c r="G13" s="83">
        <v>-84.19128703794102</v>
      </c>
      <c r="H13" s="84">
        <f t="shared" si="1"/>
        <v>-4.180376747</v>
      </c>
      <c r="I13" s="83">
        <v>457.6111111111111</v>
      </c>
      <c r="J13" s="83">
        <v>-89.36556952759112</v>
      </c>
      <c r="K13" s="83">
        <v>457.6111111111111</v>
      </c>
      <c r="L13" s="83">
        <v>-81.21719691468147</v>
      </c>
      <c r="M13" s="85">
        <f t="shared" si="2"/>
        <v>0.00003814317239</v>
      </c>
      <c r="N13" s="85">
        <f t="shared" si="3"/>
        <v>0.0000617213829</v>
      </c>
      <c r="O13" s="85">
        <f t="shared" si="4"/>
        <v>0.00003401899846</v>
      </c>
      <c r="P13" s="85">
        <f t="shared" si="5"/>
        <v>0.0000869240903</v>
      </c>
      <c r="Q13" s="85">
        <f t="shared" si="6"/>
        <v>0.5109467075</v>
      </c>
      <c r="R13" s="85">
        <f t="shared" si="7"/>
        <v>29.27508989</v>
      </c>
      <c r="S13" s="86">
        <f t="shared" si="8"/>
        <v>2.079041381</v>
      </c>
      <c r="T13" s="85">
        <f t="shared" si="9"/>
        <v>119.1202965</v>
      </c>
      <c r="U13" s="84">
        <f t="shared" si="10"/>
        <v>-29.27508989</v>
      </c>
      <c r="V13" s="85">
        <f t="shared" si="11"/>
        <v>0.00003401899846</v>
      </c>
      <c r="W13" s="85">
        <f t="shared" si="12"/>
        <v>-89.36556953</v>
      </c>
      <c r="X13" s="101">
        <f t="shared" si="13"/>
        <v>0</v>
      </c>
      <c r="Y13" s="88" t="str">
        <f t="shared" si="14"/>
        <v>OK</v>
      </c>
      <c r="Z13" s="89">
        <f t="shared" si="15"/>
        <v>0.0000000014549016</v>
      </c>
      <c r="AA13" s="89">
        <f t="shared" si="16"/>
        <v>0.000000003809529107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-109.2498810086794</v>
      </c>
      <c r="F14" s="83">
        <v>662.1111111111111</v>
      </c>
      <c r="G14" s="83">
        <v>-103.370955293507</v>
      </c>
      <c r="H14" s="84">
        <f t="shared" si="1"/>
        <v>-5.878925715</v>
      </c>
      <c r="I14" s="83">
        <v>662.1111111111111</v>
      </c>
      <c r="J14" s="83">
        <v>-106.5217884677264</v>
      </c>
      <c r="K14" s="83">
        <v>662.1111111111111</v>
      </c>
      <c r="L14" s="83">
        <v>-100.5464392733684</v>
      </c>
      <c r="M14" s="85">
        <f t="shared" si="2"/>
        <v>0.000003447513294</v>
      </c>
      <c r="N14" s="85">
        <f t="shared" si="3"/>
        <v>0.000006783475102</v>
      </c>
      <c r="O14" s="85">
        <f t="shared" si="4"/>
        <v>0.000004719658512</v>
      </c>
      <c r="P14" s="85">
        <f t="shared" si="5"/>
        <v>0.00000939026906</v>
      </c>
      <c r="Q14" s="85">
        <f t="shared" si="6"/>
        <v>0.7048869368</v>
      </c>
      <c r="R14" s="85">
        <f t="shared" si="7"/>
        <v>40.38704651</v>
      </c>
      <c r="S14" s="86">
        <f t="shared" si="8"/>
        <v>2.274849999</v>
      </c>
      <c r="T14" s="85">
        <f t="shared" si="9"/>
        <v>130.339304</v>
      </c>
      <c r="U14" s="84">
        <f t="shared" si="10"/>
        <v>-40.38704651</v>
      </c>
      <c r="V14" s="85">
        <f t="shared" si="11"/>
        <v>0.000004719658512</v>
      </c>
      <c r="W14" s="85">
        <f t="shared" si="12"/>
        <v>-106.5217885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-113.394579042843</v>
      </c>
      <c r="F15" s="83">
        <v>1280.388888888889</v>
      </c>
      <c r="G15" s="83">
        <v>-105.8134202738318</v>
      </c>
      <c r="H15" s="84">
        <f t="shared" si="1"/>
        <v>-7.581158769</v>
      </c>
      <c r="I15" s="83">
        <v>1280.388888888889</v>
      </c>
      <c r="J15" s="83">
        <v>-107.066925283734</v>
      </c>
      <c r="K15" s="83">
        <v>1280.388888888889</v>
      </c>
      <c r="L15" s="83">
        <v>-103.0375368181755</v>
      </c>
      <c r="M15" s="85">
        <f t="shared" si="2"/>
        <v>0.000002139296831</v>
      </c>
      <c r="N15" s="85">
        <f t="shared" si="3"/>
        <v>0.000005120695911</v>
      </c>
      <c r="O15" s="85">
        <f t="shared" si="4"/>
        <v>0.000004432550945</v>
      </c>
      <c r="P15" s="85">
        <f t="shared" si="5"/>
        <v>0.000007048929372</v>
      </c>
      <c r="Q15" s="85">
        <f t="shared" si="6"/>
        <v>1.036840675</v>
      </c>
      <c r="R15" s="85">
        <f t="shared" si="7"/>
        <v>59.40659472</v>
      </c>
      <c r="S15" s="86">
        <f t="shared" si="8"/>
        <v>2.610304992</v>
      </c>
      <c r="T15" s="85">
        <f t="shared" si="9"/>
        <v>149.5594593</v>
      </c>
      <c r="U15" s="84">
        <f t="shared" si="10"/>
        <v>-59.40659472</v>
      </c>
      <c r="V15" s="85">
        <f t="shared" si="11"/>
        <v>0.000004432550945</v>
      </c>
      <c r="W15" s="85">
        <f t="shared" si="12"/>
        <v>-107.0669253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-129.6117994918123</v>
      </c>
      <c r="F16" s="95">
        <v>2345.722222222222</v>
      </c>
      <c r="G16" s="95">
        <v>-120.9640314096383</v>
      </c>
      <c r="H16" s="96">
        <f t="shared" si="1"/>
        <v>-8.647768082</v>
      </c>
      <c r="I16" s="95">
        <v>2345.722222222222</v>
      </c>
      <c r="J16" s="95">
        <v>-119.4245316981066</v>
      </c>
      <c r="K16" s="95">
        <v>2345.722222222222</v>
      </c>
      <c r="L16" s="95">
        <v>-118.3526594763859</v>
      </c>
      <c r="M16" s="97">
        <f t="shared" si="2"/>
        <v>0.0000003306815963</v>
      </c>
      <c r="N16" s="97">
        <f t="shared" si="3"/>
        <v>0.0000008949492935</v>
      </c>
      <c r="O16" s="97">
        <f t="shared" si="4"/>
        <v>0.000001068497266</v>
      </c>
      <c r="P16" s="97">
        <f t="shared" si="5"/>
        <v>0.000001208835001</v>
      </c>
      <c r="Q16" s="97">
        <f t="shared" si="6"/>
        <v>1.972466843</v>
      </c>
      <c r="R16" s="97">
        <f t="shared" si="7"/>
        <v>113.0140253</v>
      </c>
      <c r="S16" s="98">
        <f t="shared" si="8"/>
        <v>2.767713219</v>
      </c>
      <c r="T16" s="97">
        <f t="shared" si="9"/>
        <v>158.5782863</v>
      </c>
      <c r="U16" s="96">
        <f t="shared" si="10"/>
        <v>-113.0140253</v>
      </c>
      <c r="V16" s="97">
        <f t="shared" si="11"/>
        <v>0.000001068497266</v>
      </c>
      <c r="W16" s="97">
        <f t="shared" si="12"/>
        <v>-119.4245317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-76.33603199079381</v>
      </c>
      <c r="F17" s="83">
        <v>50.72222222222222</v>
      </c>
      <c r="G17" s="83">
        <v>-66.15995118691652</v>
      </c>
      <c r="H17" s="84">
        <f t="shared" si="1"/>
        <v>-10.1760808</v>
      </c>
      <c r="I17" s="83">
        <v>50.72222222222222</v>
      </c>
      <c r="J17" s="83">
        <v>-63.81933471667159</v>
      </c>
      <c r="K17" s="83">
        <v>50.72222222222222</v>
      </c>
      <c r="L17" s="83">
        <v>-65.91421045245023</v>
      </c>
      <c r="M17" s="85">
        <f t="shared" si="2"/>
        <v>0.0001524749152</v>
      </c>
      <c r="N17" s="85">
        <f t="shared" si="3"/>
        <v>0.0004920423009</v>
      </c>
      <c r="O17" s="85">
        <f t="shared" si="4"/>
        <v>0.0006442186066</v>
      </c>
      <c r="P17" s="85">
        <f t="shared" si="5"/>
        <v>0.0005061619299</v>
      </c>
      <c r="Q17" s="85">
        <f t="shared" si="6"/>
        <v>3.069957509</v>
      </c>
      <c r="R17" s="85">
        <f t="shared" si="7"/>
        <v>175.8956085</v>
      </c>
      <c r="S17" s="86">
        <f t="shared" si="8"/>
        <v>1.509749185</v>
      </c>
      <c r="T17" s="85">
        <f t="shared" si="9"/>
        <v>86.50225642</v>
      </c>
      <c r="U17" s="84">
        <f t="shared" si="10"/>
        <v>175.8956085</v>
      </c>
      <c r="V17" s="85">
        <f t="shared" si="11"/>
        <v>0.0006442186066</v>
      </c>
      <c r="W17" s="85">
        <f t="shared" si="12"/>
        <v>-63.81933472</v>
      </c>
      <c r="X17" s="101">
        <f t="shared" si="13"/>
        <v>0</v>
      </c>
      <c r="Y17" s="88" t="str">
        <f t="shared" si="14"/>
        <v>OK</v>
      </c>
      <c r="Z17" s="89">
        <f t="shared" si="15"/>
        <v>0.00000002324859976</v>
      </c>
      <c r="AA17" s="89">
        <f t="shared" si="16"/>
        <v>0.0000002421056258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-65.19806022586135</v>
      </c>
      <c r="F18" s="83">
        <v>146.5555555555555</v>
      </c>
      <c r="G18" s="83">
        <v>-67.69433290425079</v>
      </c>
      <c r="H18" s="84">
        <f t="shared" si="1"/>
        <v>2.496272678</v>
      </c>
      <c r="I18" s="83">
        <v>146.5555555555555</v>
      </c>
      <c r="J18" s="83">
        <v>-64.26100851943643</v>
      </c>
      <c r="K18" s="83">
        <v>146.6111111111111</v>
      </c>
      <c r="L18" s="83">
        <v>-73.5031115550266</v>
      </c>
      <c r="M18" s="85">
        <f t="shared" si="2"/>
        <v>0.0005496636136</v>
      </c>
      <c r="N18" s="85">
        <f t="shared" si="3"/>
        <v>0.0004123664792</v>
      </c>
      <c r="O18" s="85">
        <f t="shared" si="4"/>
        <v>0.0006122792958</v>
      </c>
      <c r="P18" s="85">
        <f t="shared" si="5"/>
        <v>0.0002112732058</v>
      </c>
      <c r="Q18" s="85">
        <f t="shared" si="6"/>
        <v>1.354499217</v>
      </c>
      <c r="R18" s="85">
        <f t="shared" si="7"/>
        <v>77.6070885</v>
      </c>
      <c r="S18" s="86">
        <f t="shared" si="8"/>
        <v>0.3389074359</v>
      </c>
      <c r="T18" s="85">
        <f t="shared" si="9"/>
        <v>19.41796572</v>
      </c>
      <c r="U18" s="84">
        <f t="shared" si="10"/>
        <v>77.6070885</v>
      </c>
      <c r="V18" s="85">
        <f t="shared" si="11"/>
        <v>0.0006122792958</v>
      </c>
      <c r="W18" s="85">
        <f t="shared" si="12"/>
        <v>-64.26100852</v>
      </c>
      <c r="X18" s="101">
        <f t="shared" si="13"/>
        <v>0</v>
      </c>
      <c r="Y18" s="88" t="str">
        <f t="shared" si="14"/>
        <v>OK</v>
      </c>
      <c r="Z18" s="89">
        <f t="shared" si="15"/>
        <v>0.0000003021300882</v>
      </c>
      <c r="AA18" s="89">
        <f t="shared" si="16"/>
        <v>0.0000001700461132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-73.80505526999747</v>
      </c>
      <c r="F19" s="83">
        <v>285.2777777777778</v>
      </c>
      <c r="G19" s="83">
        <v>-74.85793243763003</v>
      </c>
      <c r="H19" s="84">
        <f t="shared" si="1"/>
        <v>1.052877168</v>
      </c>
      <c r="I19" s="83">
        <v>285.2777777777778</v>
      </c>
      <c r="J19" s="83">
        <v>-92.62614437356531</v>
      </c>
      <c r="K19" s="83">
        <v>285.2777777777778</v>
      </c>
      <c r="L19" s="83">
        <v>-71.31788497401426</v>
      </c>
      <c r="M19" s="85">
        <f t="shared" si="2"/>
        <v>0.000204054998</v>
      </c>
      <c r="N19" s="85">
        <f t="shared" si="3"/>
        <v>0.0001807604351</v>
      </c>
      <c r="O19" s="85">
        <f t="shared" si="4"/>
        <v>0.00002337183337</v>
      </c>
      <c r="P19" s="85">
        <f t="shared" si="5"/>
        <v>0.0002717100806</v>
      </c>
      <c r="Q19" s="85">
        <f t="shared" si="6"/>
        <v>0.009887479258</v>
      </c>
      <c r="R19" s="85">
        <f t="shared" si="7"/>
        <v>0.5665108315</v>
      </c>
      <c r="S19" s="86">
        <f t="shared" si="8"/>
        <v>1.564202701</v>
      </c>
      <c r="T19" s="85">
        <f t="shared" si="9"/>
        <v>89.62221305</v>
      </c>
      <c r="U19" s="84">
        <f t="shared" si="10"/>
        <v>0.5665108315</v>
      </c>
      <c r="V19" s="85">
        <f t="shared" si="11"/>
        <v>0.00002337183337</v>
      </c>
      <c r="W19" s="85">
        <f t="shared" si="12"/>
        <v>-92.62614437</v>
      </c>
      <c r="X19" s="101">
        <f t="shared" si="13"/>
        <v>0</v>
      </c>
      <c r="Y19" s="88" t="str">
        <f t="shared" si="14"/>
        <v>OK</v>
      </c>
      <c r="Z19" s="89">
        <f t="shared" si="15"/>
        <v>0.00000004163844219</v>
      </c>
      <c r="AA19" s="89">
        <f t="shared" si="16"/>
        <v>0.00000003267433491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-80.43819219716413</v>
      </c>
      <c r="F20" s="83">
        <v>457.6111111111111</v>
      </c>
      <c r="G20" s="83">
        <v>-78.33341090863014</v>
      </c>
      <c r="H20" s="84">
        <f t="shared" si="1"/>
        <v>-2.104781289</v>
      </c>
      <c r="I20" s="83">
        <v>457.6111111111111</v>
      </c>
      <c r="J20" s="83">
        <v>-85.1637663467368</v>
      </c>
      <c r="K20" s="83">
        <v>457.6111111111111</v>
      </c>
      <c r="L20" s="83">
        <v>-74.70636921563054</v>
      </c>
      <c r="M20" s="85">
        <f t="shared" si="2"/>
        <v>0.00009508026646</v>
      </c>
      <c r="N20" s="85">
        <f t="shared" si="3"/>
        <v>0.0001211516838</v>
      </c>
      <c r="O20" s="85">
        <f t="shared" si="4"/>
        <v>0.00005518381012</v>
      </c>
      <c r="P20" s="85">
        <f t="shared" si="5"/>
        <v>0.0001839422689</v>
      </c>
      <c r="Q20" s="85">
        <f t="shared" si="6"/>
        <v>0.4571331775</v>
      </c>
      <c r="R20" s="85">
        <f t="shared" si="7"/>
        <v>26.19180175</v>
      </c>
      <c r="S20" s="86">
        <f t="shared" si="8"/>
        <v>2.025425238</v>
      </c>
      <c r="T20" s="85">
        <f t="shared" si="9"/>
        <v>116.0483178</v>
      </c>
      <c r="U20" s="84">
        <f t="shared" si="10"/>
        <v>-26.19180175</v>
      </c>
      <c r="V20" s="85">
        <f t="shared" si="11"/>
        <v>0.00005518381012</v>
      </c>
      <c r="W20" s="85">
        <f t="shared" si="12"/>
        <v>-85.16376635</v>
      </c>
      <c r="X20" s="101">
        <f t="shared" si="13"/>
        <v>0</v>
      </c>
      <c r="Y20" s="88" t="str">
        <f t="shared" si="14"/>
        <v>OK</v>
      </c>
      <c r="Z20" s="89">
        <f t="shared" si="15"/>
        <v>0.000000009040257069</v>
      </c>
      <c r="AA20" s="89">
        <f t="shared" si="16"/>
        <v>0.00000001467773049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-101.3734182928659</v>
      </c>
      <c r="F21" s="83">
        <v>662.1111111111111</v>
      </c>
      <c r="G21" s="83">
        <v>-97.41894942881757</v>
      </c>
      <c r="H21" s="84">
        <f t="shared" si="1"/>
        <v>-3.954468864</v>
      </c>
      <c r="I21" s="83">
        <v>662.1111111111111</v>
      </c>
      <c r="J21" s="83">
        <v>-101.3233140359704</v>
      </c>
      <c r="K21" s="83">
        <v>662.1111111111111</v>
      </c>
      <c r="L21" s="83">
        <v>-94.01856601174035</v>
      </c>
      <c r="M21" s="85">
        <f t="shared" si="2"/>
        <v>0.000008537467931</v>
      </c>
      <c r="N21" s="85">
        <f t="shared" si="3"/>
        <v>0.00001346023148</v>
      </c>
      <c r="O21" s="85">
        <f t="shared" si="4"/>
        <v>0.000008586858339</v>
      </c>
      <c r="P21" s="85">
        <f t="shared" si="5"/>
        <v>0.00001991002014</v>
      </c>
      <c r="Q21" s="85">
        <f t="shared" si="6"/>
        <v>0.6687076941</v>
      </c>
      <c r="R21" s="85">
        <f t="shared" si="7"/>
        <v>38.3141286</v>
      </c>
      <c r="S21" s="86">
        <f t="shared" si="8"/>
        <v>2.238688122</v>
      </c>
      <c r="T21" s="85">
        <f t="shared" si="9"/>
        <v>128.2673811</v>
      </c>
      <c r="U21" s="84">
        <f t="shared" si="10"/>
        <v>-38.3141286</v>
      </c>
      <c r="V21" s="85">
        <f t="shared" si="11"/>
        <v>0.000008586858339</v>
      </c>
      <c r="W21" s="85">
        <f t="shared" si="12"/>
        <v>-101.323314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0.0000000001811778314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-105.4250310097317</v>
      </c>
      <c r="F22" s="83">
        <v>1280.388888888889</v>
      </c>
      <c r="G22" s="83">
        <v>-99.73307824568198</v>
      </c>
      <c r="H22" s="84">
        <f t="shared" si="1"/>
        <v>-5.691952764</v>
      </c>
      <c r="I22" s="83">
        <v>1280.388888888889</v>
      </c>
      <c r="J22" s="83">
        <v>-101.0869300220684</v>
      </c>
      <c r="K22" s="83">
        <v>1280.388888888889</v>
      </c>
      <c r="L22" s="83">
        <v>-96.39078991543704</v>
      </c>
      <c r="M22" s="85">
        <f t="shared" si="2"/>
        <v>0.000005354864052</v>
      </c>
      <c r="N22" s="85">
        <f t="shared" si="3"/>
        <v>0.00001031207559</v>
      </c>
      <c r="O22" s="85">
        <f t="shared" si="4"/>
        <v>0.000008823756176</v>
      </c>
      <c r="P22" s="85">
        <f t="shared" si="5"/>
        <v>0.00001515167005</v>
      </c>
      <c r="Q22" s="85">
        <f t="shared" si="6"/>
        <v>1.026844801</v>
      </c>
      <c r="R22" s="85">
        <f t="shared" si="7"/>
        <v>58.8338733</v>
      </c>
      <c r="S22" s="86">
        <f t="shared" si="8"/>
        <v>2.598688378</v>
      </c>
      <c r="T22" s="85">
        <f t="shared" si="9"/>
        <v>148.8938763</v>
      </c>
      <c r="U22" s="84">
        <f t="shared" si="10"/>
        <v>-58.8338733</v>
      </c>
      <c r="V22" s="85">
        <f t="shared" si="11"/>
        <v>0.000008823756176</v>
      </c>
      <c r="W22" s="85">
        <f t="shared" si="12"/>
        <v>-101.08693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0.0000000001063389029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-121.5498188558283</v>
      </c>
      <c r="F23" s="95">
        <v>2345.722222222222</v>
      </c>
      <c r="G23" s="95">
        <v>-114.7789001965257</v>
      </c>
      <c r="H23" s="96">
        <f t="shared" si="1"/>
        <v>-6.770918659</v>
      </c>
      <c r="I23" s="95">
        <v>2345.722222222222</v>
      </c>
      <c r="J23" s="95">
        <v>-112.8797061431337</v>
      </c>
      <c r="K23" s="95">
        <v>2345.722222222222</v>
      </c>
      <c r="L23" s="95">
        <v>-111.6171742990396</v>
      </c>
      <c r="M23" s="97">
        <f t="shared" si="2"/>
        <v>0.0000008365830425</v>
      </c>
      <c r="N23" s="97">
        <f t="shared" si="3"/>
        <v>0.000001824126658</v>
      </c>
      <c r="O23" s="97">
        <f t="shared" si="4"/>
        <v>0.000002269941646</v>
      </c>
      <c r="P23" s="97">
        <f t="shared" si="5"/>
        <v>0.000002625072395</v>
      </c>
      <c r="Q23" s="97">
        <f t="shared" si="6"/>
        <v>1.948416573</v>
      </c>
      <c r="R23" s="97">
        <f t="shared" si="7"/>
        <v>111.6360464</v>
      </c>
      <c r="S23" s="98">
        <f t="shared" si="8"/>
        <v>2.788422141</v>
      </c>
      <c r="T23" s="97">
        <f t="shared" si="9"/>
        <v>159.7648202</v>
      </c>
      <c r="U23" s="96">
        <f t="shared" si="10"/>
        <v>-111.6360464</v>
      </c>
      <c r="V23" s="97">
        <f t="shared" si="11"/>
        <v>0.000002269941646</v>
      </c>
      <c r="W23" s="97">
        <f t="shared" si="12"/>
        <v>-112.8797061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-83.82314358961061</v>
      </c>
      <c r="F3" s="83">
        <v>50.72222222222222</v>
      </c>
      <c r="G3" s="83">
        <v>-72.03385356789941</v>
      </c>
      <c r="H3" s="84">
        <f t="shared" ref="H3:H23" si="1">E3-G3</f>
        <v>-11.78929002</v>
      </c>
      <c r="I3" s="83">
        <v>50.72222222222222</v>
      </c>
      <c r="J3" s="83">
        <v>-70.04565448110229</v>
      </c>
      <c r="K3" s="83">
        <v>50.72222222222222</v>
      </c>
      <c r="L3" s="83">
        <v>-71.80637936857036</v>
      </c>
      <c r="M3" s="85">
        <f t="shared" ref="M3:M23" si="2">10^(E3/20)</f>
        <v>0.00006439361705</v>
      </c>
      <c r="N3" s="85">
        <f t="shared" ref="N3:N23" si="3">10^(G3/20)</f>
        <v>0.0002502115318</v>
      </c>
      <c r="O3" s="85">
        <f t="shared" ref="O3:O23" si="4">10^(J3/20)</f>
        <v>0.0003145699809</v>
      </c>
      <c r="P3" s="85">
        <f t="shared" ref="P3:P23" si="5">10^(L3/20)</f>
        <v>0.0002568508644</v>
      </c>
      <c r="Q3" s="85">
        <f t="shared" ref="Q3:Q23" si="6">ACOS((M3^2+N3^2-O3^2)/(2*M3*N3))</f>
        <v>3.104532348</v>
      </c>
      <c r="R3" s="85">
        <f t="shared" ref="R3:R23" si="7">(360/(2*PI()))*Q3</f>
        <v>177.8766009</v>
      </c>
      <c r="S3" s="86">
        <f t="shared" ref="S3:S23" si="8">ACOS((M3^2+N3^2-P3^2)/(2*M3*N3))</f>
        <v>1.546588998</v>
      </c>
      <c r="T3" s="85">
        <f t="shared" ref="T3:T23" si="9">(360/(2*PI()))*S3</f>
        <v>88.61302223</v>
      </c>
      <c r="U3" s="84">
        <f t="shared" ref="U3:U23" si="10">IF(T3&lt;90,R3*1,R3*-1)</f>
        <v>177.8766009</v>
      </c>
      <c r="V3" s="85">
        <f t="shared" ref="V3:V23" si="11">(M3^2+N3^2-2*M3*N3*COS(Q3))^0.5</f>
        <v>0.0003145699809</v>
      </c>
      <c r="W3" s="85">
        <f t="shared" ref="W3:W23" si="12">20*LOG(V3)</f>
        <v>-70.04565448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0.000000004146537917</v>
      </c>
      <c r="AA3" s="89">
        <f t="shared" ref="AA3:AA23" si="16">10^(G3/10)</f>
        <v>0.00000006260581063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-72.38028582853627</v>
      </c>
      <c r="F4" s="83">
        <v>146.5555555555555</v>
      </c>
      <c r="G4" s="83">
        <v>-73.64242286081334</v>
      </c>
      <c r="H4" s="84">
        <f t="shared" si="1"/>
        <v>1.262137032</v>
      </c>
      <c r="I4" s="83">
        <v>146.5555555555555</v>
      </c>
      <c r="J4" s="83">
        <v>-69.73679623817918</v>
      </c>
      <c r="K4" s="83">
        <v>146.6111111111111</v>
      </c>
      <c r="L4" s="83">
        <v>-85.68253274438207</v>
      </c>
      <c r="M4" s="85">
        <f t="shared" si="2"/>
        <v>0.000240428368</v>
      </c>
      <c r="N4" s="85">
        <f t="shared" si="3"/>
        <v>0.0002079116653</v>
      </c>
      <c r="O4" s="85">
        <f t="shared" si="4"/>
        <v>0.000325956907</v>
      </c>
      <c r="P4" s="85">
        <f t="shared" si="5"/>
        <v>0.00005198443915</v>
      </c>
      <c r="Q4" s="85">
        <f t="shared" si="6"/>
        <v>1.622981116</v>
      </c>
      <c r="R4" s="85">
        <f t="shared" si="7"/>
        <v>92.98996817</v>
      </c>
      <c r="S4" s="86">
        <f t="shared" si="8"/>
        <v>0.1816577981</v>
      </c>
      <c r="T4" s="85">
        <f t="shared" si="9"/>
        <v>10.40822515</v>
      </c>
      <c r="U4" s="84">
        <f t="shared" si="10"/>
        <v>92.98996817</v>
      </c>
      <c r="V4" s="85">
        <f t="shared" si="11"/>
        <v>0.000325956907</v>
      </c>
      <c r="W4" s="85">
        <f t="shared" si="12"/>
        <v>-69.73679624</v>
      </c>
      <c r="X4" s="101">
        <f t="shared" si="13"/>
        <v>0</v>
      </c>
      <c r="Y4" s="88" t="str">
        <f t="shared" si="14"/>
        <v>OK</v>
      </c>
      <c r="Z4" s="89">
        <f t="shared" si="15"/>
        <v>0.00000005780580016</v>
      </c>
      <c r="AA4" s="89">
        <f t="shared" si="16"/>
        <v>0.00000004322726056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-77.59242567015473</v>
      </c>
      <c r="F5" s="83">
        <v>285.2777777777778</v>
      </c>
      <c r="G5" s="83">
        <v>-80.83901957460981</v>
      </c>
      <c r="H5" s="84">
        <f t="shared" si="1"/>
        <v>3.246593904</v>
      </c>
      <c r="I5" s="83">
        <v>285.2777777777778</v>
      </c>
      <c r="J5" s="83">
        <v>-87.27892871928653</v>
      </c>
      <c r="K5" s="83">
        <v>285.2777777777778</v>
      </c>
      <c r="L5" s="83">
        <v>-76.41688292108337</v>
      </c>
      <c r="M5" s="85">
        <f t="shared" si="2"/>
        <v>0.0001319406795</v>
      </c>
      <c r="N5" s="85">
        <f t="shared" si="3"/>
        <v>0.00009079230068</v>
      </c>
      <c r="O5" s="85">
        <f t="shared" si="4"/>
        <v>0.00004325671787</v>
      </c>
      <c r="P5" s="85">
        <f t="shared" si="5"/>
        <v>0.0001510622169</v>
      </c>
      <c r="Q5" s="85">
        <f t="shared" si="6"/>
        <v>0.1219578818</v>
      </c>
      <c r="R5" s="85">
        <f t="shared" si="7"/>
        <v>6.987671905</v>
      </c>
      <c r="S5" s="86">
        <f t="shared" si="8"/>
        <v>1.452323173</v>
      </c>
      <c r="T5" s="85">
        <f t="shared" si="9"/>
        <v>83.21198828</v>
      </c>
      <c r="U5" s="84">
        <f t="shared" si="10"/>
        <v>6.987671905</v>
      </c>
      <c r="V5" s="85">
        <f t="shared" si="11"/>
        <v>0.00004325671787</v>
      </c>
      <c r="W5" s="85">
        <f t="shared" si="12"/>
        <v>-87.27892872</v>
      </c>
      <c r="X5" s="101">
        <f t="shared" si="13"/>
        <v>0</v>
      </c>
      <c r="Y5" s="88" t="str">
        <f t="shared" si="14"/>
        <v>OK</v>
      </c>
      <c r="Z5" s="89">
        <f t="shared" si="15"/>
        <v>0.00000001740834292</v>
      </c>
      <c r="AA5" s="89">
        <f t="shared" si="16"/>
        <v>0.000000008243241863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-84.87019767967281</v>
      </c>
      <c r="F6" s="83">
        <v>457.6111111111111</v>
      </c>
      <c r="G6" s="83">
        <v>-84.51878156458204</v>
      </c>
      <c r="H6" s="84">
        <f t="shared" si="1"/>
        <v>-0.3514161151</v>
      </c>
      <c r="I6" s="83">
        <v>457.6111111111111</v>
      </c>
      <c r="J6" s="83">
        <v>-92.28471482771177</v>
      </c>
      <c r="K6" s="83">
        <v>457.6111111111111</v>
      </c>
      <c r="L6" s="83">
        <v>-80.20671141470766</v>
      </c>
      <c r="M6" s="85">
        <f t="shared" si="2"/>
        <v>0.00005708080852</v>
      </c>
      <c r="N6" s="85">
        <f t="shared" si="3"/>
        <v>0.00005943755303</v>
      </c>
      <c r="O6" s="85">
        <f t="shared" si="4"/>
        <v>0.00002430884131</v>
      </c>
      <c r="P6" s="85">
        <f t="shared" si="5"/>
        <v>0.00009764824208</v>
      </c>
      <c r="Q6" s="85">
        <f t="shared" si="6"/>
        <v>0.4184183802</v>
      </c>
      <c r="R6" s="85">
        <f t="shared" si="7"/>
        <v>23.97360726</v>
      </c>
      <c r="S6" s="86">
        <f t="shared" si="8"/>
        <v>1.987133005</v>
      </c>
      <c r="T6" s="85">
        <f t="shared" si="9"/>
        <v>113.8543345</v>
      </c>
      <c r="U6" s="84">
        <f t="shared" si="10"/>
        <v>-23.97360726</v>
      </c>
      <c r="V6" s="85">
        <f t="shared" si="11"/>
        <v>0.00002430884131</v>
      </c>
      <c r="W6" s="85">
        <f t="shared" si="12"/>
        <v>-92.28471483</v>
      </c>
      <c r="X6" s="101">
        <f t="shared" si="13"/>
        <v>0</v>
      </c>
      <c r="Y6" s="88" t="str">
        <f t="shared" si="14"/>
        <v>OK</v>
      </c>
      <c r="Z6" s="89">
        <f t="shared" si="15"/>
        <v>0.000000003258218701</v>
      </c>
      <c r="AA6" s="89">
        <f t="shared" si="16"/>
        <v>0.00000000353282271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-105.8957206565829</v>
      </c>
      <c r="F7" s="83">
        <v>662.1111111111111</v>
      </c>
      <c r="G7" s="83">
        <v>-103.5056475735998</v>
      </c>
      <c r="H7" s="84">
        <f t="shared" si="1"/>
        <v>-2.390073083</v>
      </c>
      <c r="I7" s="83">
        <v>662.1111111111111</v>
      </c>
      <c r="J7" s="83">
        <v>-107.9894670856598</v>
      </c>
      <c r="K7" s="83">
        <v>662.1111111111111</v>
      </c>
      <c r="L7" s="83">
        <v>-99.55834280146483</v>
      </c>
      <c r="M7" s="85">
        <f t="shared" si="2"/>
        <v>0.000005072405528</v>
      </c>
      <c r="N7" s="85">
        <f t="shared" si="3"/>
        <v>0.00000667909501</v>
      </c>
      <c r="O7" s="85">
        <f t="shared" si="4"/>
        <v>0.000003985902267</v>
      </c>
      <c r="P7" s="85">
        <f t="shared" si="5"/>
        <v>0.00001052162599</v>
      </c>
      <c r="Q7" s="85">
        <f t="shared" si="6"/>
        <v>0.6374338239</v>
      </c>
      <c r="R7" s="85">
        <f t="shared" si="7"/>
        <v>36.52226783</v>
      </c>
      <c r="S7" s="86">
        <f t="shared" si="8"/>
        <v>2.208960237</v>
      </c>
      <c r="T7" s="85">
        <f t="shared" si="9"/>
        <v>126.5640987</v>
      </c>
      <c r="U7" s="84">
        <f t="shared" si="10"/>
        <v>-36.52226783</v>
      </c>
      <c r="V7" s="85">
        <f t="shared" si="11"/>
        <v>0.000003985902267</v>
      </c>
      <c r="W7" s="85">
        <f t="shared" si="12"/>
        <v>-107.9894671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-109.8322692538318</v>
      </c>
      <c r="F8" s="83">
        <v>1280.388888888889</v>
      </c>
      <c r="G8" s="83">
        <v>-105.6962485454983</v>
      </c>
      <c r="H8" s="84">
        <f t="shared" si="1"/>
        <v>-4.136020708</v>
      </c>
      <c r="I8" s="83">
        <v>1280.388888888889</v>
      </c>
      <c r="J8" s="83">
        <v>-107.007213602726</v>
      </c>
      <c r="K8" s="83">
        <v>1280.388888888889</v>
      </c>
      <c r="L8" s="83">
        <v>-101.8062389556136</v>
      </c>
      <c r="M8" s="85">
        <f t="shared" si="2"/>
        <v>0.000003223936932</v>
      </c>
      <c r="N8" s="85">
        <f t="shared" si="3"/>
        <v>0.000005190241582</v>
      </c>
      <c r="O8" s="85">
        <f t="shared" si="4"/>
        <v>0.000004463127769</v>
      </c>
      <c r="P8" s="85">
        <f t="shared" si="5"/>
        <v>0.000008122468808</v>
      </c>
      <c r="Q8" s="85">
        <f t="shared" si="6"/>
        <v>1.023576772</v>
      </c>
      <c r="R8" s="85">
        <f t="shared" si="7"/>
        <v>58.64662907</v>
      </c>
      <c r="S8" s="86">
        <f t="shared" si="8"/>
        <v>2.598001424</v>
      </c>
      <c r="T8" s="85">
        <f t="shared" si="9"/>
        <v>148.8545168</v>
      </c>
      <c r="U8" s="84">
        <f t="shared" si="10"/>
        <v>-58.64662907</v>
      </c>
      <c r="V8" s="85">
        <f t="shared" si="11"/>
        <v>0.000004463127769</v>
      </c>
      <c r="W8" s="85">
        <f t="shared" si="12"/>
        <v>-107.0072136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-125.7278245296174</v>
      </c>
      <c r="F9" s="95">
        <v>2345.722222222222</v>
      </c>
      <c r="G9" s="95">
        <v>-120.6068848271535</v>
      </c>
      <c r="H9" s="96">
        <f t="shared" si="1"/>
        <v>-5.120939702</v>
      </c>
      <c r="I9" s="95">
        <v>2345.722222222222</v>
      </c>
      <c r="J9" s="95">
        <v>-118.2468927904456</v>
      </c>
      <c r="K9" s="95">
        <v>2345.722222222222</v>
      </c>
      <c r="L9" s="95">
        <v>-116.9365205294093</v>
      </c>
      <c r="M9" s="97">
        <f t="shared" si="2"/>
        <v>0.000000517140765</v>
      </c>
      <c r="N9" s="97">
        <f t="shared" si="3"/>
        <v>0.0000009325148545</v>
      </c>
      <c r="O9" s="97">
        <f t="shared" si="4"/>
        <v>0.000001223644776</v>
      </c>
      <c r="P9" s="97">
        <f t="shared" si="5"/>
        <v>0.00000142289867</v>
      </c>
      <c r="Q9" s="97">
        <f t="shared" si="6"/>
        <v>1.95363552</v>
      </c>
      <c r="R9" s="97">
        <f t="shared" si="7"/>
        <v>111.93507</v>
      </c>
      <c r="S9" s="98">
        <f t="shared" si="8"/>
        <v>2.739665487</v>
      </c>
      <c r="T9" s="97">
        <f t="shared" si="9"/>
        <v>156.9712697</v>
      </c>
      <c r="U9" s="96">
        <f t="shared" si="10"/>
        <v>-111.93507</v>
      </c>
      <c r="V9" s="97">
        <f t="shared" si="11"/>
        <v>0.000001223644776</v>
      </c>
      <c r="W9" s="97">
        <f t="shared" si="12"/>
        <v>-118.2468928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-80.99146272055981</v>
      </c>
      <c r="F10" s="83">
        <v>50.72222222222222</v>
      </c>
      <c r="G10" s="83">
        <v>-72.32869169582882</v>
      </c>
      <c r="H10" s="84">
        <f t="shared" si="1"/>
        <v>-8.662771025</v>
      </c>
      <c r="I10" s="83">
        <v>50.72222222222222</v>
      </c>
      <c r="J10" s="83">
        <v>-69.61079048977625</v>
      </c>
      <c r="K10" s="83">
        <v>50.72222222222222</v>
      </c>
      <c r="L10" s="83">
        <v>-72.0523608791566</v>
      </c>
      <c r="M10" s="85">
        <f t="shared" si="2"/>
        <v>0.0000892127371</v>
      </c>
      <c r="N10" s="85">
        <f t="shared" si="3"/>
        <v>0.0002418607611</v>
      </c>
      <c r="O10" s="85">
        <f t="shared" si="4"/>
        <v>0.0003307200124</v>
      </c>
      <c r="P10" s="85">
        <f t="shared" si="5"/>
        <v>0.0002496789654</v>
      </c>
      <c r="Q10" s="85">
        <f t="shared" si="6"/>
        <v>3.037421491</v>
      </c>
      <c r="R10" s="85">
        <f t="shared" si="7"/>
        <v>174.031432</v>
      </c>
      <c r="S10" s="86">
        <f t="shared" si="8"/>
        <v>1.475273107</v>
      </c>
      <c r="T10" s="85">
        <f t="shared" si="9"/>
        <v>84.52692264</v>
      </c>
      <c r="U10" s="84">
        <f t="shared" si="10"/>
        <v>174.031432</v>
      </c>
      <c r="V10" s="85">
        <f t="shared" si="11"/>
        <v>0.0003307200124</v>
      </c>
      <c r="W10" s="85">
        <f t="shared" si="12"/>
        <v>-69.61079049</v>
      </c>
      <c r="X10" s="101">
        <f t="shared" si="13"/>
        <v>0</v>
      </c>
      <c r="Y10" s="88" t="str">
        <f t="shared" si="14"/>
        <v>OK</v>
      </c>
      <c r="Z10" s="89">
        <f t="shared" si="15"/>
        <v>0.00000000795891246</v>
      </c>
      <c r="AA10" s="89">
        <f t="shared" si="16"/>
        <v>0.00000005849662776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-69.74670524671998</v>
      </c>
      <c r="F11" s="83">
        <v>146.5555555555555</v>
      </c>
      <c r="G11" s="83">
        <v>-73.78758042928004</v>
      </c>
      <c r="H11" s="84">
        <f t="shared" si="1"/>
        <v>4.040875183</v>
      </c>
      <c r="I11" s="83">
        <v>146.5555555555555</v>
      </c>
      <c r="J11" s="83">
        <v>-70.3019471479812</v>
      </c>
      <c r="K11" s="83">
        <v>146.6111111111111</v>
      </c>
      <c r="L11" s="83">
        <v>-74.94894996730862</v>
      </c>
      <c r="M11" s="85">
        <f t="shared" si="2"/>
        <v>0.0003255852619</v>
      </c>
      <c r="N11" s="85">
        <f t="shared" si="3"/>
        <v>0.0002044659424</v>
      </c>
      <c r="O11" s="85">
        <f t="shared" si="4"/>
        <v>0.0003054236357</v>
      </c>
      <c r="P11" s="85">
        <f t="shared" si="5"/>
        <v>0.0001788761759</v>
      </c>
      <c r="Q11" s="85">
        <f t="shared" si="6"/>
        <v>1.148834751</v>
      </c>
      <c r="R11" s="85">
        <f t="shared" si="7"/>
        <v>65.82338261</v>
      </c>
      <c r="S11" s="86">
        <f t="shared" si="8"/>
        <v>0.5158728794</v>
      </c>
      <c r="T11" s="85">
        <f t="shared" si="9"/>
        <v>29.55733875</v>
      </c>
      <c r="U11" s="84">
        <f t="shared" si="10"/>
        <v>65.82338261</v>
      </c>
      <c r="V11" s="85">
        <f t="shared" si="11"/>
        <v>0.0003054236357</v>
      </c>
      <c r="W11" s="85">
        <f t="shared" si="12"/>
        <v>-70.30194715</v>
      </c>
      <c r="X11" s="101">
        <f t="shared" si="13"/>
        <v>0</v>
      </c>
      <c r="Y11" s="88" t="str">
        <f t="shared" si="14"/>
        <v>OK</v>
      </c>
      <c r="Z11" s="89">
        <f t="shared" si="15"/>
        <v>0.0000001060057628</v>
      </c>
      <c r="AA11" s="89">
        <f t="shared" si="16"/>
        <v>0.0000000418063216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-82.65577955170093</v>
      </c>
      <c r="F12" s="83">
        <v>285.2777777777778</v>
      </c>
      <c r="G12" s="83">
        <v>-80.91739121358366</v>
      </c>
      <c r="H12" s="84">
        <f t="shared" si="1"/>
        <v>-1.738388338</v>
      </c>
      <c r="I12" s="83">
        <v>285.2777777777778</v>
      </c>
      <c r="J12" s="83">
        <v>-93.07796155932637</v>
      </c>
      <c r="K12" s="83">
        <v>285.2777777777778</v>
      </c>
      <c r="L12" s="83">
        <v>-77.95702394089489</v>
      </c>
      <c r="M12" s="85">
        <f t="shared" si="2"/>
        <v>0.00007365649053</v>
      </c>
      <c r="N12" s="85">
        <f t="shared" si="3"/>
        <v>0.00008997677841</v>
      </c>
      <c r="O12" s="85">
        <f t="shared" si="4"/>
        <v>0.00002218717056</v>
      </c>
      <c r="P12" s="85">
        <f t="shared" si="5"/>
        <v>0.000126516976</v>
      </c>
      <c r="Q12" s="85">
        <f t="shared" si="6"/>
        <v>0.1848945848</v>
      </c>
      <c r="R12" s="85">
        <f t="shared" si="7"/>
        <v>10.59367936</v>
      </c>
      <c r="S12" s="86">
        <f t="shared" si="8"/>
        <v>1.759426602</v>
      </c>
      <c r="T12" s="85">
        <f t="shared" si="9"/>
        <v>100.8077186</v>
      </c>
      <c r="U12" s="84">
        <f t="shared" si="10"/>
        <v>-10.59367936</v>
      </c>
      <c r="V12" s="85">
        <f t="shared" si="11"/>
        <v>0.00002218717056</v>
      </c>
      <c r="W12" s="85">
        <f t="shared" si="12"/>
        <v>-93.07796156</v>
      </c>
      <c r="X12" s="101">
        <f t="shared" si="13"/>
        <v>0</v>
      </c>
      <c r="Y12" s="88" t="str">
        <f t="shared" si="14"/>
        <v>OK</v>
      </c>
      <c r="Z12" s="89">
        <f t="shared" si="15"/>
        <v>0.000000005425278597</v>
      </c>
      <c r="AA12" s="89">
        <f t="shared" si="16"/>
        <v>0.000000008095820653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-88.36550715668595</v>
      </c>
      <c r="F13" s="83">
        <v>457.6111111111111</v>
      </c>
      <c r="G13" s="83">
        <v>-84.19116301957894</v>
      </c>
      <c r="H13" s="84">
        <f t="shared" si="1"/>
        <v>-4.174344137</v>
      </c>
      <c r="I13" s="83">
        <v>457.6111111111111</v>
      </c>
      <c r="J13" s="83">
        <v>-89.3684484467356</v>
      </c>
      <c r="K13" s="83">
        <v>457.6111111111111</v>
      </c>
      <c r="L13" s="83">
        <v>-81.21402401315049</v>
      </c>
      <c r="M13" s="85">
        <f t="shared" si="2"/>
        <v>0.00003817021816</v>
      </c>
      <c r="N13" s="85">
        <f t="shared" si="3"/>
        <v>0.00006172226417</v>
      </c>
      <c r="O13" s="85">
        <f t="shared" si="4"/>
        <v>0.00003400772481</v>
      </c>
      <c r="P13" s="85">
        <f t="shared" si="5"/>
        <v>0.00008695584893</v>
      </c>
      <c r="Q13" s="85">
        <f t="shared" si="6"/>
        <v>0.5109602643</v>
      </c>
      <c r="R13" s="85">
        <f t="shared" si="7"/>
        <v>29.27586664</v>
      </c>
      <c r="S13" s="86">
        <f t="shared" si="8"/>
        <v>2.079452473</v>
      </c>
      <c r="T13" s="85">
        <f t="shared" si="9"/>
        <v>119.1438504</v>
      </c>
      <c r="U13" s="84">
        <f t="shared" si="10"/>
        <v>-29.27586664</v>
      </c>
      <c r="V13" s="85">
        <f t="shared" si="11"/>
        <v>0.00003400772481</v>
      </c>
      <c r="W13" s="85">
        <f t="shared" si="12"/>
        <v>-89.36844845</v>
      </c>
      <c r="X13" s="101">
        <f t="shared" si="13"/>
        <v>0</v>
      </c>
      <c r="Y13" s="88" t="str">
        <f t="shared" si="14"/>
        <v>OK</v>
      </c>
      <c r="Z13" s="89">
        <f t="shared" si="15"/>
        <v>0.000000001456965555</v>
      </c>
      <c r="AA13" s="89">
        <f t="shared" si="16"/>
        <v>0.000000003809637895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-109.2767818768674</v>
      </c>
      <c r="F14" s="83">
        <v>662.1111111111111</v>
      </c>
      <c r="G14" s="83">
        <v>-103.3701130157759</v>
      </c>
      <c r="H14" s="84">
        <f t="shared" si="1"/>
        <v>-5.906668861</v>
      </c>
      <c r="I14" s="83">
        <v>662.1111111111111</v>
      </c>
      <c r="J14" s="83">
        <v>-106.5176090800411</v>
      </c>
      <c r="K14" s="83">
        <v>662.1111111111111</v>
      </c>
      <c r="L14" s="83">
        <v>-100.5515000839694</v>
      </c>
      <c r="M14" s="85">
        <f t="shared" si="2"/>
        <v>0.000003436852597</v>
      </c>
      <c r="N14" s="85">
        <f t="shared" si="3"/>
        <v>0.000006784132933</v>
      </c>
      <c r="O14" s="85">
        <f t="shared" si="4"/>
        <v>0.000004721930015</v>
      </c>
      <c r="P14" s="85">
        <f t="shared" si="5"/>
        <v>0.000009384799439</v>
      </c>
      <c r="Q14" s="85">
        <f t="shared" si="6"/>
        <v>0.7041980244</v>
      </c>
      <c r="R14" s="85">
        <f t="shared" si="7"/>
        <v>40.34757474</v>
      </c>
      <c r="S14" s="86">
        <f t="shared" si="8"/>
        <v>2.276327127</v>
      </c>
      <c r="T14" s="85">
        <f t="shared" si="9"/>
        <v>130.4239372</v>
      </c>
      <c r="U14" s="84">
        <f t="shared" si="10"/>
        <v>-40.34757474</v>
      </c>
      <c r="V14" s="85">
        <f t="shared" si="11"/>
        <v>0.000004721930015</v>
      </c>
      <c r="W14" s="85">
        <f t="shared" si="12"/>
        <v>-106.5176091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-113.4041166295104</v>
      </c>
      <c r="F15" s="83">
        <v>1280.388888888889</v>
      </c>
      <c r="G15" s="83">
        <v>-105.8116578569122</v>
      </c>
      <c r="H15" s="84">
        <f t="shared" si="1"/>
        <v>-7.592458773</v>
      </c>
      <c r="I15" s="83">
        <v>1280.388888888889</v>
      </c>
      <c r="J15" s="83">
        <v>-107.0746558321795</v>
      </c>
      <c r="K15" s="83">
        <v>1280.388888888889</v>
      </c>
      <c r="L15" s="83">
        <v>-103.0487987402877</v>
      </c>
      <c r="M15" s="85">
        <f t="shared" si="2"/>
        <v>0.000002136949054</v>
      </c>
      <c r="N15" s="85">
        <f t="shared" si="3"/>
        <v>0.000005121735035</v>
      </c>
      <c r="O15" s="85">
        <f t="shared" si="4"/>
        <v>0.000004428607675</v>
      </c>
      <c r="P15" s="85">
        <f t="shared" si="5"/>
        <v>0.000007039795817</v>
      </c>
      <c r="Q15" s="85">
        <f t="shared" si="6"/>
        <v>1.034423031</v>
      </c>
      <c r="R15" s="85">
        <f t="shared" si="7"/>
        <v>59.2680739</v>
      </c>
      <c r="S15" s="86">
        <f t="shared" si="8"/>
        <v>2.600257338</v>
      </c>
      <c r="T15" s="85">
        <f t="shared" si="9"/>
        <v>148.9837711</v>
      </c>
      <c r="U15" s="84">
        <f t="shared" si="10"/>
        <v>-59.2680739</v>
      </c>
      <c r="V15" s="85">
        <f t="shared" si="11"/>
        <v>0.000004428607675</v>
      </c>
      <c r="W15" s="85">
        <f t="shared" si="12"/>
        <v>-107.0746558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-129.5036964837942</v>
      </c>
      <c r="F16" s="95">
        <v>2345.722222222222</v>
      </c>
      <c r="G16" s="95">
        <v>-120.9533225751493</v>
      </c>
      <c r="H16" s="96">
        <f t="shared" si="1"/>
        <v>-8.550373909</v>
      </c>
      <c r="I16" s="95">
        <v>2345.722222222222</v>
      </c>
      <c r="J16" s="95">
        <v>-119.3829990248728</v>
      </c>
      <c r="K16" s="95">
        <v>2345.722222222222</v>
      </c>
      <c r="L16" s="95">
        <v>-118.351431072113</v>
      </c>
      <c r="M16" s="97">
        <f t="shared" si="2"/>
        <v>0.0000003348229171</v>
      </c>
      <c r="N16" s="97">
        <f t="shared" si="3"/>
        <v>0.000000896053357</v>
      </c>
      <c r="O16" s="97">
        <f t="shared" si="4"/>
        <v>0.000001073618654</v>
      </c>
      <c r="P16" s="97">
        <f t="shared" si="5"/>
        <v>0.000001209005973</v>
      </c>
      <c r="Q16" s="97">
        <f t="shared" si="6"/>
        <v>1.977996154</v>
      </c>
      <c r="R16" s="97">
        <f t="shared" si="7"/>
        <v>113.3308315</v>
      </c>
      <c r="S16" s="98">
        <f t="shared" si="8"/>
        <v>2.71667033</v>
      </c>
      <c r="T16" s="97">
        <f t="shared" si="9"/>
        <v>155.6537443</v>
      </c>
      <c r="U16" s="96">
        <f t="shared" si="10"/>
        <v>-113.3308315</v>
      </c>
      <c r="V16" s="97">
        <f t="shared" si="11"/>
        <v>0.000001073618654</v>
      </c>
      <c r="W16" s="97">
        <f t="shared" si="12"/>
        <v>-119.382999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-76.27444901716804</v>
      </c>
      <c r="F17" s="83">
        <v>50.72222222222222</v>
      </c>
      <c r="G17" s="83">
        <v>-66.15974346868899</v>
      </c>
      <c r="H17" s="84">
        <f t="shared" si="1"/>
        <v>-10.11470555</v>
      </c>
      <c r="I17" s="83">
        <v>50.72222222222222</v>
      </c>
      <c r="J17" s="83">
        <v>-63.80491287327797</v>
      </c>
      <c r="K17" s="83">
        <v>50.72222222222222</v>
      </c>
      <c r="L17" s="83">
        <v>-65.91731890729135</v>
      </c>
      <c r="M17" s="85">
        <f t="shared" si="2"/>
        <v>0.000153559804</v>
      </c>
      <c r="N17" s="85">
        <f t="shared" si="3"/>
        <v>0.0004920540679</v>
      </c>
      <c r="O17" s="85">
        <f t="shared" si="4"/>
        <v>0.0006452891403</v>
      </c>
      <c r="P17" s="85">
        <f t="shared" si="5"/>
        <v>0.0005059808201</v>
      </c>
      <c r="Q17" s="85">
        <f t="shared" si="6"/>
        <v>3.067091266</v>
      </c>
      <c r="R17" s="85">
        <f t="shared" si="7"/>
        <v>175.7313849</v>
      </c>
      <c r="S17" s="86">
        <f t="shared" si="8"/>
        <v>1.506689006</v>
      </c>
      <c r="T17" s="85">
        <f t="shared" si="9"/>
        <v>86.32692107</v>
      </c>
      <c r="U17" s="84">
        <f t="shared" si="10"/>
        <v>175.7313849</v>
      </c>
      <c r="V17" s="85">
        <f t="shared" si="11"/>
        <v>0.0006452891403</v>
      </c>
      <c r="W17" s="85">
        <f t="shared" si="12"/>
        <v>-63.80491287</v>
      </c>
      <c r="X17" s="101">
        <f t="shared" si="13"/>
        <v>0</v>
      </c>
      <c r="Y17" s="88" t="str">
        <f t="shared" si="14"/>
        <v>OK</v>
      </c>
      <c r="Z17" s="89">
        <f t="shared" si="15"/>
        <v>0.00000002358061341</v>
      </c>
      <c r="AA17" s="89">
        <f t="shared" si="16"/>
        <v>0.0000002421172058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-65.18149414985798</v>
      </c>
      <c r="F18" s="83">
        <v>146.5555555555555</v>
      </c>
      <c r="G18" s="83">
        <v>-67.69441063382347</v>
      </c>
      <c r="H18" s="84">
        <f t="shared" si="1"/>
        <v>2.512916484</v>
      </c>
      <c r="I18" s="83">
        <v>146.5555555555555</v>
      </c>
      <c r="J18" s="83">
        <v>-64.26181963630322</v>
      </c>
      <c r="K18" s="83">
        <v>146.6111111111111</v>
      </c>
      <c r="L18" s="83">
        <v>-73.34209727444082</v>
      </c>
      <c r="M18" s="85">
        <f t="shared" si="2"/>
        <v>0.0005507129544</v>
      </c>
      <c r="N18" s="85">
        <f t="shared" si="3"/>
        <v>0.000412362789</v>
      </c>
      <c r="O18" s="85">
        <f t="shared" si="4"/>
        <v>0.0006122221218</v>
      </c>
      <c r="P18" s="85">
        <f t="shared" si="5"/>
        <v>0.0002152261992</v>
      </c>
      <c r="Q18" s="85">
        <f t="shared" si="6"/>
        <v>1.35216145</v>
      </c>
      <c r="R18" s="85">
        <f t="shared" si="7"/>
        <v>77.4731443</v>
      </c>
      <c r="S18" s="86">
        <f t="shared" si="8"/>
        <v>0.3477161014</v>
      </c>
      <c r="T18" s="85">
        <f t="shared" si="9"/>
        <v>19.92266508</v>
      </c>
      <c r="U18" s="84">
        <f t="shared" si="10"/>
        <v>77.4731443</v>
      </c>
      <c r="V18" s="85">
        <f t="shared" si="11"/>
        <v>0.0006122221218</v>
      </c>
      <c r="W18" s="85">
        <f t="shared" si="12"/>
        <v>-64.26181964</v>
      </c>
      <c r="X18" s="101">
        <f t="shared" si="13"/>
        <v>0</v>
      </c>
      <c r="Y18" s="88" t="str">
        <f t="shared" si="14"/>
        <v>OK</v>
      </c>
      <c r="Z18" s="89">
        <f t="shared" si="15"/>
        <v>0.0000003032847582</v>
      </c>
      <c r="AA18" s="89">
        <f t="shared" si="16"/>
        <v>0.0000001700430698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-73.82706670528209</v>
      </c>
      <c r="F19" s="83">
        <v>285.2777777777778</v>
      </c>
      <c r="G19" s="83">
        <v>-74.85765783934373</v>
      </c>
      <c r="H19" s="84">
        <f t="shared" si="1"/>
        <v>1.030591134</v>
      </c>
      <c r="I19" s="83">
        <v>285.2777777777778</v>
      </c>
      <c r="J19" s="83">
        <v>-92.81655891093577</v>
      </c>
      <c r="K19" s="83">
        <v>285.2777777777778</v>
      </c>
      <c r="L19" s="83">
        <v>-71.33270665422907</v>
      </c>
      <c r="M19" s="85">
        <f t="shared" si="2"/>
        <v>0.0002035385446</v>
      </c>
      <c r="N19" s="85">
        <f t="shared" si="3"/>
        <v>0.0001807661498</v>
      </c>
      <c r="O19" s="85">
        <f t="shared" si="4"/>
        <v>0.00002286504468</v>
      </c>
      <c r="P19" s="85">
        <f t="shared" si="5"/>
        <v>0.0002712468274</v>
      </c>
      <c r="Q19" s="85">
        <f t="shared" si="6"/>
        <v>0.01072021285</v>
      </c>
      <c r="R19" s="85">
        <f t="shared" si="7"/>
        <v>0.6142229521</v>
      </c>
      <c r="S19" s="86">
        <f t="shared" si="8"/>
        <v>1.563600597</v>
      </c>
      <c r="T19" s="85">
        <f t="shared" si="9"/>
        <v>89.58771505</v>
      </c>
      <c r="U19" s="84">
        <f t="shared" si="10"/>
        <v>0.6142229521</v>
      </c>
      <c r="V19" s="85">
        <f t="shared" si="11"/>
        <v>0.00002286504468</v>
      </c>
      <c r="W19" s="85">
        <f t="shared" si="12"/>
        <v>-92.81655891</v>
      </c>
      <c r="X19" s="101">
        <f t="shared" si="13"/>
        <v>0</v>
      </c>
      <c r="Y19" s="88" t="str">
        <f t="shared" si="14"/>
        <v>OK</v>
      </c>
      <c r="Z19" s="89">
        <f t="shared" si="15"/>
        <v>0.00000004142793913</v>
      </c>
      <c r="AA19" s="89">
        <f t="shared" si="16"/>
        <v>0.00000003267640093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-80.42979593683143</v>
      </c>
      <c r="F20" s="83">
        <v>457.6111111111111</v>
      </c>
      <c r="G20" s="83">
        <v>-78.33292631860738</v>
      </c>
      <c r="H20" s="84">
        <f t="shared" si="1"/>
        <v>-2.096869618</v>
      </c>
      <c r="I20" s="83">
        <v>457.6111111111111</v>
      </c>
      <c r="J20" s="83">
        <v>-85.17534940004488</v>
      </c>
      <c r="K20" s="83">
        <v>457.6111111111111</v>
      </c>
      <c r="L20" s="83">
        <v>-74.70334733324728</v>
      </c>
      <c r="M20" s="85">
        <f t="shared" si="2"/>
        <v>0.00009517222073</v>
      </c>
      <c r="N20" s="85">
        <f t="shared" si="3"/>
        <v>0.0001211584431</v>
      </c>
      <c r="O20" s="85">
        <f t="shared" si="4"/>
        <v>0.00005511026889</v>
      </c>
      <c r="P20" s="85">
        <f t="shared" si="5"/>
        <v>0.0001840062749</v>
      </c>
      <c r="Q20" s="85">
        <f t="shared" si="6"/>
        <v>0.4565339329</v>
      </c>
      <c r="R20" s="85">
        <f t="shared" si="7"/>
        <v>26.15746756</v>
      </c>
      <c r="S20" s="86">
        <f t="shared" si="8"/>
        <v>2.025139021</v>
      </c>
      <c r="T20" s="85">
        <f t="shared" si="9"/>
        <v>116.0319188</v>
      </c>
      <c r="U20" s="84">
        <f t="shared" si="10"/>
        <v>-26.15746756</v>
      </c>
      <c r="V20" s="85">
        <f t="shared" si="11"/>
        <v>0.00005511026889</v>
      </c>
      <c r="W20" s="85">
        <f t="shared" si="12"/>
        <v>-85.1753494</v>
      </c>
      <c r="X20" s="101">
        <f t="shared" si="13"/>
        <v>0</v>
      </c>
      <c r="Y20" s="88" t="str">
        <f t="shared" si="14"/>
        <v>OK</v>
      </c>
      <c r="Z20" s="89">
        <f t="shared" si="15"/>
        <v>0.000000009057751598</v>
      </c>
      <c r="AA20" s="89">
        <f t="shared" si="16"/>
        <v>0.00000001467936834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-101.4035497288025</v>
      </c>
      <c r="F21" s="83">
        <v>662.1111111111111</v>
      </c>
      <c r="G21" s="83">
        <v>-97.41801858466954</v>
      </c>
      <c r="H21" s="84">
        <f t="shared" si="1"/>
        <v>-3.985531144</v>
      </c>
      <c r="I21" s="83">
        <v>662.1111111111111</v>
      </c>
      <c r="J21" s="83">
        <v>-101.3256722614008</v>
      </c>
      <c r="K21" s="83">
        <v>662.1111111111111</v>
      </c>
      <c r="L21" s="83">
        <v>-94.02792489633866</v>
      </c>
      <c r="M21" s="85">
        <f t="shared" si="2"/>
        <v>0.000008507902682</v>
      </c>
      <c r="N21" s="85">
        <f t="shared" si="3"/>
        <v>0.00001346167405</v>
      </c>
      <c r="O21" s="85">
        <f t="shared" si="4"/>
        <v>0.000008584527317</v>
      </c>
      <c r="P21" s="85">
        <f t="shared" si="5"/>
        <v>0.00001988857902</v>
      </c>
      <c r="Q21" s="85">
        <f t="shared" si="6"/>
        <v>0.6674381644</v>
      </c>
      <c r="R21" s="85">
        <f t="shared" si="7"/>
        <v>38.24138991</v>
      </c>
      <c r="S21" s="86">
        <f t="shared" si="8"/>
        <v>2.239185974</v>
      </c>
      <c r="T21" s="85">
        <f t="shared" si="9"/>
        <v>128.2959059</v>
      </c>
      <c r="U21" s="84">
        <f t="shared" si="10"/>
        <v>-38.24138991</v>
      </c>
      <c r="V21" s="85">
        <f t="shared" si="11"/>
        <v>0.000008584527317</v>
      </c>
      <c r="W21" s="85">
        <f t="shared" si="12"/>
        <v>-101.3256723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0.0000000001812166683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-105.4203856665036</v>
      </c>
      <c r="F22" s="83">
        <v>1280.388888888889</v>
      </c>
      <c r="G22" s="83">
        <v>-99.73316194043502</v>
      </c>
      <c r="H22" s="84">
        <f t="shared" si="1"/>
        <v>-5.687223726</v>
      </c>
      <c r="I22" s="83">
        <v>1280.388888888889</v>
      </c>
      <c r="J22" s="83">
        <v>-101.082080039091</v>
      </c>
      <c r="K22" s="83">
        <v>1280.388888888889</v>
      </c>
      <c r="L22" s="83">
        <v>-96.38774899182722</v>
      </c>
      <c r="M22" s="85">
        <f t="shared" si="2"/>
        <v>0.000005357728679</v>
      </c>
      <c r="N22" s="85">
        <f t="shared" si="3"/>
        <v>0.00001031197622</v>
      </c>
      <c r="O22" s="85">
        <f t="shared" si="4"/>
        <v>0.000008828684516</v>
      </c>
      <c r="P22" s="85">
        <f t="shared" si="5"/>
        <v>0.00001515697556</v>
      </c>
      <c r="Q22" s="85">
        <f t="shared" si="6"/>
        <v>1.027779321</v>
      </c>
      <c r="R22" s="85">
        <f t="shared" si="7"/>
        <v>58.88741734</v>
      </c>
      <c r="S22" s="86">
        <f t="shared" si="8"/>
        <v>2.600135148</v>
      </c>
      <c r="T22" s="85">
        <f t="shared" si="9"/>
        <v>148.9767702</v>
      </c>
      <c r="U22" s="84">
        <f t="shared" si="10"/>
        <v>-58.88741734</v>
      </c>
      <c r="V22" s="85">
        <f t="shared" si="11"/>
        <v>0.000008828684516</v>
      </c>
      <c r="W22" s="85">
        <f t="shared" si="12"/>
        <v>-101.08208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0.0000000001063368536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-121.3990646428391</v>
      </c>
      <c r="F23" s="95">
        <v>2345.722222222222</v>
      </c>
      <c r="G23" s="95">
        <v>-114.7617674550042</v>
      </c>
      <c r="H23" s="96">
        <f t="shared" si="1"/>
        <v>-6.637297188</v>
      </c>
      <c r="I23" s="95">
        <v>2345.722222222222</v>
      </c>
      <c r="J23" s="95">
        <v>-112.8081955331963</v>
      </c>
      <c r="K23" s="95">
        <v>2345.722222222222</v>
      </c>
      <c r="L23" s="95">
        <v>-111.5958117289344</v>
      </c>
      <c r="M23" s="97">
        <f t="shared" si="2"/>
        <v>0.0000008512296996</v>
      </c>
      <c r="N23" s="97">
        <f t="shared" si="3"/>
        <v>0.000001827728262</v>
      </c>
      <c r="O23" s="97">
        <f t="shared" si="4"/>
        <v>0.000002288707134</v>
      </c>
      <c r="P23" s="97">
        <f t="shared" si="5"/>
        <v>0.000002631536593</v>
      </c>
      <c r="Q23" s="97">
        <f t="shared" si="6"/>
        <v>1.957320967</v>
      </c>
      <c r="R23" s="97">
        <f t="shared" si="7"/>
        <v>112.1462305</v>
      </c>
      <c r="S23" s="98">
        <f t="shared" si="8"/>
        <v>2.736505184</v>
      </c>
      <c r="T23" s="97">
        <f t="shared" si="9"/>
        <v>156.7901976</v>
      </c>
      <c r="U23" s="96">
        <f t="shared" si="10"/>
        <v>-112.1462305</v>
      </c>
      <c r="V23" s="97">
        <f t="shared" si="11"/>
        <v>0.000002288707134</v>
      </c>
      <c r="W23" s="97">
        <f t="shared" si="12"/>
        <v>-112.8081955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-83.61145859071961</v>
      </c>
      <c r="F3" s="83">
        <v>50.72222222222222</v>
      </c>
      <c r="G3" s="83">
        <v>-72.03393360782256</v>
      </c>
      <c r="H3" s="84">
        <f t="shared" ref="H3:H23" si="1">E3-G3</f>
        <v>-11.57752498</v>
      </c>
      <c r="I3" s="83">
        <v>50.72222222222222</v>
      </c>
      <c r="J3" s="83">
        <v>-70.00254551762927</v>
      </c>
      <c r="K3" s="83">
        <v>50.72222222222222</v>
      </c>
      <c r="L3" s="83">
        <v>-71.81514742726989</v>
      </c>
      <c r="M3" s="85">
        <f t="shared" ref="M3:M23" si="2">10^(E3/20)</f>
        <v>0.00006598224233</v>
      </c>
      <c r="N3" s="85">
        <f t="shared" ref="N3:N23" si="3">10^(G3/20)</f>
        <v>0.0002502092261</v>
      </c>
      <c r="O3" s="85">
        <f t="shared" ref="O3:O23" si="4">10^(J3/20)</f>
        <v>0.0003161351048</v>
      </c>
      <c r="P3" s="85">
        <f t="shared" ref="P3:P23" si="5">10^(L3/20)</f>
        <v>0.0002565917145</v>
      </c>
      <c r="Q3" s="85">
        <f t="shared" ref="Q3:Q23" si="6">ACOS((M3^2+N3^2-O3^2)/(2*M3*N3))</f>
        <v>3.095125703</v>
      </c>
      <c r="R3" s="85">
        <f t="shared" ref="R3:R23" si="7">(360/(2*PI()))*Q3</f>
        <v>177.3376398</v>
      </c>
      <c r="S3" s="86">
        <f t="shared" ref="S3:S23" si="8">ACOS((M3^2+N3^2-P3^2)/(2*M3*N3))</f>
        <v>1.536899825</v>
      </c>
      <c r="T3" s="85">
        <f t="shared" ref="T3:T23" si="9">(360/(2*PI()))*S3</f>
        <v>88.05787352</v>
      </c>
      <c r="U3" s="84">
        <f t="shared" ref="U3:U23" si="10">IF(T3&lt;90,R3*1,R3*-1)</f>
        <v>177.3376398</v>
      </c>
      <c r="V3" s="85">
        <f t="shared" ref="V3:V23" si="11">(M3^2+N3^2-2*M3*N3*COS(Q3))^0.5</f>
        <v>0.0003161351048</v>
      </c>
      <c r="W3" s="85">
        <f t="shared" ref="W3:W23" si="12">20*LOG(V3)</f>
        <v>-70.00254552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0.000000004353656303</v>
      </c>
      <c r="AA3" s="89">
        <f t="shared" ref="AA3:AA23" si="16">10^(G3/10)</f>
        <v>0.00000006260465682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-72.34471620519332</v>
      </c>
      <c r="F4" s="83">
        <v>146.5555555555555</v>
      </c>
      <c r="G4" s="83">
        <v>-73.64239055177245</v>
      </c>
      <c r="H4" s="84">
        <f t="shared" si="1"/>
        <v>1.297674347</v>
      </c>
      <c r="I4" s="83">
        <v>146.5555555555555</v>
      </c>
      <c r="J4" s="83">
        <v>-69.75191057174051</v>
      </c>
      <c r="K4" s="83">
        <v>146.6111111111111</v>
      </c>
      <c r="L4" s="83">
        <v>-85.50628236212488</v>
      </c>
      <c r="M4" s="85">
        <f t="shared" si="2"/>
        <v>0.000241414966</v>
      </c>
      <c r="N4" s="85">
        <f t="shared" si="3"/>
        <v>0.0002079124387</v>
      </c>
      <c r="O4" s="85">
        <f t="shared" si="4"/>
        <v>0.0003253902019</v>
      </c>
      <c r="P4" s="85">
        <f t="shared" si="5"/>
        <v>0.0000530500603</v>
      </c>
      <c r="Q4" s="85">
        <f t="shared" si="6"/>
        <v>1.614342058</v>
      </c>
      <c r="R4" s="85">
        <f t="shared" si="7"/>
        <v>92.49498661</v>
      </c>
      <c r="S4" s="86">
        <f t="shared" si="8"/>
        <v>0.1838550344</v>
      </c>
      <c r="T4" s="85">
        <f t="shared" si="9"/>
        <v>10.53411751</v>
      </c>
      <c r="U4" s="84">
        <f t="shared" si="10"/>
        <v>92.49498661</v>
      </c>
      <c r="V4" s="85">
        <f t="shared" si="11"/>
        <v>0.0003253902019</v>
      </c>
      <c r="W4" s="85">
        <f t="shared" si="12"/>
        <v>-69.75191057</v>
      </c>
      <c r="X4" s="101">
        <f t="shared" si="13"/>
        <v>0</v>
      </c>
      <c r="Y4" s="88" t="str">
        <f t="shared" si="14"/>
        <v>OK</v>
      </c>
      <c r="Z4" s="89">
        <f t="shared" si="15"/>
        <v>0.00000005828118581</v>
      </c>
      <c r="AA4" s="89">
        <f t="shared" si="16"/>
        <v>0.00000004322758215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-77.6209892525936</v>
      </c>
      <c r="F5" s="83">
        <v>285.2777777777778</v>
      </c>
      <c r="G5" s="83">
        <v>-80.83928979786128</v>
      </c>
      <c r="H5" s="84">
        <f t="shared" si="1"/>
        <v>3.218300545</v>
      </c>
      <c r="I5" s="83">
        <v>285.2777777777778</v>
      </c>
      <c r="J5" s="83">
        <v>-87.39375247440934</v>
      </c>
      <c r="K5" s="83">
        <v>285.2777777777778</v>
      </c>
      <c r="L5" s="83">
        <v>-76.41651401163803</v>
      </c>
      <c r="M5" s="85">
        <f t="shared" si="2"/>
        <v>0.0001315075047</v>
      </c>
      <c r="N5" s="85">
        <f t="shared" si="3"/>
        <v>0.00009078947612</v>
      </c>
      <c r="O5" s="85">
        <f t="shared" si="4"/>
        <v>0.00004268864563</v>
      </c>
      <c r="P5" s="85">
        <f t="shared" si="5"/>
        <v>0.000151068633</v>
      </c>
      <c r="Q5" s="85">
        <f t="shared" si="6"/>
        <v>0.1173972484</v>
      </c>
      <c r="R5" s="85">
        <f t="shared" si="7"/>
        <v>6.726366861</v>
      </c>
      <c r="S5" s="86">
        <f t="shared" si="8"/>
        <v>1.456842359</v>
      </c>
      <c r="T5" s="85">
        <f t="shared" si="9"/>
        <v>83.47091857</v>
      </c>
      <c r="U5" s="84">
        <f t="shared" si="10"/>
        <v>6.726366861</v>
      </c>
      <c r="V5" s="85">
        <f t="shared" si="11"/>
        <v>0.00004268864563</v>
      </c>
      <c r="W5" s="85">
        <f t="shared" si="12"/>
        <v>-87.39375247</v>
      </c>
      <c r="X5" s="101">
        <f t="shared" si="13"/>
        <v>0</v>
      </c>
      <c r="Y5" s="88" t="str">
        <f t="shared" si="14"/>
        <v>OK</v>
      </c>
      <c r="Z5" s="89">
        <f t="shared" si="15"/>
        <v>0.0000000172942238</v>
      </c>
      <c r="AA5" s="89">
        <f t="shared" si="16"/>
        <v>0.000000008242728974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-84.88110761076017</v>
      </c>
      <c r="F6" s="83">
        <v>457.6111111111111</v>
      </c>
      <c r="G6" s="83">
        <v>-84.51899081335785</v>
      </c>
      <c r="H6" s="84">
        <f t="shared" si="1"/>
        <v>-0.3621167974</v>
      </c>
      <c r="I6" s="83">
        <v>457.6111111111111</v>
      </c>
      <c r="J6" s="83">
        <v>-92.27809634516815</v>
      </c>
      <c r="K6" s="83">
        <v>457.6111111111111</v>
      </c>
      <c r="L6" s="83">
        <v>-80.21093463852283</v>
      </c>
      <c r="M6" s="85">
        <f t="shared" si="2"/>
        <v>0.00005700915705</v>
      </c>
      <c r="N6" s="85">
        <f t="shared" si="3"/>
        <v>0.00005943612116</v>
      </c>
      <c r="O6" s="85">
        <f t="shared" si="4"/>
        <v>0.00002432737125</v>
      </c>
      <c r="P6" s="85">
        <f t="shared" si="5"/>
        <v>0.00009760077542</v>
      </c>
      <c r="Q6" s="85">
        <f t="shared" si="6"/>
        <v>0.4188953993</v>
      </c>
      <c r="R6" s="85">
        <f t="shared" si="7"/>
        <v>24.00093844</v>
      </c>
      <c r="S6" s="86">
        <f t="shared" si="8"/>
        <v>1.987550563</v>
      </c>
      <c r="T6" s="85">
        <f t="shared" si="9"/>
        <v>113.8782588</v>
      </c>
      <c r="U6" s="84">
        <f t="shared" si="10"/>
        <v>-24.00093844</v>
      </c>
      <c r="V6" s="85">
        <f t="shared" si="11"/>
        <v>0.00002432737125</v>
      </c>
      <c r="W6" s="85">
        <f t="shared" si="12"/>
        <v>-92.27809635</v>
      </c>
      <c r="X6" s="101">
        <f t="shared" si="13"/>
        <v>0</v>
      </c>
      <c r="Y6" s="88" t="str">
        <f t="shared" si="14"/>
        <v>OK</v>
      </c>
      <c r="Z6" s="89">
        <f t="shared" si="15"/>
        <v>0.000000003250043987</v>
      </c>
      <c r="AA6" s="89">
        <f t="shared" si="16"/>
        <v>0.000000003532652498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-105.8829016975394</v>
      </c>
      <c r="F7" s="83">
        <v>662.1111111111111</v>
      </c>
      <c r="G7" s="83">
        <v>-103.505750943822</v>
      </c>
      <c r="H7" s="84">
        <f t="shared" si="1"/>
        <v>-2.377150754</v>
      </c>
      <c r="I7" s="83">
        <v>662.1111111111111</v>
      </c>
      <c r="J7" s="83">
        <v>-107.9896787335794</v>
      </c>
      <c r="K7" s="83">
        <v>662.1111111111111</v>
      </c>
      <c r="L7" s="83">
        <v>-99.5542130563654</v>
      </c>
      <c r="M7" s="85">
        <f t="shared" si="2"/>
        <v>0.000005079897099</v>
      </c>
      <c r="N7" s="85">
        <f t="shared" si="3"/>
        <v>0.000006679015523</v>
      </c>
      <c r="O7" s="85">
        <f t="shared" si="4"/>
        <v>0.000003985805144</v>
      </c>
      <c r="P7" s="85">
        <f t="shared" si="5"/>
        <v>0.00001052662973</v>
      </c>
      <c r="Q7" s="85">
        <f t="shared" si="6"/>
        <v>0.637532959</v>
      </c>
      <c r="R7" s="85">
        <f t="shared" si="7"/>
        <v>36.52794785</v>
      </c>
      <c r="S7" s="86">
        <f t="shared" si="8"/>
        <v>2.208431742</v>
      </c>
      <c r="T7" s="85">
        <f t="shared" si="9"/>
        <v>126.5338182</v>
      </c>
      <c r="U7" s="84">
        <f t="shared" si="10"/>
        <v>-36.52794785</v>
      </c>
      <c r="V7" s="85">
        <f t="shared" si="11"/>
        <v>0.000003985805144</v>
      </c>
      <c r="W7" s="85">
        <f t="shared" si="12"/>
        <v>-107.9896787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-109.8380528367581</v>
      </c>
      <c r="F8" s="83">
        <v>1280.388888888889</v>
      </c>
      <c r="G8" s="83">
        <v>-105.6975658842548</v>
      </c>
      <c r="H8" s="84">
        <f t="shared" si="1"/>
        <v>-4.140486953</v>
      </c>
      <c r="I8" s="83">
        <v>1280.388888888889</v>
      </c>
      <c r="J8" s="83">
        <v>-107.026891750627</v>
      </c>
      <c r="K8" s="83">
        <v>1280.388888888889</v>
      </c>
      <c r="L8" s="83">
        <v>-101.81264772497</v>
      </c>
      <c r="M8" s="85">
        <f t="shared" si="2"/>
        <v>0.000003221790957</v>
      </c>
      <c r="N8" s="85">
        <f t="shared" si="3"/>
        <v>0.000005189454468</v>
      </c>
      <c r="O8" s="85">
        <f t="shared" si="4"/>
        <v>0.000004453027862</v>
      </c>
      <c r="P8" s="85">
        <f t="shared" si="5"/>
        <v>0.000008116477961</v>
      </c>
      <c r="Q8" s="85">
        <f t="shared" si="6"/>
        <v>1.020692871</v>
      </c>
      <c r="R8" s="85">
        <f t="shared" si="7"/>
        <v>58.48139369</v>
      </c>
      <c r="S8" s="86">
        <f t="shared" si="8"/>
        <v>2.595009297</v>
      </c>
      <c r="T8" s="85">
        <f t="shared" si="9"/>
        <v>148.6830805</v>
      </c>
      <c r="U8" s="84">
        <f t="shared" si="10"/>
        <v>-58.48139369</v>
      </c>
      <c r="V8" s="85">
        <f t="shared" si="11"/>
        <v>0.000004453027862</v>
      </c>
      <c r="W8" s="85">
        <f t="shared" si="12"/>
        <v>-107.0268918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-125.6618576595958</v>
      </c>
      <c r="F9" s="95">
        <v>2345.722222222222</v>
      </c>
      <c r="G9" s="95">
        <v>-120.6211305336567</v>
      </c>
      <c r="H9" s="96">
        <f t="shared" si="1"/>
        <v>-5.040727126</v>
      </c>
      <c r="I9" s="95">
        <v>2345.722222222222</v>
      </c>
      <c r="J9" s="95">
        <v>-118.3199702597481</v>
      </c>
      <c r="K9" s="95">
        <v>2345.722222222222</v>
      </c>
      <c r="L9" s="95">
        <v>-116.871470527117</v>
      </c>
      <c r="M9" s="97">
        <f t="shared" si="2"/>
        <v>0.0000005210832546</v>
      </c>
      <c r="N9" s="97">
        <f t="shared" si="3"/>
        <v>0.0000009309866927</v>
      </c>
      <c r="O9" s="97">
        <f t="shared" si="4"/>
        <v>0.000001213393005</v>
      </c>
      <c r="P9" s="97">
        <f t="shared" si="5"/>
        <v>0.000001433594987</v>
      </c>
      <c r="Q9" s="97">
        <f t="shared" si="6"/>
        <v>1.922293692</v>
      </c>
      <c r="R9" s="97">
        <f t="shared" si="7"/>
        <v>110.1393155</v>
      </c>
      <c r="S9" s="98">
        <f t="shared" si="8"/>
        <v>2.808551137</v>
      </c>
      <c r="T9" s="97">
        <f t="shared" si="9"/>
        <v>160.9181267</v>
      </c>
      <c r="U9" s="96">
        <f t="shared" si="10"/>
        <v>-110.1393155</v>
      </c>
      <c r="V9" s="97">
        <f t="shared" si="11"/>
        <v>0.000001213393005</v>
      </c>
      <c r="W9" s="97">
        <f t="shared" si="12"/>
        <v>-118.3199703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-81.27802271442512</v>
      </c>
      <c r="F10" s="83">
        <v>50.72222222222222</v>
      </c>
      <c r="G10" s="83">
        <v>-72.32888270912957</v>
      </c>
      <c r="H10" s="84">
        <f t="shared" si="1"/>
        <v>-8.949140005</v>
      </c>
      <c r="I10" s="83">
        <v>50.72222222222222</v>
      </c>
      <c r="J10" s="83">
        <v>-69.68409037504438</v>
      </c>
      <c r="K10" s="83">
        <v>50.72222222222222</v>
      </c>
      <c r="L10" s="83">
        <v>-72.0234937241961</v>
      </c>
      <c r="M10" s="85">
        <f t="shared" si="2"/>
        <v>0.00008631750215</v>
      </c>
      <c r="N10" s="85">
        <f t="shared" si="3"/>
        <v>0.0002418554424</v>
      </c>
      <c r="O10" s="85">
        <f t="shared" si="4"/>
        <v>0.0003279408223</v>
      </c>
      <c r="P10" s="85">
        <f t="shared" si="5"/>
        <v>0.0002505101424</v>
      </c>
      <c r="Q10" s="85">
        <f t="shared" si="6"/>
        <v>3.056154334</v>
      </c>
      <c r="R10" s="85">
        <f t="shared" si="7"/>
        <v>175.1047449</v>
      </c>
      <c r="S10" s="86">
        <f t="shared" si="8"/>
        <v>1.494333162</v>
      </c>
      <c r="T10" s="85">
        <f t="shared" si="9"/>
        <v>85.61898336</v>
      </c>
      <c r="U10" s="84">
        <f t="shared" si="10"/>
        <v>175.1047449</v>
      </c>
      <c r="V10" s="85">
        <f t="shared" si="11"/>
        <v>0.0003279408223</v>
      </c>
      <c r="W10" s="85">
        <f t="shared" si="12"/>
        <v>-69.68409038</v>
      </c>
      <c r="X10" s="101">
        <f t="shared" si="13"/>
        <v>0</v>
      </c>
      <c r="Y10" s="88" t="str">
        <f t="shared" si="14"/>
        <v>OK</v>
      </c>
      <c r="Z10" s="89">
        <f t="shared" si="15"/>
        <v>0.000000007450711178</v>
      </c>
      <c r="AA10" s="89">
        <f t="shared" si="16"/>
        <v>0.00000005849405499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-69.728788681584</v>
      </c>
      <c r="F11" s="83">
        <v>146.5555555555555</v>
      </c>
      <c r="G11" s="83">
        <v>-73.78750720454634</v>
      </c>
      <c r="H11" s="84">
        <f t="shared" si="1"/>
        <v>4.058718523</v>
      </c>
      <c r="I11" s="83">
        <v>146.5555555555555</v>
      </c>
      <c r="J11" s="83">
        <v>-70.30066871114116</v>
      </c>
      <c r="K11" s="83">
        <v>146.6111111111111</v>
      </c>
      <c r="L11" s="83">
        <v>-74.90690952856923</v>
      </c>
      <c r="M11" s="85">
        <f t="shared" si="2"/>
        <v>0.0003262575465</v>
      </c>
      <c r="N11" s="85">
        <f t="shared" si="3"/>
        <v>0.0002044676661</v>
      </c>
      <c r="O11" s="85">
        <f t="shared" si="4"/>
        <v>0.0003054685929</v>
      </c>
      <c r="P11" s="85">
        <f t="shared" si="5"/>
        <v>0.0001797440502</v>
      </c>
      <c r="Q11" s="85">
        <f t="shared" si="6"/>
        <v>1.146381695</v>
      </c>
      <c r="R11" s="85">
        <f t="shared" si="7"/>
        <v>65.68283281</v>
      </c>
      <c r="S11" s="86">
        <f t="shared" si="8"/>
        <v>0.5175785763</v>
      </c>
      <c r="T11" s="85">
        <f t="shared" si="9"/>
        <v>29.65506799</v>
      </c>
      <c r="U11" s="84">
        <f t="shared" si="10"/>
        <v>65.68283281</v>
      </c>
      <c r="V11" s="85">
        <f t="shared" si="11"/>
        <v>0.0003054685929</v>
      </c>
      <c r="W11" s="85">
        <f t="shared" si="12"/>
        <v>-70.30066871</v>
      </c>
      <c r="X11" s="101">
        <f t="shared" si="13"/>
        <v>0</v>
      </c>
      <c r="Y11" s="88" t="str">
        <f t="shared" si="14"/>
        <v>OK</v>
      </c>
      <c r="Z11" s="89">
        <f t="shared" si="15"/>
        <v>0.0000001064439867</v>
      </c>
      <c r="AA11" s="89">
        <f t="shared" si="16"/>
        <v>0.00000004180702648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-82.64402194250331</v>
      </c>
      <c r="F12" s="83">
        <v>285.2777777777778</v>
      </c>
      <c r="G12" s="83">
        <v>-80.91757054314371</v>
      </c>
      <c r="H12" s="84">
        <f t="shared" si="1"/>
        <v>-1.726451399</v>
      </c>
      <c r="I12" s="83">
        <v>285.2777777777778</v>
      </c>
      <c r="J12" s="83">
        <v>-93.09080223450694</v>
      </c>
      <c r="K12" s="83">
        <v>285.2777777777778</v>
      </c>
      <c r="L12" s="83">
        <v>-77.95034636023472</v>
      </c>
      <c r="M12" s="85">
        <f t="shared" si="2"/>
        <v>0.00007375626277</v>
      </c>
      <c r="N12" s="85">
        <f t="shared" si="3"/>
        <v>0.00008997492076</v>
      </c>
      <c r="O12" s="85">
        <f t="shared" si="4"/>
        <v>0.00002215439467</v>
      </c>
      <c r="P12" s="85">
        <f t="shared" si="5"/>
        <v>0.0001266142778</v>
      </c>
      <c r="Q12" s="85">
        <f t="shared" si="6"/>
        <v>0.1855296616</v>
      </c>
      <c r="R12" s="85">
        <f t="shared" si="7"/>
        <v>10.63006659</v>
      </c>
      <c r="S12" s="86">
        <f t="shared" si="8"/>
        <v>1.759959066</v>
      </c>
      <c r="T12" s="85">
        <f t="shared" si="9"/>
        <v>100.8382266</v>
      </c>
      <c r="U12" s="84">
        <f t="shared" si="10"/>
        <v>-10.63006659</v>
      </c>
      <c r="V12" s="85">
        <f t="shared" si="11"/>
        <v>0.00002215439467</v>
      </c>
      <c r="W12" s="85">
        <f t="shared" si="12"/>
        <v>-93.09080223</v>
      </c>
      <c r="X12" s="101">
        <f t="shared" si="13"/>
        <v>0</v>
      </c>
      <c r="Y12" s="88" t="str">
        <f t="shared" si="14"/>
        <v>OK</v>
      </c>
      <c r="Z12" s="89">
        <f t="shared" si="15"/>
        <v>0.000000005439986297</v>
      </c>
      <c r="AA12" s="89">
        <f t="shared" si="16"/>
        <v>0.000000008095486366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-88.36122939405442</v>
      </c>
      <c r="F13" s="83">
        <v>457.6111111111111</v>
      </c>
      <c r="G13" s="83">
        <v>-84.19137089764631</v>
      </c>
      <c r="H13" s="84">
        <f t="shared" si="1"/>
        <v>-4.169858496</v>
      </c>
      <c r="I13" s="83">
        <v>457.6111111111111</v>
      </c>
      <c r="J13" s="83">
        <v>-89.36802567706572</v>
      </c>
      <c r="K13" s="83">
        <v>457.6111111111111</v>
      </c>
      <c r="L13" s="83">
        <v>-81.21203168348616</v>
      </c>
      <c r="M13" s="85">
        <f t="shared" si="2"/>
        <v>0.00003818902146</v>
      </c>
      <c r="N13" s="85">
        <f t="shared" si="3"/>
        <v>0.000061720787</v>
      </c>
      <c r="O13" s="85">
        <f t="shared" si="4"/>
        <v>0.00003400938011</v>
      </c>
      <c r="P13" s="85">
        <f t="shared" si="5"/>
        <v>0.00008697579675</v>
      </c>
      <c r="Q13" s="85">
        <f t="shared" si="6"/>
        <v>0.5113008629</v>
      </c>
      <c r="R13" s="85">
        <f t="shared" si="7"/>
        <v>29.29538151</v>
      </c>
      <c r="S13" s="86">
        <f t="shared" si="8"/>
        <v>2.079729527</v>
      </c>
      <c r="T13" s="85">
        <f t="shared" si="9"/>
        <v>119.1597244</v>
      </c>
      <c r="U13" s="84">
        <f t="shared" si="10"/>
        <v>-29.29538151</v>
      </c>
      <c r="V13" s="85">
        <f t="shared" si="11"/>
        <v>0.00003400938011</v>
      </c>
      <c r="W13" s="85">
        <f t="shared" si="12"/>
        <v>-89.36802568</v>
      </c>
      <c r="X13" s="101">
        <f t="shared" si="13"/>
        <v>0</v>
      </c>
      <c r="Y13" s="88" t="str">
        <f t="shared" si="14"/>
        <v>OK</v>
      </c>
      <c r="Z13" s="89">
        <f t="shared" si="15"/>
        <v>0.00000000145840136</v>
      </c>
      <c r="AA13" s="89">
        <f t="shared" si="16"/>
        <v>0.000000003809455548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-109.2879008295091</v>
      </c>
      <c r="F14" s="83">
        <v>662.1111111111111</v>
      </c>
      <c r="G14" s="83">
        <v>-103.3693709279784</v>
      </c>
      <c r="H14" s="84">
        <f t="shared" si="1"/>
        <v>-5.918529902</v>
      </c>
      <c r="I14" s="83">
        <v>662.1111111111111</v>
      </c>
      <c r="J14" s="83">
        <v>-106.5253798654629</v>
      </c>
      <c r="K14" s="83">
        <v>662.1111111111111</v>
      </c>
      <c r="L14" s="83">
        <v>-100.5601704335814</v>
      </c>
      <c r="M14" s="85">
        <f t="shared" si="2"/>
        <v>0.00000343245584</v>
      </c>
      <c r="N14" s="85">
        <f t="shared" si="3"/>
        <v>0.000006784712567</v>
      </c>
      <c r="O14" s="85">
        <f t="shared" si="4"/>
        <v>0.000004717707454</v>
      </c>
      <c r="P14" s="85">
        <f t="shared" si="5"/>
        <v>0.000009375436104</v>
      </c>
      <c r="Q14" s="85">
        <f t="shared" si="6"/>
        <v>0.7022074383</v>
      </c>
      <c r="R14" s="85">
        <f t="shared" si="7"/>
        <v>40.23352256</v>
      </c>
      <c r="S14" s="86">
        <f t="shared" si="8"/>
        <v>2.273025873</v>
      </c>
      <c r="T14" s="85">
        <f t="shared" si="9"/>
        <v>130.2347892</v>
      </c>
      <c r="U14" s="84">
        <f t="shared" si="10"/>
        <v>-40.23352256</v>
      </c>
      <c r="V14" s="85">
        <f t="shared" si="11"/>
        <v>0.000004717707454</v>
      </c>
      <c r="W14" s="85">
        <f t="shared" si="12"/>
        <v>-106.5253799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-113.394530339927</v>
      </c>
      <c r="F15" s="83">
        <v>1280.388888888889</v>
      </c>
      <c r="G15" s="83">
        <v>-105.8137031587573</v>
      </c>
      <c r="H15" s="84">
        <f t="shared" si="1"/>
        <v>-7.580827181</v>
      </c>
      <c r="I15" s="83">
        <v>1280.388888888889</v>
      </c>
      <c r="J15" s="83">
        <v>-107.0865176861193</v>
      </c>
      <c r="K15" s="83">
        <v>1280.388888888889</v>
      </c>
      <c r="L15" s="83">
        <v>-103.04819282019</v>
      </c>
      <c r="M15" s="85">
        <f t="shared" si="2"/>
        <v>0.000002139308826</v>
      </c>
      <c r="N15" s="85">
        <f t="shared" si="3"/>
        <v>0.000005120529141</v>
      </c>
      <c r="O15" s="85">
        <f t="shared" si="4"/>
        <v>0.000004422563891</v>
      </c>
      <c r="P15" s="85">
        <f t="shared" si="5"/>
        <v>0.000007040286924</v>
      </c>
      <c r="Q15" s="85">
        <f t="shared" si="6"/>
        <v>1.03221691</v>
      </c>
      <c r="R15" s="85">
        <f t="shared" si="7"/>
        <v>59.14167248</v>
      </c>
      <c r="S15" s="86">
        <f t="shared" si="8"/>
        <v>2.599627032</v>
      </c>
      <c r="T15" s="85">
        <f t="shared" si="9"/>
        <v>148.9476572</v>
      </c>
      <c r="U15" s="84">
        <f t="shared" si="10"/>
        <v>-59.14167248</v>
      </c>
      <c r="V15" s="85">
        <f t="shared" si="11"/>
        <v>0.000004422563891</v>
      </c>
      <c r="W15" s="85">
        <f t="shared" si="12"/>
        <v>-107.0865177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-129.7766205444602</v>
      </c>
      <c r="F16" s="95">
        <v>2345.722222222222</v>
      </c>
      <c r="G16" s="95">
        <v>-120.9303579745984</v>
      </c>
      <c r="H16" s="96">
        <f t="shared" si="1"/>
        <v>-8.84626257</v>
      </c>
      <c r="I16" s="95">
        <v>2345.722222222222</v>
      </c>
      <c r="J16" s="95">
        <v>-119.4095039796716</v>
      </c>
      <c r="K16" s="95">
        <v>2345.722222222222</v>
      </c>
      <c r="L16" s="95">
        <v>-118.3973316579636</v>
      </c>
      <c r="M16" s="97">
        <f t="shared" si="2"/>
        <v>0.0000003244658341</v>
      </c>
      <c r="N16" s="97">
        <f t="shared" si="3"/>
        <v>0.0000008984255647</v>
      </c>
      <c r="O16" s="97">
        <f t="shared" si="4"/>
        <v>0.000001070347505</v>
      </c>
      <c r="P16" s="97">
        <f t="shared" si="5"/>
        <v>0.000001202633832</v>
      </c>
      <c r="Q16" s="97">
        <f t="shared" si="6"/>
        <v>1.982295372</v>
      </c>
      <c r="R16" s="97">
        <f t="shared" si="7"/>
        <v>113.5771586</v>
      </c>
      <c r="S16" s="98">
        <f t="shared" si="8"/>
        <v>2.728098513</v>
      </c>
      <c r="T16" s="97">
        <f t="shared" si="9"/>
        <v>156.3085309</v>
      </c>
      <c r="U16" s="96">
        <f t="shared" si="10"/>
        <v>-113.5771586</v>
      </c>
      <c r="V16" s="97">
        <f t="shared" si="11"/>
        <v>0.000001070347505</v>
      </c>
      <c r="W16" s="97">
        <f t="shared" si="12"/>
        <v>-119.409504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-76.34652193409862</v>
      </c>
      <c r="F17" s="83">
        <v>50.72222222222222</v>
      </c>
      <c r="G17" s="83">
        <v>-66.15987749252797</v>
      </c>
      <c r="H17" s="84">
        <f t="shared" si="1"/>
        <v>-10.18664444</v>
      </c>
      <c r="I17" s="83">
        <v>50.72222222222222</v>
      </c>
      <c r="J17" s="83">
        <v>-63.82127998399245</v>
      </c>
      <c r="K17" s="83">
        <v>50.72222222222222</v>
      </c>
      <c r="L17" s="83">
        <v>-65.90398533995729</v>
      </c>
      <c r="M17" s="85">
        <f t="shared" si="2"/>
        <v>0.0001522908825</v>
      </c>
      <c r="N17" s="85">
        <f t="shared" si="3"/>
        <v>0.0004920464756</v>
      </c>
      <c r="O17" s="85">
        <f t="shared" si="4"/>
        <v>0.0006440743454</v>
      </c>
      <c r="P17" s="85">
        <f t="shared" si="5"/>
        <v>0.0005067581395</v>
      </c>
      <c r="Q17" s="85">
        <f t="shared" si="6"/>
        <v>3.074332558</v>
      </c>
      <c r="R17" s="85">
        <f t="shared" si="7"/>
        <v>176.1462804</v>
      </c>
      <c r="S17" s="86">
        <f t="shared" si="8"/>
        <v>1.514059903</v>
      </c>
      <c r="T17" s="85">
        <f t="shared" si="9"/>
        <v>86.74924235</v>
      </c>
      <c r="U17" s="84">
        <f t="shared" si="10"/>
        <v>176.1462804</v>
      </c>
      <c r="V17" s="85">
        <f t="shared" si="11"/>
        <v>0.0006440743454</v>
      </c>
      <c r="W17" s="85">
        <f t="shared" si="12"/>
        <v>-63.82127998</v>
      </c>
      <c r="X17" s="101">
        <f t="shared" si="13"/>
        <v>0</v>
      </c>
      <c r="Y17" s="88" t="str">
        <f t="shared" si="14"/>
        <v>OK</v>
      </c>
      <c r="Z17" s="89">
        <f t="shared" si="15"/>
        <v>0.00000002319251289</v>
      </c>
      <c r="AA17" s="89">
        <f t="shared" si="16"/>
        <v>0.0000002421097341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-65.15655396442972</v>
      </c>
      <c r="F18" s="83">
        <v>146.5555555555555</v>
      </c>
      <c r="G18" s="83">
        <v>-67.69435790994513</v>
      </c>
      <c r="H18" s="84">
        <f t="shared" si="1"/>
        <v>2.537803946</v>
      </c>
      <c r="I18" s="83">
        <v>146.5555555555555</v>
      </c>
      <c r="J18" s="83">
        <v>-64.26697875517844</v>
      </c>
      <c r="K18" s="83">
        <v>146.6111111111111</v>
      </c>
      <c r="L18" s="83">
        <v>-73.24249105787298</v>
      </c>
      <c r="M18" s="85">
        <f t="shared" si="2"/>
        <v>0.0005522965137</v>
      </c>
      <c r="N18" s="85">
        <f t="shared" si="3"/>
        <v>0.0004123652921</v>
      </c>
      <c r="O18" s="85">
        <f t="shared" si="4"/>
        <v>0.000611858591</v>
      </c>
      <c r="P18" s="85">
        <f t="shared" si="5"/>
        <v>0.0002177085309</v>
      </c>
      <c r="Q18" s="85">
        <f t="shared" si="6"/>
        <v>1.347864192</v>
      </c>
      <c r="R18" s="85">
        <f t="shared" si="7"/>
        <v>77.22692955</v>
      </c>
      <c r="S18" s="86">
        <f t="shared" si="8"/>
        <v>0.3512832513</v>
      </c>
      <c r="T18" s="85">
        <f t="shared" si="9"/>
        <v>20.12704772</v>
      </c>
      <c r="U18" s="84">
        <f t="shared" si="10"/>
        <v>77.22692955</v>
      </c>
      <c r="V18" s="85">
        <f t="shared" si="11"/>
        <v>0.000611858591</v>
      </c>
      <c r="W18" s="85">
        <f t="shared" si="12"/>
        <v>-64.26697876</v>
      </c>
      <c r="X18" s="101">
        <f t="shared" si="13"/>
        <v>0</v>
      </c>
      <c r="Y18" s="88" t="str">
        <f t="shared" si="14"/>
        <v>OK</v>
      </c>
      <c r="Z18" s="89">
        <f t="shared" si="15"/>
        <v>0.000000305031439</v>
      </c>
      <c r="AA18" s="89">
        <f t="shared" si="16"/>
        <v>0.0000001700451341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-73.83895488603858</v>
      </c>
      <c r="F19" s="83">
        <v>285.2777777777778</v>
      </c>
      <c r="G19" s="83">
        <v>-74.85788315248568</v>
      </c>
      <c r="H19" s="84">
        <f t="shared" si="1"/>
        <v>1.018928266</v>
      </c>
      <c r="I19" s="83">
        <v>285.2777777777778</v>
      </c>
      <c r="J19" s="83">
        <v>-92.94036185056527</v>
      </c>
      <c r="K19" s="83">
        <v>285.2777777777778</v>
      </c>
      <c r="L19" s="83">
        <v>-71.32460873430315</v>
      </c>
      <c r="M19" s="85">
        <f t="shared" si="2"/>
        <v>0.0002032601565</v>
      </c>
      <c r="N19" s="85">
        <f t="shared" si="3"/>
        <v>0.0001807614608</v>
      </c>
      <c r="O19" s="85">
        <f t="shared" si="4"/>
        <v>0.00002254145303</v>
      </c>
      <c r="P19" s="85">
        <f t="shared" si="5"/>
        <v>0.0002714998308</v>
      </c>
      <c r="Q19" s="85">
        <f t="shared" si="6"/>
        <v>0.007239806668</v>
      </c>
      <c r="R19" s="85">
        <f t="shared" si="7"/>
        <v>0.4148103666</v>
      </c>
      <c r="S19" s="86">
        <f t="shared" si="8"/>
        <v>1.567023499</v>
      </c>
      <c r="T19" s="85">
        <f t="shared" si="9"/>
        <v>89.7838329</v>
      </c>
      <c r="U19" s="84">
        <f t="shared" si="10"/>
        <v>0.4148103666</v>
      </c>
      <c r="V19" s="85">
        <f t="shared" si="11"/>
        <v>0.00002254145303</v>
      </c>
      <c r="W19" s="85">
        <f t="shared" si="12"/>
        <v>-92.94036185</v>
      </c>
      <c r="X19" s="101">
        <f t="shared" si="13"/>
        <v>0</v>
      </c>
      <c r="Y19" s="88" t="str">
        <f t="shared" si="14"/>
        <v>OK</v>
      </c>
      <c r="Z19" s="89">
        <f t="shared" si="15"/>
        <v>0.00000004131469123</v>
      </c>
      <c r="AA19" s="89">
        <f t="shared" si="16"/>
        <v>0.00000003267470571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-80.43458472015101</v>
      </c>
      <c r="F20" s="83">
        <v>457.6111111111111</v>
      </c>
      <c r="G20" s="83">
        <v>-78.33313614301528</v>
      </c>
      <c r="H20" s="84">
        <f t="shared" si="1"/>
        <v>-2.101448577</v>
      </c>
      <c r="I20" s="83">
        <v>457.6111111111111</v>
      </c>
      <c r="J20" s="83">
        <v>-85.16687356971788</v>
      </c>
      <c r="K20" s="83">
        <v>457.6111111111111</v>
      </c>
      <c r="L20" s="83">
        <v>-74.70439892297351</v>
      </c>
      <c r="M20" s="85">
        <f t="shared" si="2"/>
        <v>0.00009511976398</v>
      </c>
      <c r="N20" s="85">
        <f t="shared" si="3"/>
        <v>0.0001211555163</v>
      </c>
      <c r="O20" s="85">
        <f t="shared" si="4"/>
        <v>0.00005516407262</v>
      </c>
      <c r="P20" s="85">
        <f t="shared" si="5"/>
        <v>0.0001839839988</v>
      </c>
      <c r="Q20" s="85">
        <f t="shared" si="6"/>
        <v>0.45699779</v>
      </c>
      <c r="R20" s="85">
        <f t="shared" si="7"/>
        <v>26.18404461</v>
      </c>
      <c r="S20" s="86">
        <f t="shared" si="8"/>
        <v>2.025540641</v>
      </c>
      <c r="T20" s="85">
        <f t="shared" si="9"/>
        <v>116.05493</v>
      </c>
      <c r="U20" s="84">
        <f t="shared" si="10"/>
        <v>-26.18404461</v>
      </c>
      <c r="V20" s="85">
        <f t="shared" si="11"/>
        <v>0.00005516407262</v>
      </c>
      <c r="W20" s="85">
        <f t="shared" si="12"/>
        <v>-85.16687357</v>
      </c>
      <c r="X20" s="101">
        <f t="shared" si="13"/>
        <v>0</v>
      </c>
      <c r="Y20" s="88" t="str">
        <f t="shared" si="14"/>
        <v>OK</v>
      </c>
      <c r="Z20" s="89">
        <f t="shared" si="15"/>
        <v>0.000000009047769499</v>
      </c>
      <c r="AA20" s="89">
        <f t="shared" si="16"/>
        <v>0.00000001467865914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-101.4002354167725</v>
      </c>
      <c r="F21" s="83">
        <v>662.1111111111111</v>
      </c>
      <c r="G21" s="83">
        <v>-97.41769661705655</v>
      </c>
      <c r="H21" s="84">
        <f t="shared" si="1"/>
        <v>-3.9825388</v>
      </c>
      <c r="I21" s="83">
        <v>662.1111111111111</v>
      </c>
      <c r="J21" s="83">
        <v>-101.3324666965935</v>
      </c>
      <c r="K21" s="83">
        <v>662.1111111111111</v>
      </c>
      <c r="L21" s="83">
        <v>-94.02976399264918</v>
      </c>
      <c r="M21" s="85">
        <f t="shared" si="2"/>
        <v>0.000008511149698</v>
      </c>
      <c r="N21" s="85">
        <f t="shared" si="3"/>
        <v>0.00001346217306</v>
      </c>
      <c r="O21" s="85">
        <f t="shared" si="4"/>
        <v>0.000008577814797</v>
      </c>
      <c r="P21" s="85">
        <f t="shared" si="5"/>
        <v>0.00001988436838</v>
      </c>
      <c r="Q21" s="85">
        <f t="shared" si="6"/>
        <v>0.6666723924</v>
      </c>
      <c r="R21" s="85">
        <f t="shared" si="7"/>
        <v>38.1975144</v>
      </c>
      <c r="S21" s="86">
        <f t="shared" si="8"/>
        <v>2.237543386</v>
      </c>
      <c r="T21" s="85">
        <f t="shared" si="9"/>
        <v>128.2017925</v>
      </c>
      <c r="U21" s="84">
        <f t="shared" si="10"/>
        <v>-38.1975144</v>
      </c>
      <c r="V21" s="85">
        <f t="shared" si="11"/>
        <v>0.000008577814797</v>
      </c>
      <c r="W21" s="85">
        <f t="shared" si="12"/>
        <v>-101.3324667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0.0000000001812301034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-105.4256804964126</v>
      </c>
      <c r="F22" s="83">
        <v>1280.388888888889</v>
      </c>
      <c r="G22" s="83">
        <v>-99.7348407882551</v>
      </c>
      <c r="H22" s="84">
        <f t="shared" si="1"/>
        <v>-5.690839708</v>
      </c>
      <c r="I22" s="83">
        <v>1280.388888888889</v>
      </c>
      <c r="J22" s="83">
        <v>-101.0979145596611</v>
      </c>
      <c r="K22" s="83">
        <v>1280.388888888889</v>
      </c>
      <c r="L22" s="83">
        <v>-96.39095307293717</v>
      </c>
      <c r="M22" s="85">
        <f t="shared" si="2"/>
        <v>0.000005354463657</v>
      </c>
      <c r="N22" s="85">
        <f t="shared" si="3"/>
        <v>0.00001030998327</v>
      </c>
      <c r="O22" s="85">
        <f t="shared" si="4"/>
        <v>0.00000881260434</v>
      </c>
      <c r="P22" s="85">
        <f t="shared" si="5"/>
        <v>0.00001515138544</v>
      </c>
      <c r="Q22" s="85">
        <f t="shared" si="6"/>
        <v>1.025096176</v>
      </c>
      <c r="R22" s="85">
        <f t="shared" si="7"/>
        <v>58.7336845</v>
      </c>
      <c r="S22" s="86">
        <f t="shared" si="8"/>
        <v>2.599830175</v>
      </c>
      <c r="T22" s="85">
        <f t="shared" si="9"/>
        <v>148.9592965</v>
      </c>
      <c r="U22" s="84">
        <f t="shared" si="10"/>
        <v>-58.7336845</v>
      </c>
      <c r="V22" s="85">
        <f t="shared" si="11"/>
        <v>0.00000881260434</v>
      </c>
      <c r="W22" s="85">
        <f t="shared" si="12"/>
        <v>-101.0979146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0.000000000106295755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-121.4714288813712</v>
      </c>
      <c r="F23" s="95">
        <v>2345.722222222222</v>
      </c>
      <c r="G23" s="95">
        <v>-114.7573670645691</v>
      </c>
      <c r="H23" s="96">
        <f t="shared" si="1"/>
        <v>-6.714061817</v>
      </c>
      <c r="I23" s="95">
        <v>2345.722222222222</v>
      </c>
      <c r="J23" s="95">
        <v>-112.8665915717544</v>
      </c>
      <c r="K23" s="95">
        <v>2345.722222222222</v>
      </c>
      <c r="L23" s="95">
        <v>-111.5824854000571</v>
      </c>
      <c r="M23" s="97">
        <f t="shared" si="2"/>
        <v>0.0000008441673599</v>
      </c>
      <c r="N23" s="97">
        <f t="shared" si="3"/>
        <v>0.000001828654448</v>
      </c>
      <c r="O23" s="97">
        <f t="shared" si="4"/>
        <v>0.000002273371554</v>
      </c>
      <c r="P23" s="97">
        <f t="shared" si="5"/>
        <v>0.000002635577128</v>
      </c>
      <c r="Q23" s="97">
        <f t="shared" si="6"/>
        <v>1.939121683</v>
      </c>
      <c r="R23" s="97">
        <f t="shared" si="7"/>
        <v>111.1034884</v>
      </c>
      <c r="S23" s="98">
        <f t="shared" si="8"/>
        <v>2.78177778</v>
      </c>
      <c r="T23" s="97">
        <f t="shared" si="9"/>
        <v>159.3841263</v>
      </c>
      <c r="U23" s="96">
        <f t="shared" si="10"/>
        <v>-111.1034884</v>
      </c>
      <c r="V23" s="97">
        <f t="shared" si="11"/>
        <v>0.000002273371554</v>
      </c>
      <c r="W23" s="97">
        <f t="shared" si="12"/>
        <v>-112.8665916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-83.75470862931081</v>
      </c>
      <c r="F3" s="83">
        <v>50.72222222222222</v>
      </c>
      <c r="G3" s="83">
        <v>-72.03386913530966</v>
      </c>
      <c r="H3" s="84">
        <f t="shared" ref="H3:H23" si="1">E3-G3</f>
        <v>-11.72083949</v>
      </c>
      <c r="I3" s="83">
        <v>50.72222222222222</v>
      </c>
      <c r="J3" s="83">
        <v>-70.03191937790044</v>
      </c>
      <c r="K3" s="83">
        <v>50.72222222222222</v>
      </c>
      <c r="L3" s="83">
        <v>-71.81397213967759</v>
      </c>
      <c r="M3" s="85">
        <f t="shared" ref="M3:M23" si="2">10^(E3/20)</f>
        <v>0.00006490296966</v>
      </c>
      <c r="N3" s="85">
        <f t="shared" ref="N3:N23" si="3">10^(G3/20)</f>
        <v>0.0002502110833</v>
      </c>
      <c r="O3" s="85">
        <f t="shared" ref="O3:O23" si="4">10^(J3/20)</f>
        <v>0.0003150678077</v>
      </c>
      <c r="P3" s="85">
        <f t="shared" ref="P3:P23" si="5">10^(L3/20)</f>
        <v>0.0002566264363</v>
      </c>
      <c r="Q3" s="85">
        <f t="shared" ref="Q3:Q23" si="6">ACOS((M3^2+N3^2-O3^2)/(2*M3*N3))</f>
        <v>3.09922705</v>
      </c>
      <c r="R3" s="85">
        <f t="shared" ref="R3:R23" si="7">(360/(2*PI()))*Q3</f>
        <v>177.5726297</v>
      </c>
      <c r="S3" s="86">
        <f t="shared" ref="S3:S23" si="8">ACOS((M3^2+N3^2-P3^2)/(2*M3*N3))</f>
        <v>1.541208054</v>
      </c>
      <c r="T3" s="85">
        <f t="shared" ref="T3:T23" si="9">(360/(2*PI()))*S3</f>
        <v>88.30471684</v>
      </c>
      <c r="U3" s="84">
        <f t="shared" ref="U3:U23" si="10">IF(T3&lt;90,R3*1,R3*-1)</f>
        <v>177.5726297</v>
      </c>
      <c r="V3" s="85">
        <f t="shared" ref="V3:V23" si="11">(M3^2+N3^2-2*M3*N3*COS(Q3))^0.5</f>
        <v>0.0003150678077</v>
      </c>
      <c r="W3" s="85">
        <f t="shared" ref="W3:W23" si="12">20*LOG(V3)</f>
        <v>-70.03191938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0.00000000421239547</v>
      </c>
      <c r="AA3" s="89">
        <f t="shared" ref="AA3:AA23" si="16">10^(G3/10)</f>
        <v>0.00000006260558621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-72.34349783295663</v>
      </c>
      <c r="F4" s="83">
        <v>146.5555555555555</v>
      </c>
      <c r="G4" s="83">
        <v>-73.6424484609614</v>
      </c>
      <c r="H4" s="84">
        <f t="shared" si="1"/>
        <v>1.298950628</v>
      </c>
      <c r="I4" s="83">
        <v>146.5555555555555</v>
      </c>
      <c r="J4" s="83">
        <v>-69.78240180306517</v>
      </c>
      <c r="K4" s="83">
        <v>146.6111111111111</v>
      </c>
      <c r="L4" s="83">
        <v>-85.47547120178575</v>
      </c>
      <c r="M4" s="85">
        <f t="shared" si="2"/>
        <v>0.0002414488317</v>
      </c>
      <c r="N4" s="85">
        <f t="shared" si="3"/>
        <v>0.0002079110525</v>
      </c>
      <c r="O4" s="85">
        <f t="shared" si="4"/>
        <v>0.0003242499441</v>
      </c>
      <c r="P4" s="85">
        <f t="shared" si="5"/>
        <v>0.00005323857713</v>
      </c>
      <c r="Q4" s="85">
        <f t="shared" si="6"/>
        <v>1.606795045</v>
      </c>
      <c r="R4" s="85">
        <f t="shared" si="7"/>
        <v>92.06257462</v>
      </c>
      <c r="S4" s="86">
        <f t="shared" si="8"/>
        <v>0.184803185</v>
      </c>
      <c r="T4" s="85">
        <f t="shared" si="9"/>
        <v>10.58844254</v>
      </c>
      <c r="U4" s="84">
        <f t="shared" si="10"/>
        <v>92.06257462</v>
      </c>
      <c r="V4" s="85">
        <f t="shared" si="11"/>
        <v>0.0003242499441</v>
      </c>
      <c r="W4" s="85">
        <f t="shared" si="12"/>
        <v>-69.7824018</v>
      </c>
      <c r="X4" s="101">
        <f t="shared" si="13"/>
        <v>0</v>
      </c>
      <c r="Y4" s="88" t="str">
        <f t="shared" si="14"/>
        <v>OK</v>
      </c>
      <c r="Z4" s="89">
        <f t="shared" si="15"/>
        <v>0.00000005829753834</v>
      </c>
      <c r="AA4" s="89">
        <f t="shared" si="16"/>
        <v>0.00000004322700576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-77.66146307675976</v>
      </c>
      <c r="F5" s="83">
        <v>285.2777777777778</v>
      </c>
      <c r="G5" s="83">
        <v>-80.83932220679885</v>
      </c>
      <c r="H5" s="84">
        <f t="shared" si="1"/>
        <v>3.17785913</v>
      </c>
      <c r="I5" s="83">
        <v>285.2777777777778</v>
      </c>
      <c r="J5" s="83">
        <v>-87.52780417491252</v>
      </c>
      <c r="K5" s="83">
        <v>285.2777777777778</v>
      </c>
      <c r="L5" s="83">
        <v>-76.43703858593152</v>
      </c>
      <c r="M5" s="85">
        <f t="shared" si="2"/>
        <v>0.0001308961419</v>
      </c>
      <c r="N5" s="85">
        <f t="shared" si="3"/>
        <v>0.00009078913737</v>
      </c>
      <c r="O5" s="85">
        <f t="shared" si="4"/>
        <v>0.000042034878</v>
      </c>
      <c r="P5" s="85">
        <f t="shared" si="5"/>
        <v>0.0001507120825</v>
      </c>
      <c r="Q5" s="85">
        <f t="shared" si="6"/>
        <v>0.1155001762</v>
      </c>
      <c r="R5" s="85">
        <f t="shared" si="7"/>
        <v>6.617672629</v>
      </c>
      <c r="S5" s="86">
        <f t="shared" si="8"/>
        <v>1.458546812</v>
      </c>
      <c r="T5" s="85">
        <f t="shared" si="9"/>
        <v>83.56857656</v>
      </c>
      <c r="U5" s="84">
        <f t="shared" si="10"/>
        <v>6.617672629</v>
      </c>
      <c r="V5" s="85">
        <f t="shared" si="11"/>
        <v>0.000042034878</v>
      </c>
      <c r="W5" s="85">
        <f t="shared" si="12"/>
        <v>-87.52780417</v>
      </c>
      <c r="X5" s="101">
        <f t="shared" si="13"/>
        <v>0</v>
      </c>
      <c r="Y5" s="88" t="str">
        <f t="shared" si="14"/>
        <v>OK</v>
      </c>
      <c r="Z5" s="89">
        <f t="shared" si="15"/>
        <v>0.00000001713379997</v>
      </c>
      <c r="AA5" s="89">
        <f t="shared" si="16"/>
        <v>0.000000008242667464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-84.92449930206129</v>
      </c>
      <c r="F6" s="83">
        <v>457.6111111111111</v>
      </c>
      <c r="G6" s="83">
        <v>-84.51895799682336</v>
      </c>
      <c r="H6" s="84">
        <f t="shared" si="1"/>
        <v>-0.4055413052</v>
      </c>
      <c r="I6" s="83">
        <v>457.6111111111111</v>
      </c>
      <c r="J6" s="83">
        <v>-92.2363150814601</v>
      </c>
      <c r="K6" s="83">
        <v>457.6111111111111</v>
      </c>
      <c r="L6" s="83">
        <v>-80.22579734851215</v>
      </c>
      <c r="M6" s="85">
        <f t="shared" si="2"/>
        <v>0.00005672506927</v>
      </c>
      <c r="N6" s="85">
        <f t="shared" si="3"/>
        <v>0.00005943634572</v>
      </c>
      <c r="O6" s="85">
        <f t="shared" si="4"/>
        <v>0.00002444467378</v>
      </c>
      <c r="P6" s="85">
        <f t="shared" si="5"/>
        <v>0.00009743391035</v>
      </c>
      <c r="Q6" s="85">
        <f t="shared" si="6"/>
        <v>0.4215047725</v>
      </c>
      <c r="R6" s="85">
        <f t="shared" si="7"/>
        <v>24.15044451</v>
      </c>
      <c r="S6" s="86">
        <f t="shared" si="8"/>
        <v>1.989724689</v>
      </c>
      <c r="T6" s="85">
        <f t="shared" si="9"/>
        <v>114.0028271</v>
      </c>
      <c r="U6" s="84">
        <f t="shared" si="10"/>
        <v>-24.15044451</v>
      </c>
      <c r="V6" s="85">
        <f t="shared" si="11"/>
        <v>0.00002444467378</v>
      </c>
      <c r="W6" s="85">
        <f t="shared" si="12"/>
        <v>-92.23631508</v>
      </c>
      <c r="X6" s="101">
        <f t="shared" si="13"/>
        <v>0</v>
      </c>
      <c r="Y6" s="88" t="str">
        <f t="shared" si="14"/>
        <v>OK</v>
      </c>
      <c r="Z6" s="89">
        <f t="shared" si="15"/>
        <v>0.000000003217733484</v>
      </c>
      <c r="AA6" s="89">
        <f t="shared" si="16"/>
        <v>0.000000003532679192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-105.9234115579555</v>
      </c>
      <c r="F7" s="83">
        <v>662.1111111111111</v>
      </c>
      <c r="G7" s="83">
        <v>-103.5062404757143</v>
      </c>
      <c r="H7" s="84">
        <f t="shared" si="1"/>
        <v>-2.417171082</v>
      </c>
      <c r="I7" s="83">
        <v>662.1111111111111</v>
      </c>
      <c r="J7" s="83">
        <v>-107.9612056220718</v>
      </c>
      <c r="K7" s="83">
        <v>662.1111111111111</v>
      </c>
      <c r="L7" s="83">
        <v>-99.56610246698153</v>
      </c>
      <c r="M7" s="85">
        <f t="shared" si="2"/>
        <v>0.000005056260282</v>
      </c>
      <c r="N7" s="85">
        <f t="shared" si="3"/>
        <v>0.000006678639108</v>
      </c>
      <c r="O7" s="85">
        <f t="shared" si="4"/>
        <v>0.000003998892403</v>
      </c>
      <c r="P7" s="85">
        <f t="shared" si="5"/>
        <v>0.00001051223054</v>
      </c>
      <c r="Q7" s="85">
        <f t="shared" si="6"/>
        <v>0.6398263112</v>
      </c>
      <c r="R7" s="85">
        <f t="shared" si="7"/>
        <v>36.65934725</v>
      </c>
      <c r="S7" s="86">
        <f t="shared" si="8"/>
        <v>2.210864469</v>
      </c>
      <c r="T7" s="85">
        <f t="shared" si="9"/>
        <v>126.6732031</v>
      </c>
      <c r="U7" s="84">
        <f t="shared" si="10"/>
        <v>-36.65934725</v>
      </c>
      <c r="V7" s="85">
        <f t="shared" si="11"/>
        <v>0.000003998892403</v>
      </c>
      <c r="W7" s="85">
        <f t="shared" si="12"/>
        <v>-107.9612056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-109.9236788013659</v>
      </c>
      <c r="F8" s="83">
        <v>1280.388888888889</v>
      </c>
      <c r="G8" s="83">
        <v>-105.6932880975518</v>
      </c>
      <c r="H8" s="84">
        <f t="shared" si="1"/>
        <v>-4.230390704</v>
      </c>
      <c r="I8" s="83">
        <v>1280.388888888889</v>
      </c>
      <c r="J8" s="83">
        <v>-107.0370489916171</v>
      </c>
      <c r="K8" s="83">
        <v>1280.388888888889</v>
      </c>
      <c r="L8" s="83">
        <v>-101.8457911670845</v>
      </c>
      <c r="M8" s="85">
        <f t="shared" si="2"/>
        <v>0.000003190186405</v>
      </c>
      <c r="N8" s="85">
        <f t="shared" si="3"/>
        <v>0.000005192010895</v>
      </c>
      <c r="O8" s="85">
        <f t="shared" si="4"/>
        <v>0.000004447823554</v>
      </c>
      <c r="P8" s="85">
        <f t="shared" si="5"/>
        <v>0.000008085566282</v>
      </c>
      <c r="Q8" s="85">
        <f t="shared" si="6"/>
        <v>1.019517905</v>
      </c>
      <c r="R8" s="85">
        <f t="shared" si="7"/>
        <v>58.41407311</v>
      </c>
      <c r="S8" s="86">
        <f t="shared" si="8"/>
        <v>2.591625317</v>
      </c>
      <c r="T8" s="85">
        <f t="shared" si="9"/>
        <v>148.4891927</v>
      </c>
      <c r="U8" s="84">
        <f t="shared" si="10"/>
        <v>-58.41407311</v>
      </c>
      <c r="V8" s="85">
        <f t="shared" si="11"/>
        <v>0.000004447823554</v>
      </c>
      <c r="W8" s="85">
        <f t="shared" si="12"/>
        <v>-107.037049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-125.7535440612837</v>
      </c>
      <c r="F9" s="95">
        <v>2345.722222222222</v>
      </c>
      <c r="G9" s="95">
        <v>-120.6088316319078</v>
      </c>
      <c r="H9" s="96">
        <f t="shared" si="1"/>
        <v>-5.144712429</v>
      </c>
      <c r="I9" s="95">
        <v>2345.722222222222</v>
      </c>
      <c r="J9" s="95">
        <v>-118.3224593448693</v>
      </c>
      <c r="K9" s="95">
        <v>2345.722222222222</v>
      </c>
      <c r="L9" s="95">
        <v>-116.9119849972087</v>
      </c>
      <c r="M9" s="97">
        <f t="shared" si="2"/>
        <v>0.0000005156117396</v>
      </c>
      <c r="N9" s="97">
        <f t="shared" si="3"/>
        <v>0.0000009323058695</v>
      </c>
      <c r="O9" s="97">
        <f t="shared" si="4"/>
        <v>0.000001213045337</v>
      </c>
      <c r="P9" s="97">
        <f t="shared" si="5"/>
        <v>0.000001426923696</v>
      </c>
      <c r="Q9" s="97">
        <f t="shared" si="6"/>
        <v>1.928293918</v>
      </c>
      <c r="R9" s="97">
        <f t="shared" si="7"/>
        <v>110.4831032</v>
      </c>
      <c r="S9" s="98">
        <f t="shared" si="8"/>
        <v>2.785378159</v>
      </c>
      <c r="T9" s="97">
        <f t="shared" si="9"/>
        <v>159.5904129</v>
      </c>
      <c r="U9" s="96">
        <f t="shared" si="10"/>
        <v>-110.4831032</v>
      </c>
      <c r="V9" s="97">
        <f t="shared" si="11"/>
        <v>0.000001213045337</v>
      </c>
      <c r="W9" s="97">
        <f t="shared" si="12"/>
        <v>-118.3224593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-81.09156242516904</v>
      </c>
      <c r="F10" s="83">
        <v>50.72222222222222</v>
      </c>
      <c r="G10" s="83">
        <v>-72.32880071162519</v>
      </c>
      <c r="H10" s="84">
        <f t="shared" si="1"/>
        <v>-8.762761714</v>
      </c>
      <c r="I10" s="83">
        <v>50.72222222222222</v>
      </c>
      <c r="J10" s="83">
        <v>-69.63988024637858</v>
      </c>
      <c r="K10" s="83">
        <v>50.72222222222222</v>
      </c>
      <c r="L10" s="83">
        <v>-72.09638585907466</v>
      </c>
      <c r="M10" s="85">
        <f t="shared" si="2"/>
        <v>0.000088190515</v>
      </c>
      <c r="N10" s="85">
        <f t="shared" si="3"/>
        <v>0.0002418577256</v>
      </c>
      <c r="O10" s="85">
        <f t="shared" si="4"/>
        <v>0.0003296142566</v>
      </c>
      <c r="P10" s="85">
        <f t="shared" si="5"/>
        <v>0.0002484166535</v>
      </c>
      <c r="Q10" s="85">
        <f t="shared" si="6"/>
        <v>3.025674889</v>
      </c>
      <c r="R10" s="85">
        <f t="shared" si="7"/>
        <v>173.3584013</v>
      </c>
      <c r="S10" s="86">
        <f t="shared" si="8"/>
        <v>1.463653165</v>
      </c>
      <c r="T10" s="85">
        <f t="shared" si="9"/>
        <v>83.861149</v>
      </c>
      <c r="U10" s="84">
        <f t="shared" si="10"/>
        <v>173.3584013</v>
      </c>
      <c r="V10" s="85">
        <f t="shared" si="11"/>
        <v>0.0003296142566</v>
      </c>
      <c r="W10" s="85">
        <f t="shared" si="12"/>
        <v>-69.63988025</v>
      </c>
      <c r="X10" s="101">
        <f t="shared" si="13"/>
        <v>0</v>
      </c>
      <c r="Y10" s="88" t="str">
        <f t="shared" si="14"/>
        <v>OK</v>
      </c>
      <c r="Z10" s="89">
        <f t="shared" si="15"/>
        <v>0.000000007777566936</v>
      </c>
      <c r="AA10" s="89">
        <f t="shared" si="16"/>
        <v>0.00000005849515941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-69.74638577013063</v>
      </c>
      <c r="F11" s="83">
        <v>146.5555555555555</v>
      </c>
      <c r="G11" s="83">
        <v>-73.7875014006788</v>
      </c>
      <c r="H11" s="84">
        <f t="shared" si="1"/>
        <v>4.041115631</v>
      </c>
      <c r="I11" s="83">
        <v>146.5555555555555</v>
      </c>
      <c r="J11" s="83">
        <v>-70.35649541180666</v>
      </c>
      <c r="K11" s="83">
        <v>146.6111111111111</v>
      </c>
      <c r="L11" s="83">
        <v>-74.92800040883448</v>
      </c>
      <c r="M11" s="85">
        <f t="shared" si="2"/>
        <v>0.0003255972375</v>
      </c>
      <c r="N11" s="85">
        <f t="shared" si="3"/>
        <v>0.0002044678027</v>
      </c>
      <c r="O11" s="85">
        <f t="shared" si="4"/>
        <v>0.0003035115547</v>
      </c>
      <c r="P11" s="85">
        <f t="shared" si="5"/>
        <v>0.0001793081293</v>
      </c>
      <c r="Q11" s="85">
        <f t="shared" si="6"/>
        <v>1.139178409</v>
      </c>
      <c r="R11" s="85">
        <f t="shared" si="7"/>
        <v>65.27011493</v>
      </c>
      <c r="S11" s="86">
        <f t="shared" si="8"/>
        <v>0.5181744011</v>
      </c>
      <c r="T11" s="85">
        <f t="shared" si="9"/>
        <v>29.68920623</v>
      </c>
      <c r="U11" s="84">
        <f t="shared" si="10"/>
        <v>65.27011493</v>
      </c>
      <c r="V11" s="85">
        <f t="shared" si="11"/>
        <v>0.0003035115547</v>
      </c>
      <c r="W11" s="85">
        <f t="shared" si="12"/>
        <v>-70.35649541</v>
      </c>
      <c r="X11" s="101">
        <f t="shared" si="13"/>
        <v>0</v>
      </c>
      <c r="Y11" s="88" t="str">
        <f t="shared" si="14"/>
        <v>OK</v>
      </c>
      <c r="Z11" s="89">
        <f t="shared" si="15"/>
        <v>0.0000001060135611</v>
      </c>
      <c r="AA11" s="89">
        <f t="shared" si="16"/>
        <v>0.00000004180708235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-82.67829374128566</v>
      </c>
      <c r="F12" s="83">
        <v>285.2777777777778</v>
      </c>
      <c r="G12" s="83">
        <v>-80.91731944860882</v>
      </c>
      <c r="H12" s="84">
        <f t="shared" si="1"/>
        <v>-1.760974293</v>
      </c>
      <c r="I12" s="83">
        <v>285.2777777777778</v>
      </c>
      <c r="J12" s="83">
        <v>-92.96830508208807</v>
      </c>
      <c r="K12" s="83">
        <v>285.2777777777778</v>
      </c>
      <c r="L12" s="83">
        <v>-77.957354092136</v>
      </c>
      <c r="M12" s="85">
        <f t="shared" si="2"/>
        <v>0.00007346581705</v>
      </c>
      <c r="N12" s="85">
        <f t="shared" si="3"/>
        <v>0.00008997752182</v>
      </c>
      <c r="O12" s="85">
        <f t="shared" si="4"/>
        <v>0.00002246905182</v>
      </c>
      <c r="P12" s="85">
        <f t="shared" si="5"/>
        <v>0.0001265121672</v>
      </c>
      <c r="Q12" s="85">
        <f t="shared" si="6"/>
        <v>0.1877066575</v>
      </c>
      <c r="R12" s="85">
        <f t="shared" si="7"/>
        <v>10.75479926</v>
      </c>
      <c r="S12" s="86">
        <f t="shared" si="8"/>
        <v>1.761977297</v>
      </c>
      <c r="T12" s="85">
        <f t="shared" si="9"/>
        <v>100.9538627</v>
      </c>
      <c r="U12" s="84">
        <f t="shared" si="10"/>
        <v>-10.75479926</v>
      </c>
      <c r="V12" s="85">
        <f t="shared" si="11"/>
        <v>0.00002246905182</v>
      </c>
      <c r="W12" s="85">
        <f t="shared" si="12"/>
        <v>-92.96830508</v>
      </c>
      <c r="X12" s="101">
        <f t="shared" si="13"/>
        <v>0</v>
      </c>
      <c r="Y12" s="88" t="str">
        <f t="shared" si="14"/>
        <v>OK</v>
      </c>
      <c r="Z12" s="89">
        <f t="shared" si="15"/>
        <v>0.000000005397226274</v>
      </c>
      <c r="AA12" s="89">
        <f t="shared" si="16"/>
        <v>0.000000008095954433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-88.40093278691599</v>
      </c>
      <c r="F13" s="83">
        <v>457.6111111111111</v>
      </c>
      <c r="G13" s="83">
        <v>-84.19095524105329</v>
      </c>
      <c r="H13" s="84">
        <f t="shared" si="1"/>
        <v>-4.209977546</v>
      </c>
      <c r="I13" s="83">
        <v>457.6111111111111</v>
      </c>
      <c r="J13" s="83">
        <v>-89.33501978936143</v>
      </c>
      <c r="K13" s="83">
        <v>457.6111111111111</v>
      </c>
      <c r="L13" s="83">
        <v>-81.22312078713827</v>
      </c>
      <c r="M13" s="85">
        <f t="shared" si="2"/>
        <v>0.00003801485696</v>
      </c>
      <c r="N13" s="85">
        <f t="shared" si="3"/>
        <v>0.00006172374067</v>
      </c>
      <c r="O13" s="85">
        <f t="shared" si="4"/>
        <v>0.00003413885968</v>
      </c>
      <c r="P13" s="85">
        <f t="shared" si="5"/>
        <v>0.00008686482732</v>
      </c>
      <c r="Q13" s="85">
        <f t="shared" si="6"/>
        <v>0.5126829137</v>
      </c>
      <c r="R13" s="85">
        <f t="shared" si="7"/>
        <v>29.37456718</v>
      </c>
      <c r="S13" s="86">
        <f t="shared" si="8"/>
        <v>2.080701548</v>
      </c>
      <c r="T13" s="85">
        <f t="shared" si="9"/>
        <v>119.2154171</v>
      </c>
      <c r="U13" s="84">
        <f t="shared" si="10"/>
        <v>-29.37456718</v>
      </c>
      <c r="V13" s="85">
        <f t="shared" si="11"/>
        <v>0.00003413885968</v>
      </c>
      <c r="W13" s="85">
        <f t="shared" si="12"/>
        <v>-89.33501979</v>
      </c>
      <c r="X13" s="101">
        <f t="shared" si="13"/>
        <v>0</v>
      </c>
      <c r="Y13" s="88" t="str">
        <f t="shared" si="14"/>
        <v>OK</v>
      </c>
      <c r="Z13" s="89">
        <f t="shared" si="15"/>
        <v>0.000000001445129349</v>
      </c>
      <c r="AA13" s="89">
        <f t="shared" si="16"/>
        <v>0.000000003809820163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-109.2808417401054</v>
      </c>
      <c r="F14" s="83">
        <v>662.1111111111111</v>
      </c>
      <c r="G14" s="83">
        <v>-103.37061836543</v>
      </c>
      <c r="H14" s="84">
        <f t="shared" si="1"/>
        <v>-5.910223375</v>
      </c>
      <c r="I14" s="83">
        <v>662.1111111111111</v>
      </c>
      <c r="J14" s="83">
        <v>-106.5291915518187</v>
      </c>
      <c r="K14" s="83">
        <v>662.1111111111111</v>
      </c>
      <c r="L14" s="83">
        <v>-100.557668458922</v>
      </c>
      <c r="M14" s="85">
        <f t="shared" si="2"/>
        <v>0.000003435246557</v>
      </c>
      <c r="N14" s="85">
        <f t="shared" si="3"/>
        <v>0.00000678373824</v>
      </c>
      <c r="O14" s="85">
        <f t="shared" si="4"/>
        <v>0.000004715637606</v>
      </c>
      <c r="P14" s="85">
        <f t="shared" si="5"/>
        <v>0.000009378137092</v>
      </c>
      <c r="Q14" s="85">
        <f t="shared" si="6"/>
        <v>0.7021518873</v>
      </c>
      <c r="R14" s="85">
        <f t="shared" si="7"/>
        <v>40.23033972</v>
      </c>
      <c r="S14" s="86">
        <f t="shared" si="8"/>
        <v>2.273716659</v>
      </c>
      <c r="T14" s="85">
        <f t="shared" si="9"/>
        <v>130.2743684</v>
      </c>
      <c r="U14" s="84">
        <f t="shared" si="10"/>
        <v>-40.23033972</v>
      </c>
      <c r="V14" s="85">
        <f t="shared" si="11"/>
        <v>0.000004715637606</v>
      </c>
      <c r="W14" s="85">
        <f t="shared" si="12"/>
        <v>-106.5291916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-113.450675200111</v>
      </c>
      <c r="F15" s="83">
        <v>1280.388888888889</v>
      </c>
      <c r="G15" s="83">
        <v>-105.8136171662221</v>
      </c>
      <c r="H15" s="84">
        <f t="shared" si="1"/>
        <v>-7.637058034</v>
      </c>
      <c r="I15" s="83">
        <v>1280.388888888889</v>
      </c>
      <c r="J15" s="83">
        <v>-107.0801536144457</v>
      </c>
      <c r="K15" s="83">
        <v>1280.388888888889</v>
      </c>
      <c r="L15" s="83">
        <v>-103.0586160757659</v>
      </c>
      <c r="M15" s="85">
        <f t="shared" si="2"/>
        <v>0.00000212552511</v>
      </c>
      <c r="N15" s="85">
        <f t="shared" si="3"/>
        <v>0.000005120579836</v>
      </c>
      <c r="O15" s="85">
        <f t="shared" si="4"/>
        <v>0.00000442580545</v>
      </c>
      <c r="P15" s="85">
        <f t="shared" si="5"/>
        <v>0.000007031843494</v>
      </c>
      <c r="Q15" s="85">
        <f t="shared" si="6"/>
        <v>1.033001034</v>
      </c>
      <c r="R15" s="85">
        <f t="shared" si="7"/>
        <v>59.18659951</v>
      </c>
      <c r="S15" s="86">
        <f t="shared" si="8"/>
        <v>2.605012192</v>
      </c>
      <c r="T15" s="85">
        <f t="shared" si="9"/>
        <v>149.2562042</v>
      </c>
      <c r="U15" s="84">
        <f t="shared" si="10"/>
        <v>-59.18659951</v>
      </c>
      <c r="V15" s="85">
        <f t="shared" si="11"/>
        <v>0.00000442580545</v>
      </c>
      <c r="W15" s="85">
        <f t="shared" si="12"/>
        <v>-107.0801536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-129.7565785313572</v>
      </c>
      <c r="F16" s="95">
        <v>2345.722222222222</v>
      </c>
      <c r="G16" s="95">
        <v>-120.9515909897368</v>
      </c>
      <c r="H16" s="96">
        <f t="shared" si="1"/>
        <v>-8.804987542</v>
      </c>
      <c r="I16" s="95">
        <v>2345.722222222222</v>
      </c>
      <c r="J16" s="95">
        <v>-119.4446591234374</v>
      </c>
      <c r="K16" s="95">
        <v>2345.722222222222</v>
      </c>
      <c r="L16" s="95">
        <v>-118.3979765792552</v>
      </c>
      <c r="M16" s="97">
        <f t="shared" si="2"/>
        <v>0.0000003252153781</v>
      </c>
      <c r="N16" s="97">
        <f t="shared" si="3"/>
        <v>0.0000008962320086</v>
      </c>
      <c r="O16" s="97">
        <f t="shared" si="4"/>
        <v>0.000001066024151</v>
      </c>
      <c r="P16" s="97">
        <f t="shared" si="5"/>
        <v>0.000001202544541</v>
      </c>
      <c r="Q16" s="97">
        <f t="shared" si="6"/>
        <v>1.971549497</v>
      </c>
      <c r="R16" s="97">
        <f t="shared" si="7"/>
        <v>112.9614653</v>
      </c>
      <c r="S16" s="98">
        <f t="shared" si="8"/>
        <v>2.742457436</v>
      </c>
      <c r="T16" s="97">
        <f t="shared" si="9"/>
        <v>157.1312366</v>
      </c>
      <c r="U16" s="96">
        <f t="shared" si="10"/>
        <v>-112.9614653</v>
      </c>
      <c r="V16" s="97">
        <f t="shared" si="11"/>
        <v>0.000001066024151</v>
      </c>
      <c r="W16" s="97">
        <f t="shared" si="12"/>
        <v>-119.4446591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-76.30423264315945</v>
      </c>
      <c r="F17" s="83">
        <v>50.72222222222222</v>
      </c>
      <c r="G17" s="83">
        <v>-66.15980489286082</v>
      </c>
      <c r="H17" s="84">
        <f t="shared" si="1"/>
        <v>-10.14442775</v>
      </c>
      <c r="I17" s="83">
        <v>50.72222222222222</v>
      </c>
      <c r="J17" s="83">
        <v>-63.81311549800294</v>
      </c>
      <c r="K17" s="83">
        <v>50.72222222222222</v>
      </c>
      <c r="L17" s="83">
        <v>-65.94183142361736</v>
      </c>
      <c r="M17" s="85">
        <f t="shared" si="2"/>
        <v>0.0001530341543</v>
      </c>
      <c r="N17" s="85">
        <f t="shared" si="3"/>
        <v>0.0004920505883</v>
      </c>
      <c r="O17" s="85">
        <f t="shared" si="4"/>
        <v>0.0006446800414</v>
      </c>
      <c r="P17" s="85">
        <f t="shared" si="5"/>
        <v>0.0005045549007</v>
      </c>
      <c r="Q17" s="85">
        <f t="shared" si="6"/>
        <v>3.058311074</v>
      </c>
      <c r="R17" s="85">
        <f t="shared" si="7"/>
        <v>175.228317</v>
      </c>
      <c r="S17" s="86">
        <f t="shared" si="8"/>
        <v>1.49797297</v>
      </c>
      <c r="T17" s="85">
        <f t="shared" si="9"/>
        <v>85.82752898</v>
      </c>
      <c r="U17" s="84">
        <f t="shared" si="10"/>
        <v>175.228317</v>
      </c>
      <c r="V17" s="85">
        <f t="shared" si="11"/>
        <v>0.0006446800414</v>
      </c>
      <c r="W17" s="85">
        <f t="shared" si="12"/>
        <v>-63.8131155</v>
      </c>
      <c r="X17" s="101">
        <f t="shared" si="13"/>
        <v>0</v>
      </c>
      <c r="Y17" s="88" t="str">
        <f t="shared" si="14"/>
        <v>OK</v>
      </c>
      <c r="Z17" s="89">
        <f t="shared" si="15"/>
        <v>0.00000002341945238</v>
      </c>
      <c r="AA17" s="89">
        <f t="shared" si="16"/>
        <v>0.0000002421137814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-65.16340854417842</v>
      </c>
      <c r="F18" s="83">
        <v>146.5555555555555</v>
      </c>
      <c r="G18" s="83">
        <v>-67.69438513940018</v>
      </c>
      <c r="H18" s="84">
        <f t="shared" si="1"/>
        <v>2.530976595</v>
      </c>
      <c r="I18" s="83">
        <v>146.5555555555555</v>
      </c>
      <c r="J18" s="83">
        <v>-64.30947173785067</v>
      </c>
      <c r="K18" s="83">
        <v>146.6111111111111</v>
      </c>
      <c r="L18" s="83">
        <v>-73.22302312540506</v>
      </c>
      <c r="M18" s="85">
        <f t="shared" si="2"/>
        <v>0.0005518608338</v>
      </c>
      <c r="N18" s="85">
        <f t="shared" si="3"/>
        <v>0.0004123639994</v>
      </c>
      <c r="O18" s="85">
        <f t="shared" si="4"/>
        <v>0.0006088725753</v>
      </c>
      <c r="P18" s="85">
        <f t="shared" si="5"/>
        <v>0.0002181970345</v>
      </c>
      <c r="Q18" s="85">
        <f t="shared" si="6"/>
        <v>1.34055246</v>
      </c>
      <c r="R18" s="85">
        <f t="shared" si="7"/>
        <v>76.80799819</v>
      </c>
      <c r="S18" s="86">
        <f t="shared" si="8"/>
        <v>0.3535515914</v>
      </c>
      <c r="T18" s="85">
        <f t="shared" si="9"/>
        <v>20.25701403</v>
      </c>
      <c r="U18" s="84">
        <f t="shared" si="10"/>
        <v>76.80799819</v>
      </c>
      <c r="V18" s="85">
        <f t="shared" si="11"/>
        <v>0.0006088725753</v>
      </c>
      <c r="W18" s="85">
        <f t="shared" si="12"/>
        <v>-64.30947174</v>
      </c>
      <c r="X18" s="101">
        <f t="shared" si="13"/>
        <v>0</v>
      </c>
      <c r="Y18" s="88" t="str">
        <f t="shared" si="14"/>
        <v>OK</v>
      </c>
      <c r="Z18" s="89">
        <f t="shared" si="15"/>
        <v>0.0000003045503799</v>
      </c>
      <c r="AA18" s="89">
        <f t="shared" si="16"/>
        <v>0.000000170044068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-73.87738924984615</v>
      </c>
      <c r="F19" s="83">
        <v>285.2777777777778</v>
      </c>
      <c r="G19" s="83">
        <v>-74.85777410435352</v>
      </c>
      <c r="H19" s="84">
        <f t="shared" si="1"/>
        <v>0.9803848545</v>
      </c>
      <c r="I19" s="83">
        <v>285.2777777777778</v>
      </c>
      <c r="J19" s="83">
        <v>-93.30213964175482</v>
      </c>
      <c r="K19" s="83">
        <v>285.2777777777778</v>
      </c>
      <c r="L19" s="83">
        <v>-71.33789867609552</v>
      </c>
      <c r="M19" s="85">
        <f t="shared" si="2"/>
        <v>0.0002023627336</v>
      </c>
      <c r="N19" s="85">
        <f t="shared" si="3"/>
        <v>0.0001807637302</v>
      </c>
      <c r="O19" s="85">
        <f t="shared" si="4"/>
        <v>0.00002162185835</v>
      </c>
      <c r="P19" s="85">
        <f t="shared" si="5"/>
        <v>0.0002710847371</v>
      </c>
      <c r="Q19" s="85">
        <f t="shared" si="6"/>
        <v>0.005196561932</v>
      </c>
      <c r="R19" s="85">
        <f t="shared" si="7"/>
        <v>0.2977410667</v>
      </c>
      <c r="S19" s="86">
        <f t="shared" si="8"/>
        <v>1.568892717</v>
      </c>
      <c r="T19" s="85">
        <f t="shared" si="9"/>
        <v>89.89093118</v>
      </c>
      <c r="U19" s="84">
        <f t="shared" si="10"/>
        <v>0.2977410667</v>
      </c>
      <c r="V19" s="85">
        <f t="shared" si="11"/>
        <v>0.00002162185835</v>
      </c>
      <c r="W19" s="85">
        <f t="shared" si="12"/>
        <v>-93.30213964</v>
      </c>
      <c r="X19" s="101">
        <f t="shared" si="13"/>
        <v>0</v>
      </c>
      <c r="Y19" s="88" t="str">
        <f t="shared" si="14"/>
        <v>OK</v>
      </c>
      <c r="Z19" s="89">
        <f t="shared" si="15"/>
        <v>0.00000004095067597</v>
      </c>
      <c r="AA19" s="89">
        <f t="shared" si="16"/>
        <v>0.00000003267552616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-80.47629474019803</v>
      </c>
      <c r="F20" s="83">
        <v>457.6111111111111</v>
      </c>
      <c r="G20" s="83">
        <v>-78.33290730430585</v>
      </c>
      <c r="H20" s="84">
        <f t="shared" si="1"/>
        <v>-2.143387436</v>
      </c>
      <c r="I20" s="83">
        <v>457.6111111111111</v>
      </c>
      <c r="J20" s="83">
        <v>-85.11813186632749</v>
      </c>
      <c r="K20" s="83">
        <v>457.6111111111111</v>
      </c>
      <c r="L20" s="83">
        <v>-74.71710751528217</v>
      </c>
      <c r="M20" s="85">
        <f t="shared" si="2"/>
        <v>0.00009466408969</v>
      </c>
      <c r="N20" s="85">
        <f t="shared" si="3"/>
        <v>0.0001211587084</v>
      </c>
      <c r="O20" s="85">
        <f t="shared" si="4"/>
        <v>0.00005547450129</v>
      </c>
      <c r="P20" s="85">
        <f t="shared" si="5"/>
        <v>0.000183715003</v>
      </c>
      <c r="Q20" s="85">
        <f t="shared" si="6"/>
        <v>0.4591182814</v>
      </c>
      <c r="R20" s="85">
        <f t="shared" si="7"/>
        <v>26.30553982</v>
      </c>
      <c r="S20" s="86">
        <f t="shared" si="8"/>
        <v>2.027241164</v>
      </c>
      <c r="T20" s="85">
        <f t="shared" si="9"/>
        <v>116.1523627</v>
      </c>
      <c r="U20" s="84">
        <f t="shared" si="10"/>
        <v>-26.30553982</v>
      </c>
      <c r="V20" s="85">
        <f t="shared" si="11"/>
        <v>0.00005547450129</v>
      </c>
      <c r="W20" s="85">
        <f t="shared" si="12"/>
        <v>-85.11813187</v>
      </c>
      <c r="X20" s="101">
        <f t="shared" si="13"/>
        <v>0</v>
      </c>
      <c r="Y20" s="88" t="str">
        <f t="shared" si="14"/>
        <v>OK</v>
      </c>
      <c r="Z20" s="89">
        <f t="shared" si="15"/>
        <v>0.000000008961289877</v>
      </c>
      <c r="AA20" s="89">
        <f t="shared" si="16"/>
        <v>0.00000001467943261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-101.421377012342</v>
      </c>
      <c r="F21" s="83">
        <v>662.1111111111111</v>
      </c>
      <c r="G21" s="83">
        <v>-97.41856232110221</v>
      </c>
      <c r="H21" s="84">
        <f t="shared" si="1"/>
        <v>-4.002814691</v>
      </c>
      <c r="I21" s="83">
        <v>662.1111111111111</v>
      </c>
      <c r="J21" s="83">
        <v>-101.3169766455616</v>
      </c>
      <c r="K21" s="83">
        <v>662.1111111111111</v>
      </c>
      <c r="L21" s="83">
        <v>-94.03452120151715</v>
      </c>
      <c r="M21" s="85">
        <f t="shared" si="2"/>
        <v>0.000008490458614</v>
      </c>
      <c r="N21" s="85">
        <f t="shared" si="3"/>
        <v>0.00001346083138</v>
      </c>
      <c r="O21" s="85">
        <f t="shared" si="4"/>
        <v>0.00000859312576</v>
      </c>
      <c r="P21" s="85">
        <f t="shared" si="5"/>
        <v>0.00001987348082</v>
      </c>
      <c r="Q21" s="85">
        <f t="shared" si="6"/>
        <v>0.6680514228</v>
      </c>
      <c r="R21" s="85">
        <f t="shared" si="7"/>
        <v>38.27652703</v>
      </c>
      <c r="S21" s="86">
        <f t="shared" si="8"/>
        <v>2.239290744</v>
      </c>
      <c r="T21" s="85">
        <f t="shared" si="9"/>
        <v>128.3019088</v>
      </c>
      <c r="U21" s="84">
        <f t="shared" si="10"/>
        <v>-38.27652703</v>
      </c>
      <c r="V21" s="85">
        <f t="shared" si="11"/>
        <v>0.00000859312576</v>
      </c>
      <c r="W21" s="85">
        <f t="shared" si="12"/>
        <v>-101.3169766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0.0000000001811939814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-105.4916773732172</v>
      </c>
      <c r="F22" s="83">
        <v>1280.388888888889</v>
      </c>
      <c r="G22" s="83">
        <v>-99.73264467162912</v>
      </c>
      <c r="H22" s="84">
        <f t="shared" si="1"/>
        <v>-5.759032702</v>
      </c>
      <c r="I22" s="83">
        <v>1280.388888888889</v>
      </c>
      <c r="J22" s="83">
        <v>-101.0970895880125</v>
      </c>
      <c r="K22" s="83">
        <v>1280.388888888889</v>
      </c>
      <c r="L22" s="83">
        <v>-96.41343736217013</v>
      </c>
      <c r="M22" s="85">
        <f t="shared" si="2"/>
        <v>0.000005313933697</v>
      </c>
      <c r="N22" s="85">
        <f t="shared" si="3"/>
        <v>0.00001031259035</v>
      </c>
      <c r="O22" s="85">
        <f t="shared" si="4"/>
        <v>0.000008813441387</v>
      </c>
      <c r="P22" s="85">
        <f t="shared" si="5"/>
        <v>0.00001511221529</v>
      </c>
      <c r="Q22" s="85">
        <f t="shared" si="6"/>
        <v>1.02481866</v>
      </c>
      <c r="R22" s="85">
        <f t="shared" si="7"/>
        <v>58.71778399</v>
      </c>
      <c r="S22" s="86">
        <f t="shared" si="8"/>
        <v>2.597807693</v>
      </c>
      <c r="T22" s="85">
        <f t="shared" si="9"/>
        <v>148.8434168</v>
      </c>
      <c r="U22" s="84">
        <f t="shared" si="10"/>
        <v>-58.71778399</v>
      </c>
      <c r="V22" s="85">
        <f t="shared" si="11"/>
        <v>0.000008813441387</v>
      </c>
      <c r="W22" s="85">
        <f t="shared" si="12"/>
        <v>-101.0970896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0.0000000001063495197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-121.517083945072</v>
      </c>
      <c r="F23" s="95">
        <v>2345.722222222222</v>
      </c>
      <c r="G23" s="95">
        <v>-114.7619708477506</v>
      </c>
      <c r="H23" s="96">
        <f t="shared" si="1"/>
        <v>-6.755113097</v>
      </c>
      <c r="I23" s="95">
        <v>2345.722222222222</v>
      </c>
      <c r="J23" s="95">
        <v>-112.8822608414834</v>
      </c>
      <c r="K23" s="95">
        <v>2345.722222222222</v>
      </c>
      <c r="L23" s="95">
        <v>-111.6045984334515</v>
      </c>
      <c r="M23" s="97">
        <f t="shared" si="2"/>
        <v>0.0000008397418601</v>
      </c>
      <c r="N23" s="97">
        <f t="shared" si="3"/>
        <v>0.000001827685463</v>
      </c>
      <c r="O23" s="97">
        <f t="shared" si="4"/>
        <v>0.000002269274108</v>
      </c>
      <c r="P23" s="97">
        <f t="shared" si="5"/>
        <v>0.000002628875859</v>
      </c>
      <c r="Q23" s="97">
        <f t="shared" si="6"/>
        <v>1.938701073</v>
      </c>
      <c r="R23" s="97">
        <f t="shared" si="7"/>
        <v>111.0793892</v>
      </c>
      <c r="S23" s="98">
        <f t="shared" si="8"/>
        <v>2.774800121</v>
      </c>
      <c r="T23" s="97">
        <f t="shared" si="9"/>
        <v>158.9843359</v>
      </c>
      <c r="U23" s="96">
        <f t="shared" si="10"/>
        <v>-111.0793892</v>
      </c>
      <c r="V23" s="97">
        <f t="shared" si="11"/>
        <v>0.000002269274108</v>
      </c>
      <c r="W23" s="97">
        <f t="shared" si="12"/>
        <v>-112.8822608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-83.73457077357423</v>
      </c>
      <c r="F3" s="83">
        <v>50.72222222222222</v>
      </c>
      <c r="G3" s="83">
        <v>-72.03392182239948</v>
      </c>
      <c r="H3" s="84">
        <f t="shared" ref="H3:H23" si="1">E3-G3</f>
        <v>-11.70064895</v>
      </c>
      <c r="I3" s="83">
        <v>50.72222222222222</v>
      </c>
      <c r="J3" s="83">
        <v>-70.0282752024478</v>
      </c>
      <c r="K3" s="83">
        <v>50.72222222222222</v>
      </c>
      <c r="L3" s="83">
        <v>-71.82810408649436</v>
      </c>
      <c r="M3" s="85">
        <f t="shared" ref="M3:M23" si="2">10^(E3/20)</f>
        <v>0.00006505361893</v>
      </c>
      <c r="N3" s="85">
        <f t="shared" ref="N3:N23" si="3">10^(G3/20)</f>
        <v>0.0002502095656</v>
      </c>
      <c r="O3" s="85">
        <f t="shared" ref="O3:O23" si="4">10^(J3/20)</f>
        <v>0.0003152000225</v>
      </c>
      <c r="P3" s="85">
        <f t="shared" ref="P3:P23" si="5">10^(L3/20)</f>
        <v>0.0002562092444</v>
      </c>
      <c r="Q3" s="85">
        <f t="shared" ref="Q3:Q23" si="6">ACOS((M3^2+N3^2-O3^2)/(2*M3*N3))</f>
        <v>3.092125799</v>
      </c>
      <c r="R3" s="85">
        <f t="shared" ref="R3:R23" si="7">(360/(2*PI()))*Q3</f>
        <v>177.165758</v>
      </c>
      <c r="S3" s="86">
        <f t="shared" ref="S3:S23" si="8">ACOS((M3^2+N3^2-P3^2)/(2*M3*N3))</f>
        <v>1.534122248</v>
      </c>
      <c r="T3" s="85">
        <f t="shared" ref="T3:T23" si="9">(360/(2*PI()))*S3</f>
        <v>87.89873005</v>
      </c>
      <c r="U3" s="84">
        <f t="shared" ref="U3:U23" si="10">IF(T3&lt;90,R3*1,R3*-1)</f>
        <v>177.165758</v>
      </c>
      <c r="V3" s="85">
        <f t="shared" ref="V3:V23" si="11">(M3^2+N3^2-2*M3*N3*COS(Q3))^0.5</f>
        <v>0.0003152000225</v>
      </c>
      <c r="W3" s="85">
        <f t="shared" ref="W3:W23" si="12">20*LOG(V3)</f>
        <v>-70.0282752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0.000000004231973335</v>
      </c>
      <c r="AA3" s="89">
        <f t="shared" ref="AA3:AA23" si="16">10^(G3/10)</f>
        <v>0.00000006260482671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-72.30672161563506</v>
      </c>
      <c r="F4" s="83">
        <v>146.5555555555555</v>
      </c>
      <c r="G4" s="83">
        <v>-73.64259813994144</v>
      </c>
      <c r="H4" s="84">
        <f t="shared" si="1"/>
        <v>1.335876524</v>
      </c>
      <c r="I4" s="83">
        <v>146.5555555555555</v>
      </c>
      <c r="J4" s="83">
        <v>-69.78951306050239</v>
      </c>
      <c r="K4" s="83">
        <v>146.6111111111111</v>
      </c>
      <c r="L4" s="83">
        <v>-85.28603581581558</v>
      </c>
      <c r="M4" s="85">
        <f t="shared" si="2"/>
        <v>0.0002424732978</v>
      </c>
      <c r="N4" s="85">
        <f t="shared" si="3"/>
        <v>0.0002079074697</v>
      </c>
      <c r="O4" s="85">
        <f t="shared" si="4"/>
        <v>0.0003239845848</v>
      </c>
      <c r="P4" s="85">
        <f t="shared" si="5"/>
        <v>0.00005441244099</v>
      </c>
      <c r="Q4" s="85">
        <f t="shared" si="6"/>
        <v>1.600031572</v>
      </c>
      <c r="R4" s="85">
        <f t="shared" si="7"/>
        <v>91.67505617</v>
      </c>
      <c r="S4" s="86">
        <f t="shared" si="8"/>
        <v>0.187436471</v>
      </c>
      <c r="T4" s="85">
        <f t="shared" si="9"/>
        <v>10.73931871</v>
      </c>
      <c r="U4" s="84">
        <f t="shared" si="10"/>
        <v>91.67505617</v>
      </c>
      <c r="V4" s="85">
        <f t="shared" si="11"/>
        <v>0.0003239845848</v>
      </c>
      <c r="W4" s="85">
        <f t="shared" si="12"/>
        <v>-69.78951306</v>
      </c>
      <c r="X4" s="101">
        <f t="shared" si="13"/>
        <v>0</v>
      </c>
      <c r="Y4" s="88" t="str">
        <f t="shared" si="14"/>
        <v>OK</v>
      </c>
      <c r="Z4" s="89">
        <f t="shared" si="15"/>
        <v>0.00000005879330015</v>
      </c>
      <c r="AA4" s="89">
        <f t="shared" si="16"/>
        <v>0.00000004322551597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-77.70328309095042</v>
      </c>
      <c r="F5" s="83">
        <v>285.2777777777778</v>
      </c>
      <c r="G5" s="83">
        <v>-80.83927823609402</v>
      </c>
      <c r="H5" s="84">
        <f t="shared" si="1"/>
        <v>3.135995145</v>
      </c>
      <c r="I5" s="83">
        <v>285.2777777777778</v>
      </c>
      <c r="J5" s="83">
        <v>-87.67621025212262</v>
      </c>
      <c r="K5" s="83">
        <v>285.2777777777778</v>
      </c>
      <c r="L5" s="83">
        <v>-76.45266876561732</v>
      </c>
      <c r="M5" s="85">
        <f t="shared" si="2"/>
        <v>0.0001302674301</v>
      </c>
      <c r="N5" s="85">
        <f t="shared" si="3"/>
        <v>0.00009078959697</v>
      </c>
      <c r="O5" s="85">
        <f t="shared" si="4"/>
        <v>0.00004132277584</v>
      </c>
      <c r="P5" s="85">
        <f t="shared" si="5"/>
        <v>0.0001504411213</v>
      </c>
      <c r="Q5" s="85">
        <f t="shared" si="6"/>
        <v>0.1123288066</v>
      </c>
      <c r="R5" s="85">
        <f t="shared" si="7"/>
        <v>6.435966538</v>
      </c>
      <c r="S5" s="86">
        <f t="shared" si="8"/>
        <v>1.461513273</v>
      </c>
      <c r="T5" s="85">
        <f t="shared" si="9"/>
        <v>83.73854227</v>
      </c>
      <c r="U5" s="84">
        <f t="shared" si="10"/>
        <v>6.435966538</v>
      </c>
      <c r="V5" s="85">
        <f t="shared" si="11"/>
        <v>0.00004132277584</v>
      </c>
      <c r="W5" s="85">
        <f t="shared" si="12"/>
        <v>-87.67621025</v>
      </c>
      <c r="X5" s="101">
        <f t="shared" si="13"/>
        <v>0</v>
      </c>
      <c r="Y5" s="88" t="str">
        <f t="shared" si="14"/>
        <v>OK</v>
      </c>
      <c r="Z5" s="89">
        <f t="shared" si="15"/>
        <v>0.00000001696960334</v>
      </c>
      <c r="AA5" s="89">
        <f t="shared" si="16"/>
        <v>0.000000008242750918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-84.93223263230759</v>
      </c>
      <c r="F6" s="83">
        <v>457.6111111111111</v>
      </c>
      <c r="G6" s="83">
        <v>-84.51870585720526</v>
      </c>
      <c r="H6" s="84">
        <f t="shared" si="1"/>
        <v>-0.4135267751</v>
      </c>
      <c r="I6" s="83">
        <v>457.6111111111111</v>
      </c>
      <c r="J6" s="83">
        <v>-92.24770096763599</v>
      </c>
      <c r="K6" s="83">
        <v>457.6111111111111</v>
      </c>
      <c r="L6" s="83">
        <v>-80.23128882763098</v>
      </c>
      <c r="M6" s="85">
        <f t="shared" si="2"/>
        <v>0.00005667458757</v>
      </c>
      <c r="N6" s="85">
        <f t="shared" si="3"/>
        <v>0.0000594380711</v>
      </c>
      <c r="O6" s="85">
        <f t="shared" si="4"/>
        <v>0.00002441265151</v>
      </c>
      <c r="P6" s="85">
        <f t="shared" si="5"/>
        <v>0.00009737232918</v>
      </c>
      <c r="Q6" s="85">
        <f t="shared" si="6"/>
        <v>0.421017565</v>
      </c>
      <c r="R6" s="85">
        <f t="shared" si="7"/>
        <v>24.12252957</v>
      </c>
      <c r="S6" s="86">
        <f t="shared" si="8"/>
        <v>1.989056125</v>
      </c>
      <c r="T6" s="85">
        <f t="shared" si="9"/>
        <v>113.9645212</v>
      </c>
      <c r="U6" s="84">
        <f t="shared" si="10"/>
        <v>-24.12252957</v>
      </c>
      <c r="V6" s="85">
        <f t="shared" si="11"/>
        <v>0.00002441265151</v>
      </c>
      <c r="W6" s="85">
        <f t="shared" si="12"/>
        <v>-92.24770097</v>
      </c>
      <c r="X6" s="101">
        <f t="shared" si="13"/>
        <v>0</v>
      </c>
      <c r="Y6" s="88" t="str">
        <f t="shared" si="14"/>
        <v>OK</v>
      </c>
      <c r="Z6" s="89">
        <f t="shared" si="15"/>
        <v>0.000000003212008876</v>
      </c>
      <c r="AA6" s="89">
        <f t="shared" si="16"/>
        <v>0.000000003532884296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-105.926586295794</v>
      </c>
      <c r="F7" s="83">
        <v>662.1111111111111</v>
      </c>
      <c r="G7" s="83">
        <v>-103.5031854466347</v>
      </c>
      <c r="H7" s="84">
        <f t="shared" si="1"/>
        <v>-2.423400849</v>
      </c>
      <c r="I7" s="83">
        <v>662.1111111111111</v>
      </c>
      <c r="J7" s="83">
        <v>-107.9986091249586</v>
      </c>
      <c r="K7" s="83">
        <v>662.1111111111111</v>
      </c>
      <c r="L7" s="83">
        <v>-99.57724983094639</v>
      </c>
      <c r="M7" s="85">
        <f t="shared" si="2"/>
        <v>0.00000505441253</v>
      </c>
      <c r="N7" s="85">
        <f t="shared" si="3"/>
        <v>0.000006680988553</v>
      </c>
      <c r="O7" s="85">
        <f t="shared" si="4"/>
        <v>0.000003981709247</v>
      </c>
      <c r="P7" s="85">
        <f t="shared" si="5"/>
        <v>0.00001049874793</v>
      </c>
      <c r="Q7" s="85">
        <f t="shared" si="6"/>
        <v>0.6360824661</v>
      </c>
      <c r="R7" s="85">
        <f t="shared" si="7"/>
        <v>36.44484073</v>
      </c>
      <c r="S7" s="86">
        <f t="shared" si="8"/>
        <v>2.2054215</v>
      </c>
      <c r="T7" s="85">
        <f t="shared" si="9"/>
        <v>126.361344</v>
      </c>
      <c r="U7" s="84">
        <f t="shared" si="10"/>
        <v>-36.44484073</v>
      </c>
      <c r="V7" s="85">
        <f t="shared" si="11"/>
        <v>0.000003981709247</v>
      </c>
      <c r="W7" s="85">
        <f t="shared" si="12"/>
        <v>-107.9986091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-109.9061217998611</v>
      </c>
      <c r="F8" s="83">
        <v>1280.388888888889</v>
      </c>
      <c r="G8" s="83">
        <v>-105.698570361703</v>
      </c>
      <c r="H8" s="84">
        <f t="shared" si="1"/>
        <v>-4.207551438</v>
      </c>
      <c r="I8" s="83">
        <v>1280.388888888889</v>
      </c>
      <c r="J8" s="83">
        <v>-107.0502276178867</v>
      </c>
      <c r="K8" s="83">
        <v>1280.388888888889</v>
      </c>
      <c r="L8" s="83">
        <v>-101.8430014373776</v>
      </c>
      <c r="M8" s="85">
        <f t="shared" si="2"/>
        <v>0.000003196641328</v>
      </c>
      <c r="N8" s="85">
        <f t="shared" si="3"/>
        <v>0.000005188854369</v>
      </c>
      <c r="O8" s="85">
        <f t="shared" si="4"/>
        <v>0.000004441080232</v>
      </c>
      <c r="P8" s="85">
        <f t="shared" si="5"/>
        <v>0.000008088163618</v>
      </c>
      <c r="Q8" s="85">
        <f t="shared" si="6"/>
        <v>1.017965032</v>
      </c>
      <c r="R8" s="85">
        <f t="shared" si="7"/>
        <v>58.32510004</v>
      </c>
      <c r="S8" s="86">
        <f t="shared" si="8"/>
        <v>2.591256894</v>
      </c>
      <c r="T8" s="85">
        <f t="shared" si="9"/>
        <v>148.4680836</v>
      </c>
      <c r="U8" s="84">
        <f t="shared" si="10"/>
        <v>-58.32510004</v>
      </c>
      <c r="V8" s="85">
        <f t="shared" si="11"/>
        <v>0.000004441080232</v>
      </c>
      <c r="W8" s="85">
        <f t="shared" si="12"/>
        <v>-107.0502276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-125.7064058605152</v>
      </c>
      <c r="F9" s="95">
        <v>2345.722222222222</v>
      </c>
      <c r="G9" s="95">
        <v>-120.6168198100506</v>
      </c>
      <c r="H9" s="96">
        <f t="shared" si="1"/>
        <v>-5.08958605</v>
      </c>
      <c r="I9" s="95">
        <v>2345.722222222222</v>
      </c>
      <c r="J9" s="95">
        <v>-118.3043947342215</v>
      </c>
      <c r="K9" s="95">
        <v>2345.722222222222</v>
      </c>
      <c r="L9" s="95">
        <v>-116.8922185235569</v>
      </c>
      <c r="M9" s="97">
        <f t="shared" si="2"/>
        <v>0.0000005184175639</v>
      </c>
      <c r="N9" s="97">
        <f t="shared" si="3"/>
        <v>0.0000009314488471</v>
      </c>
      <c r="O9" s="97">
        <f t="shared" si="4"/>
        <v>0.000001215570812</v>
      </c>
      <c r="P9" s="97">
        <f t="shared" si="5"/>
        <v>0.000001430174643</v>
      </c>
      <c r="Q9" s="97">
        <f t="shared" si="6"/>
        <v>1.931954628</v>
      </c>
      <c r="R9" s="97">
        <f t="shared" si="7"/>
        <v>110.6928464</v>
      </c>
      <c r="S9" s="98">
        <f t="shared" si="8"/>
        <v>2.797186518</v>
      </c>
      <c r="T9" s="97">
        <f t="shared" si="9"/>
        <v>160.266982</v>
      </c>
      <c r="U9" s="96">
        <f t="shared" si="10"/>
        <v>-110.6928464</v>
      </c>
      <c r="V9" s="97">
        <f t="shared" si="11"/>
        <v>0.000001215570812</v>
      </c>
      <c r="W9" s="97">
        <f t="shared" si="12"/>
        <v>-118.3043947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-81.18144967903277</v>
      </c>
      <c r="F10" s="83">
        <v>50.72222222222222</v>
      </c>
      <c r="G10" s="83">
        <v>-72.32889586126012</v>
      </c>
      <c r="H10" s="84">
        <f t="shared" si="1"/>
        <v>-8.852553818</v>
      </c>
      <c r="I10" s="83">
        <v>50.72222222222222</v>
      </c>
      <c r="J10" s="83">
        <v>-69.6602590389071</v>
      </c>
      <c r="K10" s="83">
        <v>50.72222222222222</v>
      </c>
      <c r="L10" s="83">
        <v>-72.04551431939973</v>
      </c>
      <c r="M10" s="85">
        <f t="shared" si="2"/>
        <v>0.00008728256812</v>
      </c>
      <c r="N10" s="85">
        <f t="shared" si="3"/>
        <v>0.0002418550761</v>
      </c>
      <c r="O10" s="85">
        <f t="shared" si="4"/>
        <v>0.0003288418237</v>
      </c>
      <c r="P10" s="85">
        <f t="shared" si="5"/>
        <v>0.0002498758498</v>
      </c>
      <c r="Q10" s="85">
        <f t="shared" si="6"/>
        <v>3.045531902</v>
      </c>
      <c r="R10" s="85">
        <f t="shared" si="7"/>
        <v>174.4961243</v>
      </c>
      <c r="S10" s="86">
        <f t="shared" si="8"/>
        <v>1.483660264</v>
      </c>
      <c r="T10" s="85">
        <f t="shared" si="9"/>
        <v>85.00747138</v>
      </c>
      <c r="U10" s="84">
        <f t="shared" si="10"/>
        <v>174.4961243</v>
      </c>
      <c r="V10" s="85">
        <f t="shared" si="11"/>
        <v>0.0003288418237</v>
      </c>
      <c r="W10" s="85">
        <f t="shared" si="12"/>
        <v>-69.66025904</v>
      </c>
      <c r="X10" s="101">
        <f t="shared" si="13"/>
        <v>0</v>
      </c>
      <c r="Y10" s="88" t="str">
        <f t="shared" si="14"/>
        <v>OK</v>
      </c>
      <c r="Z10" s="89">
        <f t="shared" si="15"/>
        <v>0.000000007618246698</v>
      </c>
      <c r="AA10" s="89">
        <f t="shared" si="16"/>
        <v>0.00000005849387785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-69.75582202236089</v>
      </c>
      <c r="F11" s="83">
        <v>146.5555555555555</v>
      </c>
      <c r="G11" s="83">
        <v>-73.78783678677961</v>
      </c>
      <c r="H11" s="84">
        <f t="shared" si="1"/>
        <v>4.032014764</v>
      </c>
      <c r="I11" s="83">
        <v>146.5555555555555</v>
      </c>
      <c r="J11" s="83">
        <v>-70.35553177627456</v>
      </c>
      <c r="K11" s="83">
        <v>146.6111111111111</v>
      </c>
      <c r="L11" s="83">
        <v>-74.87361986612723</v>
      </c>
      <c r="M11" s="85">
        <f t="shared" si="2"/>
        <v>0.0003252437044</v>
      </c>
      <c r="N11" s="85">
        <f t="shared" si="3"/>
        <v>0.0002044599078</v>
      </c>
      <c r="O11" s="85">
        <f t="shared" si="4"/>
        <v>0.000303545229</v>
      </c>
      <c r="P11" s="85">
        <f t="shared" si="5"/>
        <v>0.0001804342616</v>
      </c>
      <c r="Q11" s="85">
        <f t="shared" si="6"/>
        <v>1.140760064</v>
      </c>
      <c r="R11" s="85">
        <f t="shared" si="7"/>
        <v>65.3607371</v>
      </c>
      <c r="S11" s="86">
        <f t="shared" si="8"/>
        <v>0.5258405257</v>
      </c>
      <c r="T11" s="85">
        <f t="shared" si="9"/>
        <v>30.12844282</v>
      </c>
      <c r="U11" s="84">
        <f t="shared" si="10"/>
        <v>65.3607371</v>
      </c>
      <c r="V11" s="85">
        <f t="shared" si="11"/>
        <v>0.000303545229</v>
      </c>
      <c r="W11" s="85">
        <f t="shared" si="12"/>
        <v>-70.35553178</v>
      </c>
      <c r="X11" s="101">
        <f t="shared" si="13"/>
        <v>0</v>
      </c>
      <c r="Y11" s="88" t="str">
        <f t="shared" si="14"/>
        <v>OK</v>
      </c>
      <c r="Z11" s="89">
        <f t="shared" si="15"/>
        <v>0.0000001057834673</v>
      </c>
      <c r="AA11" s="89">
        <f t="shared" si="16"/>
        <v>0.00000004180385391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-82.68599974975162</v>
      </c>
      <c r="F12" s="83">
        <v>285.2777777777778</v>
      </c>
      <c r="G12" s="83">
        <v>-80.9177163010139</v>
      </c>
      <c r="H12" s="84">
        <f t="shared" si="1"/>
        <v>-1.768283449</v>
      </c>
      <c r="I12" s="83">
        <v>285.2777777777778</v>
      </c>
      <c r="J12" s="83">
        <v>-92.94445363315666</v>
      </c>
      <c r="K12" s="83">
        <v>285.2777777777778</v>
      </c>
      <c r="L12" s="83">
        <v>-77.96000283289361</v>
      </c>
      <c r="M12" s="85">
        <f t="shared" si="2"/>
        <v>0.00007340066803</v>
      </c>
      <c r="N12" s="85">
        <f t="shared" si="3"/>
        <v>0.0000899734109</v>
      </c>
      <c r="O12" s="85">
        <f t="shared" si="4"/>
        <v>0.00002253083662</v>
      </c>
      <c r="P12" s="85">
        <f t="shared" si="5"/>
        <v>0.0001264735935</v>
      </c>
      <c r="Q12" s="85">
        <f t="shared" si="6"/>
        <v>0.1881028103</v>
      </c>
      <c r="R12" s="85">
        <f t="shared" si="7"/>
        <v>10.77749714</v>
      </c>
      <c r="S12" s="86">
        <f t="shared" si="8"/>
        <v>1.762200304</v>
      </c>
      <c r="T12" s="85">
        <f t="shared" si="9"/>
        <v>100.9666401</v>
      </c>
      <c r="U12" s="84">
        <f t="shared" si="10"/>
        <v>-10.77749714</v>
      </c>
      <c r="V12" s="85">
        <f t="shared" si="11"/>
        <v>0.00002253083662</v>
      </c>
      <c r="W12" s="85">
        <f t="shared" si="12"/>
        <v>-92.94445363</v>
      </c>
      <c r="X12" s="101">
        <f t="shared" si="13"/>
        <v>0</v>
      </c>
      <c r="Y12" s="88" t="str">
        <f t="shared" si="14"/>
        <v>OK</v>
      </c>
      <c r="Z12" s="89">
        <f t="shared" si="15"/>
        <v>0.000000005387658067</v>
      </c>
      <c r="AA12" s="89">
        <f t="shared" si="16"/>
        <v>0.00000000809521467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-88.4003301510191</v>
      </c>
      <c r="F13" s="83">
        <v>457.6111111111111</v>
      </c>
      <c r="G13" s="83">
        <v>-84.19085430619839</v>
      </c>
      <c r="H13" s="84">
        <f t="shared" si="1"/>
        <v>-4.209475845</v>
      </c>
      <c r="I13" s="83">
        <v>457.6111111111111</v>
      </c>
      <c r="J13" s="83">
        <v>-89.33886384014227</v>
      </c>
      <c r="K13" s="83">
        <v>457.6111111111111</v>
      </c>
      <c r="L13" s="83">
        <v>-81.22447544345762</v>
      </c>
      <c r="M13" s="85">
        <f t="shared" si="2"/>
        <v>0.00003801749456</v>
      </c>
      <c r="N13" s="85">
        <f t="shared" si="3"/>
        <v>0.00006172445794</v>
      </c>
      <c r="O13" s="85">
        <f t="shared" si="4"/>
        <v>0.00003412375444</v>
      </c>
      <c r="P13" s="85">
        <f t="shared" si="5"/>
        <v>0.00008685128089</v>
      </c>
      <c r="Q13" s="85">
        <f t="shared" si="6"/>
        <v>0.5122531671</v>
      </c>
      <c r="R13" s="85">
        <f t="shared" si="7"/>
        <v>29.34994452</v>
      </c>
      <c r="S13" s="86">
        <f t="shared" si="8"/>
        <v>2.080011317</v>
      </c>
      <c r="T13" s="85">
        <f t="shared" si="9"/>
        <v>119.1758698</v>
      </c>
      <c r="U13" s="84">
        <f t="shared" si="10"/>
        <v>-29.34994452</v>
      </c>
      <c r="V13" s="85">
        <f t="shared" si="11"/>
        <v>0.00003412375444</v>
      </c>
      <c r="W13" s="85">
        <f t="shared" si="12"/>
        <v>-89.33886384</v>
      </c>
      <c r="X13" s="101">
        <f t="shared" si="13"/>
        <v>0</v>
      </c>
      <c r="Y13" s="88" t="str">
        <f t="shared" si="14"/>
        <v>OK</v>
      </c>
      <c r="Z13" s="89">
        <f t="shared" si="15"/>
        <v>0.000000001445329892</v>
      </c>
      <c r="AA13" s="89">
        <f t="shared" si="16"/>
        <v>0.000000003809908708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-109.3156086564809</v>
      </c>
      <c r="F14" s="83">
        <v>662.1111111111111</v>
      </c>
      <c r="G14" s="83">
        <v>-103.3648349937648</v>
      </c>
      <c r="H14" s="84">
        <f t="shared" si="1"/>
        <v>-5.950773663</v>
      </c>
      <c r="I14" s="83">
        <v>662.1111111111111</v>
      </c>
      <c r="J14" s="83">
        <v>-106.4901941367813</v>
      </c>
      <c r="K14" s="83">
        <v>662.1111111111111</v>
      </c>
      <c r="L14" s="83">
        <v>-100.5619413635527</v>
      </c>
      <c r="M14" s="85">
        <f t="shared" si="2"/>
        <v>0.000003421523815</v>
      </c>
      <c r="N14" s="85">
        <f t="shared" si="3"/>
        <v>0.000006788256596</v>
      </c>
      <c r="O14" s="85">
        <f t="shared" si="4"/>
        <v>0.000004736857208</v>
      </c>
      <c r="P14" s="85">
        <f t="shared" si="5"/>
        <v>0.00000937352478</v>
      </c>
      <c r="Q14" s="85">
        <f t="shared" si="6"/>
        <v>0.7059701175</v>
      </c>
      <c r="R14" s="85">
        <f t="shared" si="7"/>
        <v>40.4491082</v>
      </c>
      <c r="S14" s="86">
        <f t="shared" si="8"/>
        <v>2.275033717</v>
      </c>
      <c r="T14" s="85">
        <f t="shared" si="9"/>
        <v>130.3498302</v>
      </c>
      <c r="U14" s="84">
        <f t="shared" si="10"/>
        <v>-40.4491082</v>
      </c>
      <c r="V14" s="85">
        <f t="shared" si="11"/>
        <v>0.000004736857208</v>
      </c>
      <c r="W14" s="85">
        <f t="shared" si="12"/>
        <v>-106.4901941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-113.4725600398306</v>
      </c>
      <c r="F15" s="83">
        <v>1280.388888888889</v>
      </c>
      <c r="G15" s="83">
        <v>-105.8171500974637</v>
      </c>
      <c r="H15" s="84">
        <f t="shared" si="1"/>
        <v>-7.655409942</v>
      </c>
      <c r="I15" s="83">
        <v>1280.388888888889</v>
      </c>
      <c r="J15" s="83">
        <v>-107.0590585953397</v>
      </c>
      <c r="K15" s="83">
        <v>1280.388888888889</v>
      </c>
      <c r="L15" s="83">
        <v>-103.0612741181164</v>
      </c>
      <c r="M15" s="85">
        <f t="shared" si="2"/>
        <v>0.00000212017641</v>
      </c>
      <c r="N15" s="85">
        <f t="shared" si="3"/>
        <v>0.000005118497496</v>
      </c>
      <c r="O15" s="85">
        <f t="shared" si="4"/>
        <v>0.000004436567263</v>
      </c>
      <c r="P15" s="85">
        <f t="shared" si="5"/>
        <v>0.00000702969195</v>
      </c>
      <c r="Q15" s="85">
        <f t="shared" si="6"/>
        <v>1.038722023</v>
      </c>
      <c r="R15" s="85">
        <f t="shared" si="7"/>
        <v>59.51438799</v>
      </c>
      <c r="S15" s="86">
        <f t="shared" si="8"/>
        <v>2.611213329</v>
      </c>
      <c r="T15" s="85">
        <f t="shared" si="9"/>
        <v>149.6115032</v>
      </c>
      <c r="U15" s="84">
        <f t="shared" si="10"/>
        <v>-59.51438799</v>
      </c>
      <c r="V15" s="85">
        <f t="shared" si="11"/>
        <v>0.000004436567263</v>
      </c>
      <c r="W15" s="85">
        <f t="shared" si="12"/>
        <v>-107.0590586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-129.6694447811347</v>
      </c>
      <c r="F16" s="95">
        <v>2345.722222222222</v>
      </c>
      <c r="G16" s="95">
        <v>-120.954751584265</v>
      </c>
      <c r="H16" s="96">
        <f t="shared" si="1"/>
        <v>-8.714693197</v>
      </c>
      <c r="I16" s="95">
        <v>2345.722222222222</v>
      </c>
      <c r="J16" s="95">
        <v>-119.4579160050595</v>
      </c>
      <c r="K16" s="95">
        <v>2345.722222222222</v>
      </c>
      <c r="L16" s="95">
        <v>-118.3626365578343</v>
      </c>
      <c r="M16" s="97">
        <f t="shared" si="2"/>
        <v>0.0000003284942416</v>
      </c>
      <c r="N16" s="97">
        <f t="shared" si="3"/>
        <v>0.0000008959059498</v>
      </c>
      <c r="O16" s="97">
        <f t="shared" si="4"/>
        <v>0.000001064398367</v>
      </c>
      <c r="P16" s="97">
        <f t="shared" si="5"/>
        <v>0.000001207447265</v>
      </c>
      <c r="Q16" s="97">
        <f t="shared" si="6"/>
        <v>1.958242724</v>
      </c>
      <c r="R16" s="97">
        <f t="shared" si="7"/>
        <v>112.1990434</v>
      </c>
      <c r="S16" s="98">
        <f t="shared" si="8"/>
        <v>2.765093916</v>
      </c>
      <c r="T16" s="97">
        <f t="shared" si="9"/>
        <v>158.4282113</v>
      </c>
      <c r="U16" s="96">
        <f t="shared" si="10"/>
        <v>-112.1990434</v>
      </c>
      <c r="V16" s="97">
        <f t="shared" si="11"/>
        <v>0.000001064398367</v>
      </c>
      <c r="W16" s="97">
        <f t="shared" si="12"/>
        <v>-119.457916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-76.34485757251727</v>
      </c>
      <c r="F17" s="83">
        <v>50.72222222222222</v>
      </c>
      <c r="G17" s="83">
        <v>-66.1598773013892</v>
      </c>
      <c r="H17" s="84">
        <f t="shared" si="1"/>
        <v>-10.18498027</v>
      </c>
      <c r="I17" s="83">
        <v>50.72222222222222</v>
      </c>
      <c r="J17" s="83">
        <v>-63.82172230817119</v>
      </c>
      <c r="K17" s="83">
        <v>50.72222222222222</v>
      </c>
      <c r="L17" s="83">
        <v>-65.92277726516794</v>
      </c>
      <c r="M17" s="85">
        <f t="shared" si="2"/>
        <v>0.0001523200668</v>
      </c>
      <c r="N17" s="85">
        <f t="shared" si="3"/>
        <v>0.0004920464864</v>
      </c>
      <c r="O17" s="85">
        <f t="shared" si="4"/>
        <v>0.0006440415471</v>
      </c>
      <c r="P17" s="85">
        <f t="shared" si="5"/>
        <v>0.0005056629532</v>
      </c>
      <c r="Q17" s="85">
        <f t="shared" si="6"/>
        <v>3.066828752</v>
      </c>
      <c r="R17" s="85">
        <f t="shared" si="7"/>
        <v>175.716344</v>
      </c>
      <c r="S17" s="86">
        <f t="shared" si="8"/>
        <v>1.506600737</v>
      </c>
      <c r="T17" s="85">
        <f t="shared" si="9"/>
        <v>86.32186364</v>
      </c>
      <c r="U17" s="84">
        <f t="shared" si="10"/>
        <v>175.716344</v>
      </c>
      <c r="V17" s="85">
        <f t="shared" si="11"/>
        <v>0.0006440415471</v>
      </c>
      <c r="W17" s="85">
        <f t="shared" si="12"/>
        <v>-63.82172231</v>
      </c>
      <c r="X17" s="101">
        <f t="shared" si="13"/>
        <v>0</v>
      </c>
      <c r="Y17" s="88" t="str">
        <f t="shared" si="14"/>
        <v>OK</v>
      </c>
      <c r="Z17" s="89">
        <f t="shared" si="15"/>
        <v>0.00000002320140274</v>
      </c>
      <c r="AA17" s="89">
        <f t="shared" si="16"/>
        <v>0.0000002421097448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146.6111111111111</v>
      </c>
      <c r="E18" s="85">
        <v>-65.141088597396</v>
      </c>
      <c r="F18" s="83">
        <v>146.5555555555555</v>
      </c>
      <c r="G18" s="83">
        <v>-67.69462590242247</v>
      </c>
      <c r="H18" s="84">
        <f t="shared" si="1"/>
        <v>2.553537305</v>
      </c>
      <c r="I18" s="83">
        <v>146.5555555555555</v>
      </c>
      <c r="J18" s="83">
        <v>-64.30587033016299</v>
      </c>
      <c r="K18" s="83">
        <v>146.6111111111111</v>
      </c>
      <c r="L18" s="83">
        <v>-73.10607220403855</v>
      </c>
      <c r="M18" s="85">
        <f t="shared" si="2"/>
        <v>0.0005532807625</v>
      </c>
      <c r="N18" s="85">
        <f t="shared" si="3"/>
        <v>0.0004123525693</v>
      </c>
      <c r="O18" s="85">
        <f t="shared" si="4"/>
        <v>0.0006091250829</v>
      </c>
      <c r="P18" s="85">
        <f t="shared" si="5"/>
        <v>0.0002211548102</v>
      </c>
      <c r="Q18" s="85">
        <f t="shared" si="6"/>
        <v>1.338328196</v>
      </c>
      <c r="R18" s="85">
        <f t="shared" si="7"/>
        <v>76.68055721</v>
      </c>
      <c r="S18" s="86">
        <f t="shared" si="8"/>
        <v>0.3587464069</v>
      </c>
      <c r="T18" s="85">
        <f t="shared" si="9"/>
        <v>20.55465503</v>
      </c>
      <c r="U18" s="84">
        <f t="shared" si="10"/>
        <v>76.68055721</v>
      </c>
      <c r="V18" s="85">
        <f t="shared" si="11"/>
        <v>0.0006091250829</v>
      </c>
      <c r="W18" s="85">
        <f t="shared" si="12"/>
        <v>-64.30587033</v>
      </c>
      <c r="X18" s="101">
        <f t="shared" si="13"/>
        <v>0</v>
      </c>
      <c r="Y18" s="88" t="str">
        <f t="shared" si="14"/>
        <v>OK</v>
      </c>
      <c r="Z18" s="89">
        <f t="shared" si="15"/>
        <v>0.0000003061196022</v>
      </c>
      <c r="AA18" s="89">
        <f t="shared" si="16"/>
        <v>0.0000001700346414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-73.90539640746069</v>
      </c>
      <c r="F19" s="83">
        <v>285.2777777777778</v>
      </c>
      <c r="G19" s="83">
        <v>-74.85794981730356</v>
      </c>
      <c r="H19" s="84">
        <f t="shared" si="1"/>
        <v>0.9525534098</v>
      </c>
      <c r="I19" s="83">
        <v>285.2777777777778</v>
      </c>
      <c r="J19" s="83">
        <v>-93.57309129007136</v>
      </c>
      <c r="K19" s="83">
        <v>285.2777777777778</v>
      </c>
      <c r="L19" s="83">
        <v>-71.34382462655485</v>
      </c>
      <c r="M19" s="85">
        <f t="shared" si="2"/>
        <v>0.0002017112774</v>
      </c>
      <c r="N19" s="85">
        <f t="shared" si="3"/>
        <v>0.0001807600735</v>
      </c>
      <c r="O19" s="85">
        <f t="shared" si="4"/>
        <v>0.00002095778764</v>
      </c>
      <c r="P19" s="85">
        <f t="shared" si="5"/>
        <v>0.0002708998526</v>
      </c>
      <c r="Q19" s="85">
        <f t="shared" si="6"/>
        <v>0.002750890617</v>
      </c>
      <c r="R19" s="85">
        <f t="shared" si="7"/>
        <v>0.1576144222</v>
      </c>
      <c r="S19" s="86">
        <f t="shared" si="8"/>
        <v>1.571140342</v>
      </c>
      <c r="T19" s="85">
        <f t="shared" si="9"/>
        <v>90.01971065</v>
      </c>
      <c r="U19" s="84">
        <f t="shared" si="10"/>
        <v>-0.1576144222</v>
      </c>
      <c r="V19" s="85">
        <f t="shared" si="11"/>
        <v>0.00002095778764</v>
      </c>
      <c r="W19" s="85">
        <f t="shared" si="12"/>
        <v>-93.57309129</v>
      </c>
      <c r="X19" s="101">
        <f t="shared" si="13"/>
        <v>0</v>
      </c>
      <c r="Y19" s="88" t="str">
        <f t="shared" si="14"/>
        <v>OK</v>
      </c>
      <c r="Z19" s="89">
        <f t="shared" si="15"/>
        <v>0.00000004068743942</v>
      </c>
      <c r="AA19" s="89">
        <f t="shared" si="16"/>
        <v>0.00000003267420415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-80.48068367719154</v>
      </c>
      <c r="F20" s="83">
        <v>457.6111111111111</v>
      </c>
      <c r="G20" s="83">
        <v>-78.33273337582482</v>
      </c>
      <c r="H20" s="84">
        <f t="shared" si="1"/>
        <v>-2.147950301</v>
      </c>
      <c r="I20" s="83">
        <v>457.6111111111111</v>
      </c>
      <c r="J20" s="83">
        <v>-85.12229407534241</v>
      </c>
      <c r="K20" s="83">
        <v>457.6111111111111</v>
      </c>
      <c r="L20" s="83">
        <v>-74.72058687772383</v>
      </c>
      <c r="M20" s="85">
        <f t="shared" si="2"/>
        <v>0.00009461626848</v>
      </c>
      <c r="N20" s="85">
        <f t="shared" si="3"/>
        <v>0.0001211611345</v>
      </c>
      <c r="O20" s="85">
        <f t="shared" si="4"/>
        <v>0.00005544792472</v>
      </c>
      <c r="P20" s="85">
        <f t="shared" si="5"/>
        <v>0.0001836414259</v>
      </c>
      <c r="Q20" s="85">
        <f t="shared" si="6"/>
        <v>0.4586790778</v>
      </c>
      <c r="R20" s="85">
        <f t="shared" si="7"/>
        <v>26.28037531</v>
      </c>
      <c r="S20" s="86">
        <f t="shared" si="8"/>
        <v>2.026577524</v>
      </c>
      <c r="T20" s="85">
        <f t="shared" si="9"/>
        <v>116.114339</v>
      </c>
      <c r="U20" s="84">
        <f t="shared" si="10"/>
        <v>-26.28037531</v>
      </c>
      <c r="V20" s="85">
        <f t="shared" si="11"/>
        <v>0.00005544792472</v>
      </c>
      <c r="W20" s="85">
        <f t="shared" si="12"/>
        <v>-85.12229408</v>
      </c>
      <c r="X20" s="101">
        <f t="shared" si="13"/>
        <v>0</v>
      </c>
      <c r="Y20" s="88" t="str">
        <f t="shared" si="14"/>
        <v>OK</v>
      </c>
      <c r="Z20" s="89">
        <f t="shared" si="15"/>
        <v>0.000000008952238261</v>
      </c>
      <c r="AA20" s="89">
        <f t="shared" si="16"/>
        <v>0.00000001468002051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-101.4378834895551</v>
      </c>
      <c r="F21" s="83">
        <v>662.1111111111111</v>
      </c>
      <c r="G21" s="83">
        <v>-97.41413264021242</v>
      </c>
      <c r="H21" s="84">
        <f t="shared" si="1"/>
        <v>-4.023750849</v>
      </c>
      <c r="I21" s="83">
        <v>662.1111111111111</v>
      </c>
      <c r="J21" s="83">
        <v>-101.3134806154099</v>
      </c>
      <c r="K21" s="83">
        <v>662.1111111111111</v>
      </c>
      <c r="L21" s="83">
        <v>-94.04307143666065</v>
      </c>
      <c r="M21" s="85">
        <f t="shared" si="2"/>
        <v>0.000008474338851</v>
      </c>
      <c r="N21" s="85">
        <f t="shared" si="3"/>
        <v>0.00001346769796</v>
      </c>
      <c r="O21" s="85">
        <f t="shared" si="4"/>
        <v>0.000008596585149</v>
      </c>
      <c r="P21" s="85">
        <f t="shared" si="5"/>
        <v>0.00001985392734</v>
      </c>
      <c r="Q21" s="85">
        <f t="shared" si="6"/>
        <v>0.6673347366</v>
      </c>
      <c r="R21" s="85">
        <f t="shared" si="7"/>
        <v>38.23546393</v>
      </c>
      <c r="S21" s="86">
        <f t="shared" si="8"/>
        <v>2.236550403</v>
      </c>
      <c r="T21" s="85">
        <f t="shared" si="9"/>
        <v>128.1448988</v>
      </c>
      <c r="U21" s="84">
        <f t="shared" si="10"/>
        <v>-38.23546393</v>
      </c>
      <c r="V21" s="85">
        <f t="shared" si="11"/>
        <v>0.000008596585149</v>
      </c>
      <c r="W21" s="85">
        <f t="shared" si="12"/>
        <v>-101.3134806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0.0000000001813788884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-105.4874411837538</v>
      </c>
      <c r="F22" s="83">
        <v>1280.388888888889</v>
      </c>
      <c r="G22" s="83">
        <v>-99.73705840396835</v>
      </c>
      <c r="H22" s="84">
        <f t="shared" si="1"/>
        <v>-5.75038278</v>
      </c>
      <c r="I22" s="83">
        <v>1280.388888888889</v>
      </c>
      <c r="J22" s="83">
        <v>-101.09439383777</v>
      </c>
      <c r="K22" s="83">
        <v>1280.388888888889</v>
      </c>
      <c r="L22" s="83">
        <v>-96.4135710688646</v>
      </c>
      <c r="M22" s="85">
        <f t="shared" si="2"/>
        <v>0.000005316525984</v>
      </c>
      <c r="N22" s="85">
        <f t="shared" si="3"/>
        <v>0.00001030735134</v>
      </c>
      <c r="O22" s="85">
        <f t="shared" si="4"/>
        <v>0.000008816177148</v>
      </c>
      <c r="P22" s="85">
        <f t="shared" si="5"/>
        <v>0.00001511198266</v>
      </c>
      <c r="Q22" s="85">
        <f t="shared" si="6"/>
        <v>1.026179736</v>
      </c>
      <c r="R22" s="85">
        <f t="shared" si="7"/>
        <v>58.79576787</v>
      </c>
      <c r="S22" s="86">
        <f t="shared" si="8"/>
        <v>2.59913811</v>
      </c>
      <c r="T22" s="85">
        <f t="shared" si="9"/>
        <v>148.9196441</v>
      </c>
      <c r="U22" s="84">
        <f t="shared" si="10"/>
        <v>-58.79576787</v>
      </c>
      <c r="V22" s="85">
        <f t="shared" si="11"/>
        <v>0.000008816177148</v>
      </c>
      <c r="W22" s="85">
        <f t="shared" si="12"/>
        <v>-101.0943938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0.0000000001062414916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-121.450791118409</v>
      </c>
      <c r="F23" s="95">
        <v>2345.722222222222</v>
      </c>
      <c r="G23" s="95">
        <v>-114.7673591792088</v>
      </c>
      <c r="H23" s="96">
        <f t="shared" si="1"/>
        <v>-6.683431939</v>
      </c>
      <c r="I23" s="95">
        <v>2345.722222222222</v>
      </c>
      <c r="J23" s="95">
        <v>-112.8764535603459</v>
      </c>
      <c r="K23" s="95">
        <v>2345.722222222222</v>
      </c>
      <c r="L23" s="95">
        <v>-111.5770883610382</v>
      </c>
      <c r="M23" s="97">
        <f t="shared" si="2"/>
        <v>0.0000008461754949</v>
      </c>
      <c r="N23" s="97">
        <f t="shared" si="3"/>
        <v>0.000001826552002</v>
      </c>
      <c r="O23" s="97">
        <f t="shared" si="4"/>
        <v>0.000002270791825</v>
      </c>
      <c r="P23" s="97">
        <f t="shared" si="5"/>
        <v>0.000002637215271</v>
      </c>
      <c r="Q23" s="97">
        <f t="shared" si="6"/>
        <v>1.936073539</v>
      </c>
      <c r="R23" s="97">
        <f t="shared" si="7"/>
        <v>110.9288426</v>
      </c>
      <c r="S23" s="98">
        <f t="shared" si="8"/>
        <v>2.790501022</v>
      </c>
      <c r="T23" s="97">
        <f t="shared" si="9"/>
        <v>159.8839313</v>
      </c>
      <c r="U23" s="96">
        <f t="shared" si="10"/>
        <v>-110.9288426</v>
      </c>
      <c r="V23" s="97">
        <f t="shared" si="11"/>
        <v>0.000002270791825</v>
      </c>
      <c r="W23" s="97">
        <f t="shared" si="12"/>
        <v>-112.8764536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-83.71164920504889</v>
      </c>
      <c r="F3" s="83">
        <v>50.72222222222222</v>
      </c>
      <c r="G3" s="83">
        <v>-72.03394191518112</v>
      </c>
      <c r="H3" s="84">
        <f t="shared" ref="H3:H23" si="1">E3-G3</f>
        <v>-11.67770729</v>
      </c>
      <c r="I3" s="83">
        <v>50.72222222222222</v>
      </c>
      <c r="J3" s="83">
        <v>-70.02385110151286</v>
      </c>
      <c r="K3" s="83">
        <v>50.72222222222222</v>
      </c>
      <c r="L3" s="83">
        <v>-71.83555283891828</v>
      </c>
      <c r="M3" s="85">
        <f t="shared" ref="M3:M23" si="2">10^(E3/20)</f>
        <v>0.00006522551844</v>
      </c>
      <c r="N3" s="85">
        <f t="shared" ref="N3:N23" si="3">10^(G3/20)</f>
        <v>0.0002502089868</v>
      </c>
      <c r="O3" s="85">
        <f t="shared" ref="O3:O23" si="4">10^(J3/20)</f>
        <v>0.0003153606085</v>
      </c>
      <c r="P3" s="85">
        <f t="shared" ref="P3:P23" si="5">10^(L3/20)</f>
        <v>0.0002559896214</v>
      </c>
      <c r="Q3" s="85">
        <f t="shared" ref="Q3:Q23" si="6">ACOS((M3^2+N3^2-O3^2)/(2*M3*N3))</f>
        <v>3.088142589</v>
      </c>
      <c r="R3" s="85">
        <f t="shared" ref="R3:R23" si="7">(360/(2*PI()))*Q3</f>
        <v>176.9375369</v>
      </c>
      <c r="S3" s="86">
        <f t="shared" ref="S3:S23" si="8">ACOS((M3^2+N3^2-P3^2)/(2*M3*N3))</f>
        <v>1.530092129</v>
      </c>
      <c r="T3" s="85">
        <f t="shared" ref="T3:T23" si="9">(360/(2*PI()))*S3</f>
        <v>87.66782126</v>
      </c>
      <c r="U3" s="84">
        <f t="shared" ref="U3:U23" si="10">IF(T3&lt;90,R3*1,R3*-1)</f>
        <v>176.9375369</v>
      </c>
      <c r="V3" s="85">
        <f t="shared" ref="V3:V23" si="11">(M3^2+N3^2-2*M3*N3*COS(Q3))^0.5</f>
        <v>0.0003153606085</v>
      </c>
      <c r="W3" s="85">
        <f t="shared" ref="W3:W23" si="12">20*LOG(V3)</f>
        <v>-70.0238511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0.000000004254368256</v>
      </c>
      <c r="AA3" s="89">
        <f t="shared" ref="AA3:AA23" si="16">10^(G3/10)</f>
        <v>0.00000006260453707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-72.2856944199185</v>
      </c>
      <c r="F4" s="83">
        <v>146.5555555555555</v>
      </c>
      <c r="G4" s="83">
        <v>-73.64220804247279</v>
      </c>
      <c r="H4" s="84">
        <f t="shared" si="1"/>
        <v>1.356513623</v>
      </c>
      <c r="I4" s="83">
        <v>146.5555555555555</v>
      </c>
      <c r="J4" s="83">
        <v>-69.79832635470524</v>
      </c>
      <c r="K4" s="83">
        <v>146.6111111111111</v>
      </c>
      <c r="L4" s="83">
        <v>-85.16983297104852</v>
      </c>
      <c r="M4" s="85">
        <f t="shared" si="2"/>
        <v>0.0002430609993</v>
      </c>
      <c r="N4" s="85">
        <f t="shared" si="3"/>
        <v>0.0002079168074</v>
      </c>
      <c r="O4" s="85">
        <f t="shared" si="4"/>
        <v>0.0003236560148</v>
      </c>
      <c r="P4" s="85">
        <f t="shared" si="5"/>
        <v>0.00005514528067</v>
      </c>
      <c r="Q4" s="85">
        <f t="shared" si="6"/>
        <v>1.594990799</v>
      </c>
      <c r="R4" s="85">
        <f t="shared" si="7"/>
        <v>91.38624115</v>
      </c>
      <c r="S4" s="86">
        <f t="shared" si="8"/>
        <v>0.1893179102</v>
      </c>
      <c r="T4" s="85">
        <f t="shared" si="9"/>
        <v>10.84711724</v>
      </c>
      <c r="U4" s="84">
        <f t="shared" si="10"/>
        <v>91.38624115</v>
      </c>
      <c r="V4" s="85">
        <f t="shared" si="11"/>
        <v>0.0003236560148</v>
      </c>
      <c r="W4" s="85">
        <f t="shared" si="12"/>
        <v>-69.79832635</v>
      </c>
      <c r="X4" s="101">
        <f t="shared" si="13"/>
        <v>0</v>
      </c>
      <c r="Y4" s="88" t="str">
        <f t="shared" si="14"/>
        <v>OK</v>
      </c>
      <c r="Z4" s="89">
        <f t="shared" si="15"/>
        <v>0.00000005907864936</v>
      </c>
      <c r="AA4" s="89">
        <f t="shared" si="16"/>
        <v>0.0000000432293988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-77.70456411340093</v>
      </c>
      <c r="F5" s="83">
        <v>285.2777777777778</v>
      </c>
      <c r="G5" s="83">
        <v>-80.8393243889279</v>
      </c>
      <c r="H5" s="84">
        <f t="shared" si="1"/>
        <v>3.134760276</v>
      </c>
      <c r="I5" s="83">
        <v>285.2777777777778</v>
      </c>
      <c r="J5" s="83">
        <v>-87.68382194635942</v>
      </c>
      <c r="K5" s="83">
        <v>285.2777777777778</v>
      </c>
      <c r="L5" s="83">
        <v>-76.45082356774985</v>
      </c>
      <c r="M5" s="85">
        <f t="shared" si="2"/>
        <v>0.0001302482192</v>
      </c>
      <c r="N5" s="85">
        <f t="shared" si="3"/>
        <v>0.00009078911456</v>
      </c>
      <c r="O5" s="85">
        <f t="shared" si="4"/>
        <v>0.00004128657937</v>
      </c>
      <c r="P5" s="85">
        <f t="shared" si="5"/>
        <v>0.0001504730838</v>
      </c>
      <c r="Q5" s="85">
        <f t="shared" si="6"/>
        <v>0.1117657205</v>
      </c>
      <c r="R5" s="85">
        <f t="shared" si="7"/>
        <v>6.403704081</v>
      </c>
      <c r="S5" s="86">
        <f t="shared" si="8"/>
        <v>1.462122214</v>
      </c>
      <c r="T5" s="85">
        <f t="shared" si="9"/>
        <v>83.77343197</v>
      </c>
      <c r="U5" s="84">
        <f t="shared" si="10"/>
        <v>6.403704081</v>
      </c>
      <c r="V5" s="85">
        <f t="shared" si="11"/>
        <v>0.00004128657937</v>
      </c>
      <c r="W5" s="85">
        <f t="shared" si="12"/>
        <v>-87.68382195</v>
      </c>
      <c r="X5" s="101">
        <f t="shared" si="13"/>
        <v>0</v>
      </c>
      <c r="Y5" s="88" t="str">
        <f t="shared" si="14"/>
        <v>OK</v>
      </c>
      <c r="Z5" s="89">
        <f t="shared" si="15"/>
        <v>0.00000001696459862</v>
      </c>
      <c r="AA5" s="89">
        <f t="shared" si="16"/>
        <v>0.000000008242663322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-84.93358018440537</v>
      </c>
      <c r="F6" s="83">
        <v>457.6111111111111</v>
      </c>
      <c r="G6" s="83">
        <v>-84.51915543758449</v>
      </c>
      <c r="H6" s="84">
        <f t="shared" si="1"/>
        <v>-0.4144247468</v>
      </c>
      <c r="I6" s="83">
        <v>457.6111111111111</v>
      </c>
      <c r="J6" s="83">
        <v>-92.24667834570675</v>
      </c>
      <c r="K6" s="83">
        <v>457.6111111111111</v>
      </c>
      <c r="L6" s="83">
        <v>-80.23169828457262</v>
      </c>
      <c r="M6" s="85">
        <f t="shared" si="2"/>
        <v>0.00005666579561</v>
      </c>
      <c r="N6" s="85">
        <f t="shared" si="3"/>
        <v>0.00005943499467</v>
      </c>
      <c r="O6" s="85">
        <f t="shared" si="4"/>
        <v>0.00002441552587</v>
      </c>
      <c r="P6" s="85">
        <f t="shared" si="5"/>
        <v>0.00009736773911</v>
      </c>
      <c r="Q6" s="85">
        <f t="shared" si="6"/>
        <v>0.4211012675</v>
      </c>
      <c r="R6" s="85">
        <f t="shared" si="7"/>
        <v>24.12732538</v>
      </c>
      <c r="S6" s="86">
        <f t="shared" si="8"/>
        <v>1.989224192</v>
      </c>
      <c r="T6" s="85">
        <f t="shared" si="9"/>
        <v>113.9741507</v>
      </c>
      <c r="U6" s="84">
        <f t="shared" si="10"/>
        <v>-24.12732538</v>
      </c>
      <c r="V6" s="85">
        <f t="shared" si="11"/>
        <v>0.00002441552587</v>
      </c>
      <c r="W6" s="85">
        <f t="shared" si="12"/>
        <v>-92.24667835</v>
      </c>
      <c r="X6" s="101">
        <f t="shared" si="13"/>
        <v>0</v>
      </c>
      <c r="Y6" s="88" t="str">
        <f t="shared" si="14"/>
        <v>OK</v>
      </c>
      <c r="Z6" s="89">
        <f t="shared" si="15"/>
        <v>0.000000003211012392</v>
      </c>
      <c r="AA6" s="89">
        <f t="shared" si="16"/>
        <v>0.000000003532518592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-105.948475666341</v>
      </c>
      <c r="F7" s="83">
        <v>662.1111111111111</v>
      </c>
      <c r="G7" s="83">
        <v>-103.5043681966898</v>
      </c>
      <c r="H7" s="84">
        <f t="shared" si="1"/>
        <v>-2.44410747</v>
      </c>
      <c r="I7" s="83">
        <v>662.1111111111111</v>
      </c>
      <c r="J7" s="83">
        <v>-107.965612725805</v>
      </c>
      <c r="K7" s="83">
        <v>662.1111111111111</v>
      </c>
      <c r="L7" s="83">
        <v>-99.580627120108</v>
      </c>
      <c r="M7" s="85">
        <f t="shared" si="2"/>
        <v>0.000005041690907</v>
      </c>
      <c r="N7" s="85">
        <f t="shared" si="3"/>
        <v>0.000006680078871</v>
      </c>
      <c r="O7" s="85">
        <f t="shared" si="4"/>
        <v>0.000003996863934</v>
      </c>
      <c r="P7" s="85">
        <f t="shared" si="5"/>
        <v>0.00001049466655</v>
      </c>
      <c r="Q7" s="85">
        <f t="shared" si="6"/>
        <v>0.6390102902</v>
      </c>
      <c r="R7" s="85">
        <f t="shared" si="7"/>
        <v>36.61259269</v>
      </c>
      <c r="S7" s="86">
        <f t="shared" si="8"/>
        <v>2.208395289</v>
      </c>
      <c r="T7" s="85">
        <f t="shared" si="9"/>
        <v>126.5317296</v>
      </c>
      <c r="U7" s="84">
        <f t="shared" si="10"/>
        <v>-36.61259269</v>
      </c>
      <c r="V7" s="85">
        <f t="shared" si="11"/>
        <v>0.000003996863934</v>
      </c>
      <c r="W7" s="85">
        <f t="shared" si="12"/>
        <v>-107.9656127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1280.444444444444</v>
      </c>
      <c r="E8" s="85">
        <v>-109.9078134617918</v>
      </c>
      <c r="F8" s="83">
        <v>1280.388888888889</v>
      </c>
      <c r="G8" s="83">
        <v>-105.6941700267717</v>
      </c>
      <c r="H8" s="84">
        <f t="shared" si="1"/>
        <v>-4.213643435</v>
      </c>
      <c r="I8" s="83">
        <v>1280.388888888889</v>
      </c>
      <c r="J8" s="83">
        <v>-107.0542290214216</v>
      </c>
      <c r="K8" s="83">
        <v>1280.388888888889</v>
      </c>
      <c r="L8" s="83">
        <v>-101.8503181728009</v>
      </c>
      <c r="M8" s="85">
        <f t="shared" si="2"/>
        <v>0.000003196018812</v>
      </c>
      <c r="N8" s="85">
        <f t="shared" si="3"/>
        <v>0.000005191483746</v>
      </c>
      <c r="O8" s="85">
        <f t="shared" si="4"/>
        <v>0.000004439034792</v>
      </c>
      <c r="P8" s="85">
        <f t="shared" si="5"/>
        <v>0.000008081353258</v>
      </c>
      <c r="Q8" s="85">
        <f t="shared" si="6"/>
        <v>1.016688199</v>
      </c>
      <c r="R8" s="85">
        <f t="shared" si="7"/>
        <v>58.25194289</v>
      </c>
      <c r="S8" s="86">
        <f t="shared" si="8"/>
        <v>2.58311388</v>
      </c>
      <c r="T8" s="85">
        <f t="shared" si="9"/>
        <v>148.0015233</v>
      </c>
      <c r="U8" s="84">
        <f t="shared" si="10"/>
        <v>-58.25194289</v>
      </c>
      <c r="V8" s="85">
        <f t="shared" si="11"/>
        <v>0.000004439034792</v>
      </c>
      <c r="W8" s="85">
        <f t="shared" si="12"/>
        <v>-107.054229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-125.7807095454943</v>
      </c>
      <c r="F9" s="95">
        <v>2345.722222222222</v>
      </c>
      <c r="G9" s="95">
        <v>-120.6175551770154</v>
      </c>
      <c r="H9" s="96">
        <f t="shared" si="1"/>
        <v>-5.163154368</v>
      </c>
      <c r="I9" s="95">
        <v>2345.722222222222</v>
      </c>
      <c r="J9" s="95">
        <v>-118.2785779901529</v>
      </c>
      <c r="K9" s="95">
        <v>2345.722222222222</v>
      </c>
      <c r="L9" s="95">
        <v>-116.9315108455684</v>
      </c>
      <c r="M9" s="97">
        <f t="shared" si="2"/>
        <v>0.0000005140016614</v>
      </c>
      <c r="N9" s="97">
        <f t="shared" si="3"/>
        <v>0.0000009313699919</v>
      </c>
      <c r="O9" s="97">
        <f t="shared" si="4"/>
        <v>0.000001219189182</v>
      </c>
      <c r="P9" s="97">
        <f t="shared" si="5"/>
        <v>0.00000142371958</v>
      </c>
      <c r="Q9" s="97">
        <f t="shared" si="6"/>
        <v>1.950387152</v>
      </c>
      <c r="R9" s="97">
        <f t="shared" si="7"/>
        <v>111.7489522</v>
      </c>
      <c r="S9" s="98">
        <f t="shared" si="8"/>
        <v>2.779387055</v>
      </c>
      <c r="T9" s="97">
        <f t="shared" si="9"/>
        <v>159.2471479</v>
      </c>
      <c r="U9" s="96">
        <f t="shared" si="10"/>
        <v>-111.7489522</v>
      </c>
      <c r="V9" s="97">
        <f t="shared" si="11"/>
        <v>0.000001219189182</v>
      </c>
      <c r="W9" s="97">
        <f t="shared" si="12"/>
        <v>-118.278578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-80.96387312212728</v>
      </c>
      <c r="F10" s="83">
        <v>50.72222222222222</v>
      </c>
      <c r="G10" s="83">
        <v>-72.32886495324188</v>
      </c>
      <c r="H10" s="84">
        <f t="shared" si="1"/>
        <v>-8.635008169</v>
      </c>
      <c r="I10" s="83">
        <v>50.72222222222222</v>
      </c>
      <c r="J10" s="83">
        <v>-69.60432186712316</v>
      </c>
      <c r="K10" s="83">
        <v>50.72222222222222</v>
      </c>
      <c r="L10" s="83">
        <v>-72.06329123588783</v>
      </c>
      <c r="M10" s="85">
        <f t="shared" si="2"/>
        <v>0.00008949656028</v>
      </c>
      <c r="N10" s="85">
        <f t="shared" si="3"/>
        <v>0.0002418559368</v>
      </c>
      <c r="O10" s="85">
        <f t="shared" si="4"/>
        <v>0.0003309664004</v>
      </c>
      <c r="P10" s="85">
        <f t="shared" si="5"/>
        <v>0.000249364966</v>
      </c>
      <c r="Q10" s="85">
        <f t="shared" si="6"/>
        <v>3.032846471</v>
      </c>
      <c r="R10" s="85">
        <f t="shared" si="7"/>
        <v>173.7693027</v>
      </c>
      <c r="S10" s="86">
        <f t="shared" si="8"/>
        <v>1.470814928</v>
      </c>
      <c r="T10" s="85">
        <f t="shared" si="9"/>
        <v>84.27148782</v>
      </c>
      <c r="U10" s="84">
        <f t="shared" si="10"/>
        <v>173.7693027</v>
      </c>
      <c r="V10" s="85">
        <f t="shared" si="11"/>
        <v>0.0003309664004</v>
      </c>
      <c r="W10" s="85">
        <f t="shared" si="12"/>
        <v>-69.60432187</v>
      </c>
      <c r="X10" s="101">
        <f t="shared" si="13"/>
        <v>0</v>
      </c>
      <c r="Y10" s="88" t="str">
        <f t="shared" si="14"/>
        <v>OK</v>
      </c>
      <c r="Z10" s="89">
        <f t="shared" si="15"/>
        <v>0.000000008009634301</v>
      </c>
      <c r="AA10" s="89">
        <f t="shared" si="16"/>
        <v>0.00000005849429414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-69.74996256153337</v>
      </c>
      <c r="F11" s="83">
        <v>146.5555555555555</v>
      </c>
      <c r="G11" s="83">
        <v>-73.78734634998719</v>
      </c>
      <c r="H11" s="84">
        <f t="shared" si="1"/>
        <v>4.037383788</v>
      </c>
      <c r="I11" s="83">
        <v>146.5555555555555</v>
      </c>
      <c r="J11" s="83">
        <v>-70.38087165871009</v>
      </c>
      <c r="K11" s="83">
        <v>146.6111111111111</v>
      </c>
      <c r="L11" s="83">
        <v>-74.88938287138551</v>
      </c>
      <c r="M11" s="85">
        <f t="shared" si="2"/>
        <v>0.0003254631863</v>
      </c>
      <c r="N11" s="85">
        <f t="shared" si="3"/>
        <v>0.0002044714527</v>
      </c>
      <c r="O11" s="85">
        <f t="shared" si="4"/>
        <v>0.0003026609682</v>
      </c>
      <c r="P11" s="85">
        <f t="shared" si="5"/>
        <v>0.0001801071095</v>
      </c>
      <c r="Q11" s="85">
        <f t="shared" si="6"/>
        <v>1.135438232</v>
      </c>
      <c r="R11" s="85">
        <f t="shared" si="7"/>
        <v>65.05581857</v>
      </c>
      <c r="S11" s="86">
        <f t="shared" si="8"/>
        <v>0.5231193288</v>
      </c>
      <c r="T11" s="85">
        <f t="shared" si="9"/>
        <v>29.97252972</v>
      </c>
      <c r="U11" s="84">
        <f t="shared" si="10"/>
        <v>65.05581857</v>
      </c>
      <c r="V11" s="85">
        <f t="shared" si="11"/>
        <v>0.0003026609682</v>
      </c>
      <c r="W11" s="85">
        <f t="shared" si="12"/>
        <v>-70.38087166</v>
      </c>
      <c r="X11" s="101">
        <f t="shared" si="13"/>
        <v>0</v>
      </c>
      <c r="Y11" s="88" t="str">
        <f t="shared" si="14"/>
        <v>OK</v>
      </c>
      <c r="Z11" s="89">
        <f t="shared" si="15"/>
        <v>0.0000001059262857</v>
      </c>
      <c r="AA11" s="89">
        <f t="shared" si="16"/>
        <v>0.00000004180857497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-82.68595691965702</v>
      </c>
      <c r="F12" s="83">
        <v>285.2777777777778</v>
      </c>
      <c r="G12" s="83">
        <v>-80.91737410086864</v>
      </c>
      <c r="H12" s="84">
        <f t="shared" si="1"/>
        <v>-1.768582819</v>
      </c>
      <c r="I12" s="83">
        <v>285.2777777777778</v>
      </c>
      <c r="J12" s="83">
        <v>-92.93008081549054</v>
      </c>
      <c r="K12" s="83">
        <v>285.2777777777778</v>
      </c>
      <c r="L12" s="83">
        <v>-77.95777310259793</v>
      </c>
      <c r="M12" s="85">
        <f t="shared" si="2"/>
        <v>0.00007340102997</v>
      </c>
      <c r="N12" s="85">
        <f t="shared" si="3"/>
        <v>0.00008997695568</v>
      </c>
      <c r="O12" s="85">
        <f t="shared" si="4"/>
        <v>0.00002256814997</v>
      </c>
      <c r="P12" s="85">
        <f t="shared" si="5"/>
        <v>0.0001265060643</v>
      </c>
      <c r="Q12" s="85">
        <f t="shared" si="6"/>
        <v>0.1887361568</v>
      </c>
      <c r="R12" s="85">
        <f t="shared" si="7"/>
        <v>10.81378522</v>
      </c>
      <c r="S12" s="86">
        <f t="shared" si="8"/>
        <v>1.76277192</v>
      </c>
      <c r="T12" s="85">
        <f t="shared" si="9"/>
        <v>100.9993912</v>
      </c>
      <c r="U12" s="84">
        <f t="shared" si="10"/>
        <v>-10.81378522</v>
      </c>
      <c r="V12" s="85">
        <f t="shared" si="11"/>
        <v>0.00002256814997</v>
      </c>
      <c r="W12" s="85">
        <f t="shared" si="12"/>
        <v>-92.93008082</v>
      </c>
      <c r="X12" s="101">
        <f t="shared" si="13"/>
        <v>0</v>
      </c>
      <c r="Y12" s="88" t="str">
        <f t="shared" si="14"/>
        <v>OK</v>
      </c>
      <c r="Z12" s="89">
        <f t="shared" si="15"/>
        <v>0.000000005387711201</v>
      </c>
      <c r="AA12" s="89">
        <f t="shared" si="16"/>
        <v>0.000000008095852553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-88.3963366345108</v>
      </c>
      <c r="F13" s="83">
        <v>457.6111111111111</v>
      </c>
      <c r="G13" s="83">
        <v>-84.19204701654643</v>
      </c>
      <c r="H13" s="84">
        <f t="shared" si="1"/>
        <v>-4.204289618</v>
      </c>
      <c r="I13" s="83">
        <v>457.6111111111111</v>
      </c>
      <c r="J13" s="83">
        <v>-89.33358137981152</v>
      </c>
      <c r="K13" s="83">
        <v>457.6111111111111</v>
      </c>
      <c r="L13" s="83">
        <v>-81.22049767484867</v>
      </c>
      <c r="M13" s="85">
        <f t="shared" si="2"/>
        <v>0.0000380349779</v>
      </c>
      <c r="N13" s="85">
        <f t="shared" si="3"/>
        <v>0.00006171598278</v>
      </c>
      <c r="O13" s="85">
        <f t="shared" si="4"/>
        <v>0.00003414451365</v>
      </c>
      <c r="P13" s="85">
        <f t="shared" si="5"/>
        <v>0.00008689106419</v>
      </c>
      <c r="Q13" s="85">
        <f t="shared" si="6"/>
        <v>0.5133181916</v>
      </c>
      <c r="R13" s="85">
        <f t="shared" si="7"/>
        <v>29.41096592</v>
      </c>
      <c r="S13" s="86">
        <f t="shared" si="8"/>
        <v>2.081448968</v>
      </c>
      <c r="T13" s="85">
        <f t="shared" si="9"/>
        <v>119.2582411</v>
      </c>
      <c r="U13" s="84">
        <f t="shared" si="10"/>
        <v>-29.41096592</v>
      </c>
      <c r="V13" s="85">
        <f t="shared" si="11"/>
        <v>0.00003414451365</v>
      </c>
      <c r="W13" s="85">
        <f t="shared" si="12"/>
        <v>-89.33358138</v>
      </c>
      <c r="X13" s="101">
        <f t="shared" si="13"/>
        <v>0</v>
      </c>
      <c r="Y13" s="88" t="str">
        <f t="shared" si="14"/>
        <v>OK</v>
      </c>
      <c r="Z13" s="89">
        <f t="shared" si="15"/>
        <v>0.000000001446659544</v>
      </c>
      <c r="AA13" s="89">
        <f t="shared" si="16"/>
        <v>0.00000000380886253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-109.3214472398042</v>
      </c>
      <c r="F14" s="83">
        <v>662.1111111111111</v>
      </c>
      <c r="G14" s="83">
        <v>-103.3692071249484</v>
      </c>
      <c r="H14" s="84">
        <f t="shared" si="1"/>
        <v>-5.952240115</v>
      </c>
      <c r="I14" s="83">
        <v>662.1111111111111</v>
      </c>
      <c r="J14" s="83">
        <v>-106.5069928039294</v>
      </c>
      <c r="K14" s="83">
        <v>662.1111111111111</v>
      </c>
      <c r="L14" s="83">
        <v>-100.5693651593297</v>
      </c>
      <c r="M14" s="85">
        <f t="shared" si="2"/>
        <v>0.000003419224668</v>
      </c>
      <c r="N14" s="85">
        <f t="shared" si="3"/>
        <v>0.000006784840518</v>
      </c>
      <c r="O14" s="85">
        <f t="shared" si="4"/>
        <v>0.000004727704894</v>
      </c>
      <c r="P14" s="85">
        <f t="shared" si="5"/>
        <v>0.000009365516688</v>
      </c>
      <c r="Q14" s="85">
        <f t="shared" si="6"/>
        <v>0.7037727605</v>
      </c>
      <c r="R14" s="85">
        <f t="shared" si="7"/>
        <v>40.32320891</v>
      </c>
      <c r="S14" s="86">
        <f t="shared" si="8"/>
        <v>2.273546124</v>
      </c>
      <c r="T14" s="85">
        <f t="shared" si="9"/>
        <v>130.2645974</v>
      </c>
      <c r="U14" s="84">
        <f t="shared" si="10"/>
        <v>-40.32320891</v>
      </c>
      <c r="V14" s="85">
        <f t="shared" si="11"/>
        <v>0.000004727704894</v>
      </c>
      <c r="W14" s="85">
        <f t="shared" si="12"/>
        <v>-106.5069928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-113.3982469999881</v>
      </c>
      <c r="F15" s="83">
        <v>1280.388888888889</v>
      </c>
      <c r="G15" s="83">
        <v>-105.808416372797</v>
      </c>
      <c r="H15" s="84">
        <f t="shared" si="1"/>
        <v>-7.589830627</v>
      </c>
      <c r="I15" s="83">
        <v>1280.388888888889</v>
      </c>
      <c r="J15" s="83">
        <v>-107.0719164310008</v>
      </c>
      <c r="K15" s="83">
        <v>1280.388888888889</v>
      </c>
      <c r="L15" s="83">
        <v>-103.0437621585005</v>
      </c>
      <c r="M15" s="85">
        <f t="shared" si="2"/>
        <v>0.00000213839362</v>
      </c>
      <c r="N15" s="85">
        <f t="shared" si="3"/>
        <v>0.00000512364677</v>
      </c>
      <c r="O15" s="85">
        <f t="shared" si="4"/>
        <v>0.000004430004613</v>
      </c>
      <c r="P15" s="85">
        <f t="shared" si="5"/>
        <v>0.000007043879082</v>
      </c>
      <c r="Q15" s="85">
        <f t="shared" si="6"/>
        <v>1.034335555</v>
      </c>
      <c r="R15" s="85">
        <f t="shared" si="7"/>
        <v>59.26306191</v>
      </c>
      <c r="S15" s="86">
        <f t="shared" si="8"/>
        <v>2.601326035</v>
      </c>
      <c r="T15" s="85">
        <f t="shared" si="9"/>
        <v>149.045003</v>
      </c>
      <c r="U15" s="84">
        <f t="shared" si="10"/>
        <v>-59.26306191</v>
      </c>
      <c r="V15" s="85">
        <f t="shared" si="11"/>
        <v>0.000004430004613</v>
      </c>
      <c r="W15" s="85">
        <f t="shared" si="12"/>
        <v>-107.0719164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-129.908698558665</v>
      </c>
      <c r="F16" s="95">
        <v>2345.722222222222</v>
      </c>
      <c r="G16" s="95">
        <v>-120.9596846881671</v>
      </c>
      <c r="H16" s="96">
        <f t="shared" si="1"/>
        <v>-8.94901387</v>
      </c>
      <c r="I16" s="95">
        <v>2345.722222222222</v>
      </c>
      <c r="J16" s="95">
        <v>-119.4323696957908</v>
      </c>
      <c r="K16" s="95">
        <v>2345.722222222222</v>
      </c>
      <c r="L16" s="95">
        <v>-118.4442484671827</v>
      </c>
      <c r="M16" s="97">
        <f t="shared" si="2"/>
        <v>0.0000003195693152</v>
      </c>
      <c r="N16" s="97">
        <f t="shared" si="3"/>
        <v>0.0000008953972693</v>
      </c>
      <c r="O16" s="97">
        <f t="shared" si="4"/>
        <v>0.000001067533507</v>
      </c>
      <c r="P16" s="97">
        <f t="shared" si="5"/>
        <v>0.000001196155321</v>
      </c>
      <c r="Q16" s="97">
        <f t="shared" si="6"/>
        <v>1.995418133</v>
      </c>
      <c r="R16" s="97">
        <f t="shared" si="7"/>
        <v>114.3290374</v>
      </c>
      <c r="S16" s="98">
        <f t="shared" si="8"/>
        <v>2.740782154</v>
      </c>
      <c r="T16" s="97">
        <f t="shared" si="9"/>
        <v>157.03525</v>
      </c>
      <c r="U16" s="96">
        <f t="shared" si="10"/>
        <v>-114.3290374</v>
      </c>
      <c r="V16" s="97">
        <f t="shared" si="11"/>
        <v>0.000001067533507</v>
      </c>
      <c r="W16" s="97">
        <f t="shared" si="12"/>
        <v>-119.4323697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-76.21048867544675</v>
      </c>
      <c r="F17" s="83">
        <v>50.72222222222222</v>
      </c>
      <c r="G17" s="83">
        <v>-66.15987413997718</v>
      </c>
      <c r="H17" s="84">
        <f t="shared" si="1"/>
        <v>-10.05061454</v>
      </c>
      <c r="I17" s="83">
        <v>50.72222222222222</v>
      </c>
      <c r="J17" s="83">
        <v>-63.79095514901168</v>
      </c>
      <c r="K17" s="83">
        <v>50.72222222222222</v>
      </c>
      <c r="L17" s="83">
        <v>-65.93698731928315</v>
      </c>
      <c r="M17" s="85">
        <f t="shared" si="2"/>
        <v>0.0001546947469</v>
      </c>
      <c r="N17" s="85">
        <f t="shared" si="3"/>
        <v>0.0004920466655</v>
      </c>
      <c r="O17" s="85">
        <f t="shared" si="4"/>
        <v>0.0006463269164</v>
      </c>
      <c r="P17" s="85">
        <f t="shared" si="5"/>
        <v>0.0005048363685</v>
      </c>
      <c r="Q17" s="85">
        <f t="shared" si="6"/>
        <v>3.057654874</v>
      </c>
      <c r="R17" s="85">
        <f t="shared" si="7"/>
        <v>175.1907195</v>
      </c>
      <c r="S17" s="86">
        <f t="shared" si="8"/>
        <v>1.497286484</v>
      </c>
      <c r="T17" s="85">
        <f t="shared" si="9"/>
        <v>85.78819623</v>
      </c>
      <c r="U17" s="84">
        <f t="shared" si="10"/>
        <v>175.1907195</v>
      </c>
      <c r="V17" s="85">
        <f t="shared" si="11"/>
        <v>0.0006463269164</v>
      </c>
      <c r="W17" s="85">
        <f t="shared" si="12"/>
        <v>-63.79095515</v>
      </c>
      <c r="X17" s="101">
        <f t="shared" si="13"/>
        <v>0</v>
      </c>
      <c r="Y17" s="88" t="str">
        <f t="shared" si="14"/>
        <v>OK</v>
      </c>
      <c r="Z17" s="89">
        <f t="shared" si="15"/>
        <v>0.00000002393046472</v>
      </c>
      <c r="AA17" s="89">
        <f t="shared" si="16"/>
        <v>0.000000242109921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-65.13621841234831</v>
      </c>
      <c r="F18" s="83">
        <v>146.5555555555555</v>
      </c>
      <c r="G18" s="83">
        <v>-67.69418641052314</v>
      </c>
      <c r="H18" s="84">
        <f t="shared" si="1"/>
        <v>2.557967998</v>
      </c>
      <c r="I18" s="83">
        <v>146.5555555555555</v>
      </c>
      <c r="J18" s="83">
        <v>-64.32266281180848</v>
      </c>
      <c r="K18" s="83">
        <v>146.6111111111111</v>
      </c>
      <c r="L18" s="83">
        <v>-73.07761253525368</v>
      </c>
      <c r="M18" s="85">
        <f t="shared" si="2"/>
        <v>0.0005535910745</v>
      </c>
      <c r="N18" s="85">
        <f t="shared" si="3"/>
        <v>0.0004123734342</v>
      </c>
      <c r="O18" s="85">
        <f t="shared" si="4"/>
        <v>0.0006079485954</v>
      </c>
      <c r="P18" s="85">
        <f t="shared" si="5"/>
        <v>0.0002218806213</v>
      </c>
      <c r="Q18" s="85">
        <f t="shared" si="6"/>
        <v>1.334436431</v>
      </c>
      <c r="R18" s="85">
        <f t="shared" si="7"/>
        <v>76.4575755</v>
      </c>
      <c r="S18" s="86">
        <f t="shared" si="8"/>
        <v>0.3601295508</v>
      </c>
      <c r="T18" s="85">
        <f t="shared" si="9"/>
        <v>20.63390334</v>
      </c>
      <c r="U18" s="84">
        <f t="shared" si="10"/>
        <v>76.4575755</v>
      </c>
      <c r="V18" s="85">
        <f t="shared" si="11"/>
        <v>0.0006079485954</v>
      </c>
      <c r="W18" s="85">
        <f t="shared" si="12"/>
        <v>-64.32266281</v>
      </c>
      <c r="X18" s="101">
        <f t="shared" si="13"/>
        <v>0</v>
      </c>
      <c r="Y18" s="88" t="str">
        <f t="shared" si="14"/>
        <v>OK</v>
      </c>
      <c r="Z18" s="89">
        <f t="shared" si="15"/>
        <v>0.0000003064630777</v>
      </c>
      <c r="AA18" s="89">
        <f t="shared" si="16"/>
        <v>0.0000001700518492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-73.90624641156222</v>
      </c>
      <c r="F19" s="83">
        <v>285.2777777777778</v>
      </c>
      <c r="G19" s="83">
        <v>-74.8578025991559</v>
      </c>
      <c r="H19" s="84">
        <f t="shared" si="1"/>
        <v>0.9515561876</v>
      </c>
      <c r="I19" s="83">
        <v>285.2777777777778</v>
      </c>
      <c r="J19" s="83">
        <v>-93.58360383480465</v>
      </c>
      <c r="K19" s="83">
        <v>285.2777777777778</v>
      </c>
      <c r="L19" s="83">
        <v>-71.34160603252103</v>
      </c>
      <c r="M19" s="85">
        <f t="shared" si="2"/>
        <v>0.0002016915388</v>
      </c>
      <c r="N19" s="85">
        <f t="shared" si="3"/>
        <v>0.0001807631372</v>
      </c>
      <c r="O19" s="85">
        <f t="shared" si="4"/>
        <v>0.00002093243775</v>
      </c>
      <c r="P19" s="85">
        <f t="shared" si="5"/>
        <v>0.000270969056</v>
      </c>
      <c r="Q19" s="85">
        <f t="shared" si="6"/>
        <v>0.002152726299</v>
      </c>
      <c r="R19" s="85">
        <f t="shared" si="7"/>
        <v>0.1233421314</v>
      </c>
      <c r="S19" s="86">
        <f t="shared" si="8"/>
        <v>1.571748655</v>
      </c>
      <c r="T19" s="85">
        <f t="shared" si="9"/>
        <v>90.0545644</v>
      </c>
      <c r="U19" s="84">
        <f t="shared" si="10"/>
        <v>-0.1233421314</v>
      </c>
      <c r="V19" s="85">
        <f t="shared" si="11"/>
        <v>0.00002093243775</v>
      </c>
      <c r="W19" s="85">
        <f t="shared" si="12"/>
        <v>-93.58360383</v>
      </c>
      <c r="X19" s="101">
        <f t="shared" si="13"/>
        <v>0</v>
      </c>
      <c r="Y19" s="88" t="str">
        <f t="shared" si="14"/>
        <v>OK</v>
      </c>
      <c r="Z19" s="89">
        <f t="shared" si="15"/>
        <v>0.00000004067947682</v>
      </c>
      <c r="AA19" s="89">
        <f t="shared" si="16"/>
        <v>0.00000003267531177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-80.48006271078162</v>
      </c>
      <c r="F20" s="83">
        <v>457.6111111111111</v>
      </c>
      <c r="G20" s="83">
        <v>-78.33356067279426</v>
      </c>
      <c r="H20" s="84">
        <f t="shared" si="1"/>
        <v>-2.146502038</v>
      </c>
      <c r="I20" s="83">
        <v>457.6111111111111</v>
      </c>
      <c r="J20" s="83">
        <v>-85.11678953501728</v>
      </c>
      <c r="K20" s="83">
        <v>457.6111111111111</v>
      </c>
      <c r="L20" s="83">
        <v>-74.71896968509759</v>
      </c>
      <c r="M20" s="85">
        <f t="shared" si="2"/>
        <v>0.00009462303297</v>
      </c>
      <c r="N20" s="85">
        <f t="shared" si="3"/>
        <v>0.0001211495949</v>
      </c>
      <c r="O20" s="85">
        <f t="shared" si="4"/>
        <v>0.00005548307507</v>
      </c>
      <c r="P20" s="85">
        <f t="shared" si="5"/>
        <v>0.0001836756205</v>
      </c>
      <c r="Q20" s="85">
        <f t="shared" si="6"/>
        <v>0.4591641947</v>
      </c>
      <c r="R20" s="85">
        <f t="shared" si="7"/>
        <v>26.30817046</v>
      </c>
      <c r="S20" s="86">
        <f t="shared" si="8"/>
        <v>2.027273049</v>
      </c>
      <c r="T20" s="85">
        <f t="shared" si="9"/>
        <v>116.1541896</v>
      </c>
      <c r="U20" s="84">
        <f t="shared" si="10"/>
        <v>-26.30817046</v>
      </c>
      <c r="V20" s="85">
        <f t="shared" si="11"/>
        <v>0.00005548307507</v>
      </c>
      <c r="W20" s="85">
        <f t="shared" si="12"/>
        <v>-85.11678954</v>
      </c>
      <c r="X20" s="101">
        <f t="shared" si="13"/>
        <v>0</v>
      </c>
      <c r="Y20" s="88" t="str">
        <f t="shared" si="14"/>
        <v>OK</v>
      </c>
      <c r="Z20" s="89">
        <f t="shared" si="15"/>
        <v>0.000000008953518369</v>
      </c>
      <c r="AA20" s="89">
        <f t="shared" si="16"/>
        <v>0.00000001467722435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-101.4528934625811</v>
      </c>
      <c r="F21" s="83">
        <v>662.1111111111111</v>
      </c>
      <c r="G21" s="83">
        <v>-97.41692293372878</v>
      </c>
      <c r="H21" s="84">
        <f t="shared" si="1"/>
        <v>-4.035970529</v>
      </c>
      <c r="I21" s="83">
        <v>662.1111111111111</v>
      </c>
      <c r="J21" s="83">
        <v>-101.3060943936335</v>
      </c>
      <c r="K21" s="83">
        <v>662.1111111111111</v>
      </c>
      <c r="L21" s="83">
        <v>-94.04790977377036</v>
      </c>
      <c r="M21" s="85">
        <f t="shared" si="2"/>
        <v>0.000008459707102</v>
      </c>
      <c r="N21" s="85">
        <f t="shared" si="3"/>
        <v>0.00001346337223</v>
      </c>
      <c r="O21" s="85">
        <f t="shared" si="4"/>
        <v>0.000008603898538</v>
      </c>
      <c r="P21" s="85">
        <f t="shared" si="5"/>
        <v>0.00001984287111</v>
      </c>
      <c r="Q21" s="85">
        <f t="shared" si="6"/>
        <v>0.6682068098</v>
      </c>
      <c r="R21" s="85">
        <f t="shared" si="7"/>
        <v>38.28543004</v>
      </c>
      <c r="S21" s="86">
        <f t="shared" si="8"/>
        <v>2.237745529</v>
      </c>
      <c r="T21" s="85">
        <f t="shared" si="9"/>
        <v>128.2133744</v>
      </c>
      <c r="U21" s="84">
        <f t="shared" si="10"/>
        <v>-38.28543004</v>
      </c>
      <c r="V21" s="85">
        <f t="shared" si="11"/>
        <v>0.000008603898538</v>
      </c>
      <c r="W21" s="85">
        <f t="shared" si="12"/>
        <v>-101.3060944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0.0000000001812623919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1280.444444444444</v>
      </c>
      <c r="E22" s="85">
        <v>-105.4629501491483</v>
      </c>
      <c r="F22" s="83">
        <v>1280.388888888889</v>
      </c>
      <c r="G22" s="83">
        <v>-99.73050579085624</v>
      </c>
      <c r="H22" s="84">
        <f t="shared" si="1"/>
        <v>-5.732444358</v>
      </c>
      <c r="I22" s="83">
        <v>1280.388888888889</v>
      </c>
      <c r="J22" s="83">
        <v>-101.1005115546889</v>
      </c>
      <c r="K22" s="83">
        <v>1280.388888888889</v>
      </c>
      <c r="L22" s="83">
        <v>-96.40911710781516</v>
      </c>
      <c r="M22" s="85">
        <f t="shared" si="2"/>
        <v>0.000005331537799</v>
      </c>
      <c r="N22" s="85">
        <f t="shared" si="3"/>
        <v>0.00001031513011</v>
      </c>
      <c r="O22" s="85">
        <f t="shared" si="4"/>
        <v>0.000008809969852</v>
      </c>
      <c r="P22" s="85">
        <f t="shared" si="5"/>
        <v>0.00001511973379</v>
      </c>
      <c r="Q22" s="85">
        <f t="shared" si="6"/>
        <v>1.023771771</v>
      </c>
      <c r="R22" s="85">
        <f t="shared" si="7"/>
        <v>58.65780168</v>
      </c>
      <c r="S22" s="86">
        <f t="shared" si="8"/>
        <v>2.591751136</v>
      </c>
      <c r="T22" s="85">
        <f t="shared" si="9"/>
        <v>148.4964017</v>
      </c>
      <c r="U22" s="84">
        <f t="shared" si="10"/>
        <v>-58.65780168</v>
      </c>
      <c r="V22" s="85">
        <f t="shared" si="11"/>
        <v>0.000008809969852</v>
      </c>
      <c r="W22" s="85">
        <f t="shared" si="12"/>
        <v>-101.1005116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0.0000000001064019093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-121.5928006073039</v>
      </c>
      <c r="F23" s="95">
        <v>2345.722222222222</v>
      </c>
      <c r="G23" s="95">
        <v>-114.7704388832903</v>
      </c>
      <c r="H23" s="96">
        <f t="shared" si="1"/>
        <v>-6.822361724</v>
      </c>
      <c r="I23" s="95">
        <v>2345.722222222222</v>
      </c>
      <c r="J23" s="95">
        <v>-112.8538134921216</v>
      </c>
      <c r="K23" s="95">
        <v>2345.722222222222</v>
      </c>
      <c r="L23" s="95">
        <v>-111.6359348506768</v>
      </c>
      <c r="M23" s="97">
        <f t="shared" si="2"/>
        <v>0.0000008324534732</v>
      </c>
      <c r="N23" s="97">
        <f t="shared" si="3"/>
        <v>0.000001825904487</v>
      </c>
      <c r="O23" s="97">
        <f t="shared" si="4"/>
        <v>0.000002276718442</v>
      </c>
      <c r="P23" s="97">
        <f t="shared" si="5"/>
        <v>0.000002619408651</v>
      </c>
      <c r="Q23" s="97">
        <f t="shared" si="6"/>
        <v>1.961074789</v>
      </c>
      <c r="R23" s="97">
        <f t="shared" si="7"/>
        <v>112.3613087</v>
      </c>
      <c r="S23" s="98">
        <f t="shared" si="8"/>
        <v>2.77173538</v>
      </c>
      <c r="T23" s="97">
        <f t="shared" si="9"/>
        <v>158.8087392</v>
      </c>
      <c r="U23" s="96">
        <f t="shared" si="10"/>
        <v>-112.3613087</v>
      </c>
      <c r="V23" s="97">
        <f t="shared" si="11"/>
        <v>0.000002276718442</v>
      </c>
      <c r="W23" s="97">
        <f t="shared" si="12"/>
        <v>-112.8538135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-83.65541300534046</v>
      </c>
      <c r="F3" s="83">
        <v>50.72222222222222</v>
      </c>
      <c r="G3" s="83">
        <v>-72.03399482155079</v>
      </c>
      <c r="H3" s="84">
        <f t="shared" ref="H3:H23" si="1">E3-G3</f>
        <v>-11.62141818</v>
      </c>
      <c r="I3" s="83">
        <v>50.72222222222222</v>
      </c>
      <c r="J3" s="83">
        <v>-70.01314139132356</v>
      </c>
      <c r="K3" s="83">
        <v>50.72222222222222</v>
      </c>
      <c r="L3" s="83">
        <v>-71.85636776001778</v>
      </c>
      <c r="M3" s="85">
        <f t="shared" ref="M3:M23" si="2">10^(E3/20)</f>
        <v>0.00006564918663</v>
      </c>
      <c r="N3" s="85">
        <f t="shared" ref="N3:N23" si="3">10^(G3/20)</f>
        <v>0.0002502074627</v>
      </c>
      <c r="O3" s="85">
        <f t="shared" ref="O3:O23" si="4">10^(J3/20)</f>
        <v>0.0003157496882</v>
      </c>
      <c r="P3" s="85">
        <f t="shared" ref="P3:P23" si="5">10^(L3/20)</f>
        <v>0.0002553769007</v>
      </c>
      <c r="Q3" s="85">
        <f t="shared" ref="Q3:Q23" si="6">ACOS((M3^2+N3^2-O3^2)/(2*M3*N3))</f>
        <v>3.077450153</v>
      </c>
      <c r="R3" s="85">
        <f t="shared" ref="R3:R23" si="7">(360/(2*PI()))*Q3</f>
        <v>176.3249054</v>
      </c>
      <c r="S3" s="86">
        <f t="shared" ref="S3:S23" si="8">ACOS((M3^2+N3^2-P3^2)/(2*M3*N3))</f>
        <v>1.519140661</v>
      </c>
      <c r="T3" s="85">
        <f t="shared" ref="T3:T23" si="9">(360/(2*PI()))*S3</f>
        <v>87.04034839</v>
      </c>
      <c r="U3" s="84">
        <f t="shared" ref="U3:U23" si="10">IF(T3&lt;90,R3*1,R3*-1)</f>
        <v>176.3249054</v>
      </c>
      <c r="V3" s="85">
        <f t="shared" ref="V3:V23" si="11">(M3^2+N3^2-2*M3*N3*COS(Q3))^0.5</f>
        <v>0.0003157496882</v>
      </c>
      <c r="W3" s="85">
        <f t="shared" ref="W3:W23" si="12">20*LOG(V3)</f>
        <v>-70.01314139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0.000000004309815706</v>
      </c>
      <c r="AA3" s="89">
        <f t="shared" ref="AA3:AA23" si="16">10^(G3/10)</f>
        <v>0.00000006260377441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-72.25762626319013</v>
      </c>
      <c r="F4" s="83">
        <v>146.5555555555555</v>
      </c>
      <c r="G4" s="83">
        <v>-73.64218688634904</v>
      </c>
      <c r="H4" s="84">
        <f t="shared" si="1"/>
        <v>1.384560623</v>
      </c>
      <c r="I4" s="83">
        <v>146.5555555555555</v>
      </c>
      <c r="J4" s="83">
        <v>-69.80708900639043</v>
      </c>
      <c r="K4" s="83">
        <v>146.6111111111111</v>
      </c>
      <c r="L4" s="83">
        <v>-85.01816863440945</v>
      </c>
      <c r="M4" s="85">
        <f t="shared" si="2"/>
        <v>0.000243847713</v>
      </c>
      <c r="N4" s="85">
        <f t="shared" si="3"/>
        <v>0.0002079173138</v>
      </c>
      <c r="O4" s="85">
        <f t="shared" si="4"/>
        <v>0.0003233296631</v>
      </c>
      <c r="P4" s="85">
        <f t="shared" si="5"/>
        <v>0.0000561166282</v>
      </c>
      <c r="Q4" s="85">
        <f t="shared" si="6"/>
        <v>1.589049299</v>
      </c>
      <c r="R4" s="85">
        <f t="shared" si="7"/>
        <v>91.04581825</v>
      </c>
      <c r="S4" s="86">
        <f t="shared" si="8"/>
        <v>0.191731392</v>
      </c>
      <c r="T4" s="85">
        <f t="shared" si="9"/>
        <v>10.98539956</v>
      </c>
      <c r="U4" s="84">
        <f t="shared" si="10"/>
        <v>91.04581825</v>
      </c>
      <c r="V4" s="85">
        <f t="shared" si="11"/>
        <v>0.0003233296631</v>
      </c>
      <c r="W4" s="85">
        <f t="shared" si="12"/>
        <v>-69.80708901</v>
      </c>
      <c r="X4" s="101">
        <f t="shared" si="13"/>
        <v>0</v>
      </c>
      <c r="Y4" s="88" t="str">
        <f t="shared" si="14"/>
        <v>OK</v>
      </c>
      <c r="Z4" s="89">
        <f t="shared" si="15"/>
        <v>0.00000005946170715</v>
      </c>
      <c r="AA4" s="89">
        <f t="shared" si="16"/>
        <v>0.00000004322960939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-77.72759440647049</v>
      </c>
      <c r="F5" s="83">
        <v>285.2777777777778</v>
      </c>
      <c r="G5" s="83">
        <v>-80.83924614029115</v>
      </c>
      <c r="H5" s="84">
        <f t="shared" si="1"/>
        <v>3.111651734</v>
      </c>
      <c r="I5" s="83">
        <v>285.2777777777778</v>
      </c>
      <c r="J5" s="83">
        <v>-87.76163867308831</v>
      </c>
      <c r="K5" s="83">
        <v>285.2777777777778</v>
      </c>
      <c r="L5" s="83">
        <v>-76.45934186948162</v>
      </c>
      <c r="M5" s="85">
        <f t="shared" si="2"/>
        <v>0.0001299033287</v>
      </c>
      <c r="N5" s="85">
        <f t="shared" si="3"/>
        <v>0.00009078993245</v>
      </c>
      <c r="O5" s="85">
        <f t="shared" si="4"/>
        <v>0.00004091834562</v>
      </c>
      <c r="P5" s="85">
        <f t="shared" si="5"/>
        <v>0.0001503255864</v>
      </c>
      <c r="Q5" s="85">
        <f t="shared" si="6"/>
        <v>0.1107277692</v>
      </c>
      <c r="R5" s="85">
        <f t="shared" si="7"/>
        <v>6.344233852</v>
      </c>
      <c r="S5" s="86">
        <f t="shared" si="8"/>
        <v>1.463761351</v>
      </c>
      <c r="T5" s="85">
        <f t="shared" si="9"/>
        <v>83.8673476</v>
      </c>
      <c r="U5" s="84">
        <f t="shared" si="10"/>
        <v>6.344233852</v>
      </c>
      <c r="V5" s="85">
        <f t="shared" si="11"/>
        <v>0.00004091834562</v>
      </c>
      <c r="W5" s="85">
        <f t="shared" si="12"/>
        <v>-87.76163867</v>
      </c>
      <c r="X5" s="101">
        <f t="shared" si="13"/>
        <v>0</v>
      </c>
      <c r="Y5" s="88" t="str">
        <f t="shared" si="14"/>
        <v>OK</v>
      </c>
      <c r="Z5" s="89">
        <f t="shared" si="15"/>
        <v>0.0000000168748748</v>
      </c>
      <c r="AA5" s="89">
        <f t="shared" si="16"/>
        <v>0.000000008242811835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-84.93526107832714</v>
      </c>
      <c r="F6" s="83">
        <v>457.6111111111111</v>
      </c>
      <c r="G6" s="83">
        <v>-84.51911706553807</v>
      </c>
      <c r="H6" s="84">
        <f t="shared" si="1"/>
        <v>-0.4161440128</v>
      </c>
      <c r="I6" s="83">
        <v>457.6111111111111</v>
      </c>
      <c r="J6" s="83">
        <v>-92.25683811626142</v>
      </c>
      <c r="K6" s="83">
        <v>457.6111111111111</v>
      </c>
      <c r="L6" s="83">
        <v>-80.23126015023237</v>
      </c>
      <c r="M6" s="85">
        <f t="shared" si="2"/>
        <v>0.0000566548307</v>
      </c>
      <c r="N6" s="85">
        <f t="shared" si="3"/>
        <v>0.00005943525724</v>
      </c>
      <c r="O6" s="85">
        <f t="shared" si="4"/>
        <v>0.00002438698405</v>
      </c>
      <c r="P6" s="85">
        <f t="shared" si="5"/>
        <v>0.00009737265067</v>
      </c>
      <c r="Q6" s="85">
        <f t="shared" si="6"/>
        <v>0.4206127999</v>
      </c>
      <c r="R6" s="85">
        <f t="shared" si="7"/>
        <v>24.09933824</v>
      </c>
      <c r="S6" s="86">
        <f t="shared" si="8"/>
        <v>1.989660618</v>
      </c>
      <c r="T6" s="85">
        <f t="shared" si="9"/>
        <v>113.9991561</v>
      </c>
      <c r="U6" s="84">
        <f t="shared" si="10"/>
        <v>-24.09933824</v>
      </c>
      <c r="V6" s="85">
        <f t="shared" si="11"/>
        <v>0.00002438698405</v>
      </c>
      <c r="W6" s="85">
        <f t="shared" si="12"/>
        <v>-92.25683812</v>
      </c>
      <c r="X6" s="101">
        <f t="shared" si="13"/>
        <v>0</v>
      </c>
      <c r="Y6" s="88" t="str">
        <f t="shared" si="14"/>
        <v>OK</v>
      </c>
      <c r="Z6" s="89">
        <f t="shared" si="15"/>
        <v>0.000000003209769841</v>
      </c>
      <c r="AA6" s="89">
        <f t="shared" si="16"/>
        <v>0.000000003532549804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-105.9312804248233</v>
      </c>
      <c r="F7" s="83">
        <v>662.1111111111111</v>
      </c>
      <c r="G7" s="83">
        <v>-103.5069479941753</v>
      </c>
      <c r="H7" s="84">
        <f t="shared" si="1"/>
        <v>-2.424332431</v>
      </c>
      <c r="I7" s="83">
        <v>662.1111111111111</v>
      </c>
      <c r="J7" s="83">
        <v>-107.9348101169274</v>
      </c>
      <c r="K7" s="83">
        <v>662.1111111111111</v>
      </c>
      <c r="L7" s="83">
        <v>-99.56222759167943</v>
      </c>
      <c r="M7" s="85">
        <f t="shared" si="2"/>
        <v>0.000005051681704</v>
      </c>
      <c r="N7" s="85">
        <f t="shared" si="3"/>
        <v>0.000006678095114</v>
      </c>
      <c r="O7" s="85">
        <f t="shared" si="4"/>
        <v>0.0000040110631</v>
      </c>
      <c r="P7" s="85">
        <f t="shared" si="5"/>
        <v>0.00001051692121</v>
      </c>
      <c r="Q7" s="85">
        <f t="shared" si="6"/>
        <v>0.6422442669</v>
      </c>
      <c r="R7" s="85">
        <f t="shared" si="7"/>
        <v>36.79788591</v>
      </c>
      <c r="S7" s="86">
        <f t="shared" si="8"/>
        <v>2.214417053</v>
      </c>
      <c r="T7" s="85">
        <f t="shared" si="9"/>
        <v>126.8767512</v>
      </c>
      <c r="U7" s="84">
        <f t="shared" si="10"/>
        <v>-36.79788591</v>
      </c>
      <c r="V7" s="85">
        <f t="shared" si="11"/>
        <v>0.0000040110631</v>
      </c>
      <c r="W7" s="85">
        <f t="shared" si="12"/>
        <v>-107.9348101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-109.9072580634453</v>
      </c>
      <c r="F8" s="83">
        <v>1280.388888888889</v>
      </c>
      <c r="G8" s="83">
        <v>-105.6910731991004</v>
      </c>
      <c r="H8" s="84">
        <f t="shared" si="1"/>
        <v>-4.216184864</v>
      </c>
      <c r="I8" s="83">
        <v>1280.388888888889</v>
      </c>
      <c r="J8" s="83">
        <v>-107.0266436696719</v>
      </c>
      <c r="K8" s="83">
        <v>1280.388888888889</v>
      </c>
      <c r="L8" s="83">
        <v>-101.8362670765133</v>
      </c>
      <c r="M8" s="85">
        <f t="shared" si="2"/>
        <v>0.00000319622318</v>
      </c>
      <c r="N8" s="85">
        <f t="shared" si="3"/>
        <v>0.000005193335025</v>
      </c>
      <c r="O8" s="85">
        <f t="shared" si="4"/>
        <v>0.000004453155048</v>
      </c>
      <c r="P8" s="85">
        <f t="shared" si="5"/>
        <v>0.00000809443698</v>
      </c>
      <c r="Q8" s="85">
        <f t="shared" si="6"/>
        <v>1.02066381</v>
      </c>
      <c r="R8" s="85">
        <f t="shared" si="7"/>
        <v>58.4797286</v>
      </c>
      <c r="S8" s="86">
        <f t="shared" si="8"/>
        <v>2.593389357</v>
      </c>
      <c r="T8" s="85">
        <f t="shared" si="9"/>
        <v>148.5902648</v>
      </c>
      <c r="U8" s="84">
        <f t="shared" si="10"/>
        <v>-58.4797286</v>
      </c>
      <c r="V8" s="85">
        <f t="shared" si="11"/>
        <v>0.000004453155048</v>
      </c>
      <c r="W8" s="85">
        <f t="shared" si="12"/>
        <v>-107.0266437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-125.7038333906364</v>
      </c>
      <c r="F9" s="95">
        <v>2345.722222222222</v>
      </c>
      <c r="G9" s="95">
        <v>-120.6186946698286</v>
      </c>
      <c r="H9" s="96">
        <f t="shared" si="1"/>
        <v>-5.085138721</v>
      </c>
      <c r="I9" s="95">
        <v>2345.722222222222</v>
      </c>
      <c r="J9" s="95">
        <v>-118.3421538050347</v>
      </c>
      <c r="K9" s="95">
        <v>2345.722222222222</v>
      </c>
      <c r="L9" s="95">
        <v>-116.8787931697353</v>
      </c>
      <c r="M9" s="97">
        <f t="shared" si="2"/>
        <v>0.0000005185711246</v>
      </c>
      <c r="N9" s="97">
        <f t="shared" si="3"/>
        <v>0.0000009312478144</v>
      </c>
      <c r="O9" s="97">
        <f t="shared" si="4"/>
        <v>0.000001210297984</v>
      </c>
      <c r="P9" s="97">
        <f t="shared" si="5"/>
        <v>0.000001432386903</v>
      </c>
      <c r="Q9" s="97">
        <f t="shared" si="6"/>
        <v>1.918041674</v>
      </c>
      <c r="R9" s="97">
        <f t="shared" si="7"/>
        <v>109.8956928</v>
      </c>
      <c r="S9" s="98">
        <f t="shared" si="8"/>
        <v>2.81762576</v>
      </c>
      <c r="T9" s="97">
        <f t="shared" si="9"/>
        <v>161.4380643</v>
      </c>
      <c r="U9" s="96">
        <f t="shared" si="10"/>
        <v>-109.8956928</v>
      </c>
      <c r="V9" s="97">
        <f t="shared" si="11"/>
        <v>0.000001210297984</v>
      </c>
      <c r="W9" s="97">
        <f t="shared" si="12"/>
        <v>-118.3421538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-80.86115431738625</v>
      </c>
      <c r="F10" s="83">
        <v>50.72222222222222</v>
      </c>
      <c r="G10" s="83">
        <v>-72.32884776722727</v>
      </c>
      <c r="H10" s="84">
        <f t="shared" si="1"/>
        <v>-8.53230655</v>
      </c>
      <c r="I10" s="83">
        <v>50.72222222222222</v>
      </c>
      <c r="J10" s="83">
        <v>-69.57560340719033</v>
      </c>
      <c r="K10" s="83">
        <v>50.72222222222222</v>
      </c>
      <c r="L10" s="83">
        <v>-72.0393327650939</v>
      </c>
      <c r="M10" s="85">
        <f t="shared" si="2"/>
        <v>0.00009056122409</v>
      </c>
      <c r="N10" s="85">
        <f t="shared" si="3"/>
        <v>0.0002418564153</v>
      </c>
      <c r="O10" s="85">
        <f t="shared" si="4"/>
        <v>0.0003320624972</v>
      </c>
      <c r="P10" s="85">
        <f t="shared" si="5"/>
        <v>0.0002500537441</v>
      </c>
      <c r="Q10" s="85">
        <f t="shared" si="6"/>
        <v>3.037747239</v>
      </c>
      <c r="R10" s="85">
        <f t="shared" si="7"/>
        <v>174.050096</v>
      </c>
      <c r="S10" s="86">
        <f t="shared" si="8"/>
        <v>1.475481969</v>
      </c>
      <c r="T10" s="85">
        <f t="shared" si="9"/>
        <v>84.5388896</v>
      </c>
      <c r="U10" s="84">
        <f t="shared" si="10"/>
        <v>174.050096</v>
      </c>
      <c r="V10" s="85">
        <f t="shared" si="11"/>
        <v>0.0003320624972</v>
      </c>
      <c r="W10" s="85">
        <f t="shared" si="12"/>
        <v>-69.57560341</v>
      </c>
      <c r="X10" s="101">
        <f t="shared" si="13"/>
        <v>0</v>
      </c>
      <c r="Y10" s="88" t="str">
        <f t="shared" si="14"/>
        <v>OK</v>
      </c>
      <c r="Z10" s="89">
        <f t="shared" si="15"/>
        <v>0.000000008201335309</v>
      </c>
      <c r="AA10" s="89">
        <f t="shared" si="16"/>
        <v>0.00000005849452562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-69.75743085060473</v>
      </c>
      <c r="F11" s="83">
        <v>146.5555555555555</v>
      </c>
      <c r="G11" s="83">
        <v>-73.78727486412996</v>
      </c>
      <c r="H11" s="84">
        <f t="shared" si="1"/>
        <v>4.029844014</v>
      </c>
      <c r="I11" s="83">
        <v>146.5555555555555</v>
      </c>
      <c r="J11" s="83">
        <v>-70.38586073292696</v>
      </c>
      <c r="K11" s="83">
        <v>146.6111111111111</v>
      </c>
      <c r="L11" s="83">
        <v>-74.83091517393781</v>
      </c>
      <c r="M11" s="85">
        <f t="shared" si="2"/>
        <v>0.0003251834673</v>
      </c>
      <c r="N11" s="85">
        <f t="shared" si="3"/>
        <v>0.0002044731355</v>
      </c>
      <c r="O11" s="85">
        <f t="shared" si="4"/>
        <v>0.0003024871732</v>
      </c>
      <c r="P11" s="85">
        <f t="shared" si="5"/>
        <v>0.0001813235617</v>
      </c>
      <c r="Q11" s="85">
        <f t="shared" si="6"/>
        <v>1.135673403</v>
      </c>
      <c r="R11" s="85">
        <f t="shared" si="7"/>
        <v>65.06929289</v>
      </c>
      <c r="S11" s="86">
        <f t="shared" si="8"/>
        <v>0.5309361062</v>
      </c>
      <c r="T11" s="85">
        <f t="shared" si="9"/>
        <v>30.42039808</v>
      </c>
      <c r="U11" s="84">
        <f t="shared" si="10"/>
        <v>65.06929289</v>
      </c>
      <c r="V11" s="85">
        <f t="shared" si="11"/>
        <v>0.0003024871732</v>
      </c>
      <c r="W11" s="85">
        <f t="shared" si="12"/>
        <v>-70.38586073</v>
      </c>
      <c r="X11" s="101">
        <f t="shared" si="13"/>
        <v>0</v>
      </c>
      <c r="Y11" s="88" t="str">
        <f t="shared" si="14"/>
        <v>OK</v>
      </c>
      <c r="Z11" s="89">
        <f t="shared" si="15"/>
        <v>0.0000001057442874</v>
      </c>
      <c r="AA11" s="89">
        <f t="shared" si="16"/>
        <v>0.00000004180926315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-82.68083613535595</v>
      </c>
      <c r="F12" s="83">
        <v>285.2777777777778</v>
      </c>
      <c r="G12" s="83">
        <v>-80.91719287040641</v>
      </c>
      <c r="H12" s="84">
        <f t="shared" si="1"/>
        <v>-1.763643265</v>
      </c>
      <c r="I12" s="83">
        <v>285.2777777777778</v>
      </c>
      <c r="J12" s="83">
        <v>-92.94826463477987</v>
      </c>
      <c r="K12" s="83">
        <v>285.2777777777778</v>
      </c>
      <c r="L12" s="83">
        <v>-77.95450542134775</v>
      </c>
      <c r="M12" s="85">
        <f t="shared" si="2"/>
        <v>0.00007344431646</v>
      </c>
      <c r="N12" s="85">
        <f t="shared" si="3"/>
        <v>0.00008997883306</v>
      </c>
      <c r="O12" s="85">
        <f t="shared" si="4"/>
        <v>0.00002252095321</v>
      </c>
      <c r="P12" s="85">
        <f t="shared" si="5"/>
        <v>0.0001265536656</v>
      </c>
      <c r="Q12" s="85">
        <f t="shared" si="6"/>
        <v>0.1883727822</v>
      </c>
      <c r="R12" s="85">
        <f t="shared" si="7"/>
        <v>10.7929654</v>
      </c>
      <c r="S12" s="86">
        <f t="shared" si="8"/>
        <v>1.76306581</v>
      </c>
      <c r="T12" s="85">
        <f t="shared" si="9"/>
        <v>101.0162299</v>
      </c>
      <c r="U12" s="84">
        <f t="shared" si="10"/>
        <v>-10.7929654</v>
      </c>
      <c r="V12" s="85">
        <f t="shared" si="11"/>
        <v>0.00002252095321</v>
      </c>
      <c r="W12" s="85">
        <f t="shared" si="12"/>
        <v>-92.94826463</v>
      </c>
      <c r="X12" s="101">
        <f t="shared" si="13"/>
        <v>0</v>
      </c>
      <c r="Y12" s="88" t="str">
        <f t="shared" si="14"/>
        <v>OK</v>
      </c>
      <c r="Z12" s="89">
        <f t="shared" si="15"/>
        <v>0.00000000539406762</v>
      </c>
      <c r="AA12" s="89">
        <f t="shared" si="16"/>
        <v>0.000000008096190399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-88.39492959455765</v>
      </c>
      <c r="F13" s="83">
        <v>457.6111111111111</v>
      </c>
      <c r="G13" s="83">
        <v>-84.19150641644386</v>
      </c>
      <c r="H13" s="84">
        <f t="shared" si="1"/>
        <v>-4.203423178</v>
      </c>
      <c r="I13" s="83">
        <v>457.6111111111111</v>
      </c>
      <c r="J13" s="83">
        <v>-89.34191965566983</v>
      </c>
      <c r="K13" s="83">
        <v>457.6111111111111</v>
      </c>
      <c r="L13" s="83">
        <v>-81.2201220624168</v>
      </c>
      <c r="M13" s="85">
        <f t="shared" si="2"/>
        <v>0.00003804113974</v>
      </c>
      <c r="N13" s="85">
        <f t="shared" si="3"/>
        <v>0.00006171982403</v>
      </c>
      <c r="O13" s="85">
        <f t="shared" si="4"/>
        <v>0.00003411175134</v>
      </c>
      <c r="P13" s="85">
        <f t="shared" si="5"/>
        <v>0.00008689482179</v>
      </c>
      <c r="Q13" s="85">
        <f t="shared" si="6"/>
        <v>0.512336393</v>
      </c>
      <c r="R13" s="85">
        <f t="shared" si="7"/>
        <v>29.35471301</v>
      </c>
      <c r="S13" s="86">
        <f t="shared" si="8"/>
        <v>2.081252612</v>
      </c>
      <c r="T13" s="85">
        <f t="shared" si="9"/>
        <v>119.2469908</v>
      </c>
      <c r="U13" s="84">
        <f t="shared" si="10"/>
        <v>-29.35471301</v>
      </c>
      <c r="V13" s="85">
        <f t="shared" si="11"/>
        <v>0.00003411175134</v>
      </c>
      <c r="W13" s="85">
        <f t="shared" si="12"/>
        <v>-89.34191966</v>
      </c>
      <c r="X13" s="101">
        <f t="shared" si="13"/>
        <v>0</v>
      </c>
      <c r="Y13" s="88" t="str">
        <f t="shared" si="14"/>
        <v>OK</v>
      </c>
      <c r="Z13" s="89">
        <f t="shared" si="15"/>
        <v>0.000000001447128313</v>
      </c>
      <c r="AA13" s="89">
        <f t="shared" si="16"/>
        <v>0.000000003809336678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-109.3227294847822</v>
      </c>
      <c r="F14" s="83">
        <v>662.1111111111111</v>
      </c>
      <c r="G14" s="83">
        <v>-103.3688575624446</v>
      </c>
      <c r="H14" s="84">
        <f t="shared" si="1"/>
        <v>-5.953871922</v>
      </c>
      <c r="I14" s="83">
        <v>662.1111111111111</v>
      </c>
      <c r="J14" s="83">
        <v>-106.4986905981033</v>
      </c>
      <c r="K14" s="83">
        <v>662.1111111111111</v>
      </c>
      <c r="L14" s="83">
        <v>-100.5623842139572</v>
      </c>
      <c r="M14" s="85">
        <f t="shared" si="2"/>
        <v>0.000003418719946</v>
      </c>
      <c r="N14" s="85">
        <f t="shared" si="3"/>
        <v>0.000006785113579</v>
      </c>
      <c r="O14" s="85">
        <f t="shared" si="4"/>
        <v>0.000004732225921</v>
      </c>
      <c r="P14" s="85">
        <f t="shared" si="5"/>
        <v>0.000009373046882</v>
      </c>
      <c r="Q14" s="85">
        <f t="shared" si="6"/>
        <v>0.7050614327</v>
      </c>
      <c r="R14" s="85">
        <f t="shared" si="7"/>
        <v>40.39704439</v>
      </c>
      <c r="S14" s="86">
        <f t="shared" si="8"/>
        <v>2.27762287</v>
      </c>
      <c r="T14" s="85">
        <f t="shared" si="9"/>
        <v>130.4981778</v>
      </c>
      <c r="U14" s="84">
        <f t="shared" si="10"/>
        <v>-40.39704439</v>
      </c>
      <c r="V14" s="85">
        <f t="shared" si="11"/>
        <v>0.000004732225921</v>
      </c>
      <c r="W14" s="85">
        <f t="shared" si="12"/>
        <v>-106.4986906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-113.4801362388957</v>
      </c>
      <c r="F15" s="83">
        <v>1280.388888888889</v>
      </c>
      <c r="G15" s="83">
        <v>-105.811781131934</v>
      </c>
      <c r="H15" s="84">
        <f t="shared" si="1"/>
        <v>-7.668355107</v>
      </c>
      <c r="I15" s="83">
        <v>1280.388888888889</v>
      </c>
      <c r="J15" s="83">
        <v>-107.0645993543166</v>
      </c>
      <c r="K15" s="83">
        <v>1280.388888888889</v>
      </c>
      <c r="L15" s="83">
        <v>-103.059095262854</v>
      </c>
      <c r="M15" s="85">
        <f t="shared" si="2"/>
        <v>0.000002118327909</v>
      </c>
      <c r="N15" s="85">
        <f t="shared" si="3"/>
        <v>0.000005121662345</v>
      </c>
      <c r="O15" s="85">
        <f t="shared" si="4"/>
        <v>0.000004433738064</v>
      </c>
      <c r="P15" s="85">
        <f t="shared" si="5"/>
        <v>0.000007031455569</v>
      </c>
      <c r="Q15" s="85">
        <f t="shared" si="6"/>
        <v>1.035913813</v>
      </c>
      <c r="R15" s="85">
        <f t="shared" si="7"/>
        <v>59.35348943</v>
      </c>
      <c r="S15" s="86">
        <f t="shared" si="8"/>
        <v>2.611667374</v>
      </c>
      <c r="T15" s="85">
        <f t="shared" si="9"/>
        <v>149.637518</v>
      </c>
      <c r="U15" s="84">
        <f t="shared" si="10"/>
        <v>-59.35348943</v>
      </c>
      <c r="V15" s="85">
        <f t="shared" si="11"/>
        <v>0.000004433738064</v>
      </c>
      <c r="W15" s="85">
        <f t="shared" si="12"/>
        <v>-107.0645994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-129.7836947879544</v>
      </c>
      <c r="F16" s="95">
        <v>2345.722222222222</v>
      </c>
      <c r="G16" s="95">
        <v>-120.9367085981992</v>
      </c>
      <c r="H16" s="96">
        <f t="shared" si="1"/>
        <v>-8.84698619</v>
      </c>
      <c r="I16" s="95">
        <v>2345.722222222222</v>
      </c>
      <c r="J16" s="95">
        <v>-119.4671906220157</v>
      </c>
      <c r="K16" s="95">
        <v>2345.722222222222</v>
      </c>
      <c r="L16" s="95">
        <v>-118.3877967468506</v>
      </c>
      <c r="M16" s="97">
        <f t="shared" si="2"/>
        <v>0.0000003242016797</v>
      </c>
      <c r="N16" s="97">
        <f t="shared" si="3"/>
        <v>0.0000008977689276</v>
      </c>
      <c r="O16" s="97">
        <f t="shared" si="4"/>
        <v>0.000001063262431</v>
      </c>
      <c r="P16" s="97">
        <f t="shared" si="5"/>
        <v>0.000001203954745</v>
      </c>
      <c r="Q16" s="97">
        <f t="shared" si="6"/>
        <v>1.957302042</v>
      </c>
      <c r="R16" s="97">
        <f t="shared" si="7"/>
        <v>112.1451463</v>
      </c>
      <c r="S16" s="98">
        <f t="shared" si="8"/>
        <v>2.751622158</v>
      </c>
      <c r="T16" s="97">
        <f t="shared" si="9"/>
        <v>157.6563365</v>
      </c>
      <c r="U16" s="96">
        <f t="shared" si="10"/>
        <v>-112.1451463</v>
      </c>
      <c r="V16" s="97">
        <f t="shared" si="11"/>
        <v>0.000001063262431</v>
      </c>
      <c r="W16" s="97">
        <f t="shared" si="12"/>
        <v>-119.4671906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-76.12633553771795</v>
      </c>
      <c r="F17" s="83">
        <v>50.72222222222222</v>
      </c>
      <c r="G17" s="83">
        <v>-66.15989204258986</v>
      </c>
      <c r="H17" s="84">
        <f t="shared" si="1"/>
        <v>-9.966443495</v>
      </c>
      <c r="I17" s="83">
        <v>50.72222222222222</v>
      </c>
      <c r="J17" s="83">
        <v>-63.77102333412297</v>
      </c>
      <c r="K17" s="83">
        <v>50.72222222222222</v>
      </c>
      <c r="L17" s="83">
        <v>-65.93597560527047</v>
      </c>
      <c r="M17" s="85">
        <f t="shared" si="2"/>
        <v>0.000156200789</v>
      </c>
      <c r="N17" s="85">
        <f t="shared" si="3"/>
        <v>0.0004920456513</v>
      </c>
      <c r="O17" s="85">
        <f t="shared" si="4"/>
        <v>0.0006478117684</v>
      </c>
      <c r="P17" s="85">
        <f t="shared" si="5"/>
        <v>0.0005048951742</v>
      </c>
      <c r="Q17" s="85">
        <f t="shared" si="6"/>
        <v>3.05595171</v>
      </c>
      <c r="R17" s="85">
        <f t="shared" si="7"/>
        <v>175.0931354</v>
      </c>
      <c r="S17" s="86">
        <f t="shared" si="8"/>
        <v>1.495335802</v>
      </c>
      <c r="T17" s="85">
        <f t="shared" si="9"/>
        <v>85.6764304</v>
      </c>
      <c r="U17" s="84">
        <f t="shared" si="10"/>
        <v>175.0931354</v>
      </c>
      <c r="V17" s="85">
        <f t="shared" si="11"/>
        <v>0.0006478117684</v>
      </c>
      <c r="W17" s="85">
        <f t="shared" si="12"/>
        <v>-63.77102333</v>
      </c>
      <c r="X17" s="101">
        <f t="shared" si="13"/>
        <v>0</v>
      </c>
      <c r="Y17" s="88" t="str">
        <f t="shared" si="14"/>
        <v>OK</v>
      </c>
      <c r="Z17" s="89">
        <f t="shared" si="15"/>
        <v>0.00000002439868647</v>
      </c>
      <c r="AA17" s="89">
        <f t="shared" si="16"/>
        <v>0.000000242108923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146.6111111111111</v>
      </c>
      <c r="E18" s="85">
        <v>-65.11599239454229</v>
      </c>
      <c r="F18" s="83">
        <v>146.5555555555555</v>
      </c>
      <c r="G18" s="83">
        <v>-67.69414034553155</v>
      </c>
      <c r="H18" s="84">
        <f t="shared" si="1"/>
        <v>2.578147951</v>
      </c>
      <c r="I18" s="83">
        <v>146.5555555555555</v>
      </c>
      <c r="J18" s="83">
        <v>-64.32454158489192</v>
      </c>
      <c r="K18" s="83">
        <v>146.6111111111111</v>
      </c>
      <c r="L18" s="83">
        <v>-72.97459234461405</v>
      </c>
      <c r="M18" s="85">
        <f t="shared" si="2"/>
        <v>0.0005548816722</v>
      </c>
      <c r="N18" s="85">
        <f t="shared" si="3"/>
        <v>0.0004123756212</v>
      </c>
      <c r="O18" s="85">
        <f t="shared" si="4"/>
        <v>0.0006078171093</v>
      </c>
      <c r="P18" s="85">
        <f t="shared" si="5"/>
        <v>0.0002245279353</v>
      </c>
      <c r="Q18" s="85">
        <f t="shared" si="6"/>
        <v>1.331418049</v>
      </c>
      <c r="R18" s="85">
        <f t="shared" si="7"/>
        <v>76.28463495</v>
      </c>
      <c r="S18" s="86">
        <f t="shared" si="8"/>
        <v>0.3647382709</v>
      </c>
      <c r="T18" s="85">
        <f t="shared" si="9"/>
        <v>20.89796355</v>
      </c>
      <c r="U18" s="84">
        <f t="shared" si="10"/>
        <v>76.28463495</v>
      </c>
      <c r="V18" s="85">
        <f t="shared" si="11"/>
        <v>0.0006078171093</v>
      </c>
      <c r="W18" s="85">
        <f t="shared" si="12"/>
        <v>-64.32454158</v>
      </c>
      <c r="X18" s="101">
        <f t="shared" si="13"/>
        <v>0</v>
      </c>
      <c r="Y18" s="88" t="str">
        <f t="shared" si="14"/>
        <v>OK</v>
      </c>
      <c r="Z18" s="89">
        <f t="shared" si="15"/>
        <v>0.0000003078936702</v>
      </c>
      <c r="AA18" s="89">
        <f t="shared" si="16"/>
        <v>0.0000001700536529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-73.91841881920764</v>
      </c>
      <c r="F19" s="83">
        <v>285.2777777777778</v>
      </c>
      <c r="G19" s="83">
        <v>-74.85767152018494</v>
      </c>
      <c r="H19" s="84">
        <f t="shared" si="1"/>
        <v>0.939252701</v>
      </c>
      <c r="I19" s="83">
        <v>285.2777777777778</v>
      </c>
      <c r="J19" s="83">
        <v>-93.7037144847344</v>
      </c>
      <c r="K19" s="83">
        <v>285.2777777777778</v>
      </c>
      <c r="L19" s="83">
        <v>-71.34235560848457</v>
      </c>
      <c r="M19" s="85">
        <f t="shared" si="2"/>
        <v>0.0002014090862</v>
      </c>
      <c r="N19" s="85">
        <f t="shared" si="3"/>
        <v>0.0001807658651</v>
      </c>
      <c r="O19" s="85">
        <f t="shared" si="4"/>
        <v>0.00002064497093</v>
      </c>
      <c r="P19" s="85">
        <f t="shared" si="5"/>
        <v>0.0002709456729</v>
      </c>
      <c r="Q19" s="85">
        <f t="shared" si="6"/>
        <v>0.001408696177</v>
      </c>
      <c r="R19" s="85">
        <f t="shared" si="7"/>
        <v>0.08071234558</v>
      </c>
      <c r="S19" s="86">
        <f t="shared" si="8"/>
        <v>1.573126039</v>
      </c>
      <c r="T19" s="85">
        <f t="shared" si="9"/>
        <v>90.1334827</v>
      </c>
      <c r="U19" s="84">
        <f t="shared" si="10"/>
        <v>-0.08071234558</v>
      </c>
      <c r="V19" s="85">
        <f t="shared" si="11"/>
        <v>0.00002064497093</v>
      </c>
      <c r="W19" s="85">
        <f t="shared" si="12"/>
        <v>-93.70371448</v>
      </c>
      <c r="X19" s="101">
        <f t="shared" si="13"/>
        <v>0</v>
      </c>
      <c r="Y19" s="88" t="str">
        <f t="shared" si="14"/>
        <v>OK</v>
      </c>
      <c r="Z19" s="89">
        <f t="shared" si="15"/>
        <v>0.00000004056562</v>
      </c>
      <c r="AA19" s="89">
        <f t="shared" si="16"/>
        <v>0.00000003267629799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-80.48042619884629</v>
      </c>
      <c r="F20" s="83">
        <v>457.6111111111111</v>
      </c>
      <c r="G20" s="83">
        <v>-78.3332655675032</v>
      </c>
      <c r="H20" s="84">
        <f t="shared" si="1"/>
        <v>-2.147160631</v>
      </c>
      <c r="I20" s="83">
        <v>457.6111111111111</v>
      </c>
      <c r="J20" s="83">
        <v>-85.12601960329533</v>
      </c>
      <c r="K20" s="83">
        <v>457.6111111111111</v>
      </c>
      <c r="L20" s="83">
        <v>-74.71846421519646</v>
      </c>
      <c r="M20" s="85">
        <f t="shared" si="2"/>
        <v>0.00009461907326</v>
      </c>
      <c r="N20" s="85">
        <f t="shared" si="3"/>
        <v>0.0001211537111</v>
      </c>
      <c r="O20" s="85">
        <f t="shared" si="4"/>
        <v>0.00005542414725</v>
      </c>
      <c r="P20" s="85">
        <f t="shared" si="5"/>
        <v>0.0001836863097</v>
      </c>
      <c r="Q20" s="85">
        <f t="shared" si="6"/>
        <v>0.4584802044</v>
      </c>
      <c r="R20" s="85">
        <f t="shared" si="7"/>
        <v>26.2689807</v>
      </c>
      <c r="S20" s="86">
        <f t="shared" si="8"/>
        <v>2.027455684</v>
      </c>
      <c r="T20" s="85">
        <f t="shared" si="9"/>
        <v>116.1646539</v>
      </c>
      <c r="U20" s="84">
        <f t="shared" si="10"/>
        <v>-26.2689807</v>
      </c>
      <c r="V20" s="85">
        <f t="shared" si="11"/>
        <v>0.00005542414725</v>
      </c>
      <c r="W20" s="85">
        <f t="shared" si="12"/>
        <v>-85.1260196</v>
      </c>
      <c r="X20" s="101">
        <f t="shared" si="13"/>
        <v>0</v>
      </c>
      <c r="Y20" s="88" t="str">
        <f t="shared" si="14"/>
        <v>OK</v>
      </c>
      <c r="Z20" s="89">
        <f t="shared" si="15"/>
        <v>0.000000008952769024</v>
      </c>
      <c r="AA20" s="89">
        <f t="shared" si="16"/>
        <v>0.00000001467822171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-101.443025603018</v>
      </c>
      <c r="F21" s="83">
        <v>662.1111111111111</v>
      </c>
      <c r="G21" s="83">
        <v>-97.41802494110912</v>
      </c>
      <c r="H21" s="84">
        <f t="shared" si="1"/>
        <v>-4.025000662</v>
      </c>
      <c r="I21" s="83">
        <v>662.1111111111111</v>
      </c>
      <c r="J21" s="83">
        <v>-101.2896812864725</v>
      </c>
      <c r="K21" s="83">
        <v>662.1111111111111</v>
      </c>
      <c r="L21" s="83">
        <v>-94.03479813084175</v>
      </c>
      <c r="M21" s="85">
        <f t="shared" si="2"/>
        <v>0.000008469323462</v>
      </c>
      <c r="N21" s="85">
        <f t="shared" si="3"/>
        <v>0.0000134616642</v>
      </c>
      <c r="O21" s="85">
        <f t="shared" si="4"/>
        <v>0.000008620172083</v>
      </c>
      <c r="P21" s="85">
        <f t="shared" si="5"/>
        <v>0.00001987284721</v>
      </c>
      <c r="Q21" s="85">
        <f t="shared" si="6"/>
        <v>0.6706381889</v>
      </c>
      <c r="R21" s="85">
        <f t="shared" si="7"/>
        <v>38.42473781</v>
      </c>
      <c r="S21" s="86">
        <f t="shared" si="8"/>
        <v>2.242955142</v>
      </c>
      <c r="T21" s="85">
        <f t="shared" si="9"/>
        <v>128.5118633</v>
      </c>
      <c r="U21" s="84">
        <f t="shared" si="10"/>
        <v>-38.42473781</v>
      </c>
      <c r="V21" s="85">
        <f t="shared" si="11"/>
        <v>0.000008620172083</v>
      </c>
      <c r="W21" s="85">
        <f t="shared" si="12"/>
        <v>-101.2896813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0.0000000001812164031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-105.4909144303846</v>
      </c>
      <c r="F22" s="83">
        <v>1280.388888888889</v>
      </c>
      <c r="G22" s="83">
        <v>-99.73061758636518</v>
      </c>
      <c r="H22" s="84">
        <f t="shared" si="1"/>
        <v>-5.760296844</v>
      </c>
      <c r="I22" s="83">
        <v>1280.388888888889</v>
      </c>
      <c r="J22" s="83">
        <v>-101.0850571394013</v>
      </c>
      <c r="K22" s="83">
        <v>1280.388888888889</v>
      </c>
      <c r="L22" s="83">
        <v>-96.40870408161521</v>
      </c>
      <c r="M22" s="85">
        <f t="shared" si="2"/>
        <v>0.000005314400478</v>
      </c>
      <c r="N22" s="85">
        <f t="shared" si="3"/>
        <v>0.00001031499735</v>
      </c>
      <c r="O22" s="85">
        <f t="shared" si="4"/>
        <v>0.000008825658991</v>
      </c>
      <c r="P22" s="85">
        <f t="shared" si="5"/>
        <v>0.00001512045277</v>
      </c>
      <c r="Q22" s="85">
        <f t="shared" si="6"/>
        <v>1.026729875</v>
      </c>
      <c r="R22" s="85">
        <f t="shared" si="7"/>
        <v>58.82728853</v>
      </c>
      <c r="S22" s="86">
        <f t="shared" si="8"/>
        <v>2.600711135</v>
      </c>
      <c r="T22" s="85">
        <f t="shared" si="9"/>
        <v>149.0097717</v>
      </c>
      <c r="U22" s="84">
        <f t="shared" si="10"/>
        <v>-58.82728853</v>
      </c>
      <c r="V22" s="85">
        <f t="shared" si="11"/>
        <v>0.000008825658991</v>
      </c>
      <c r="W22" s="85">
        <f t="shared" si="12"/>
        <v>-101.0850571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0.0000000001063991703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-121.4968587676303</v>
      </c>
      <c r="F23" s="95">
        <v>2345.722222222222</v>
      </c>
      <c r="G23" s="95">
        <v>-114.760160840566</v>
      </c>
      <c r="H23" s="96">
        <f t="shared" si="1"/>
        <v>-6.736697927</v>
      </c>
      <c r="I23" s="95">
        <v>2345.722222222222</v>
      </c>
      <c r="J23" s="95">
        <v>-112.9061412623276</v>
      </c>
      <c r="K23" s="95">
        <v>2345.722222222222</v>
      </c>
      <c r="L23" s="95">
        <v>-111.5816852372185</v>
      </c>
      <c r="M23" s="97">
        <f t="shared" si="2"/>
        <v>0.0000008416994853</v>
      </c>
      <c r="N23" s="97">
        <f t="shared" si="3"/>
        <v>0.000001828066365</v>
      </c>
      <c r="O23" s="97">
        <f t="shared" si="4"/>
        <v>0.000002263043682</v>
      </c>
      <c r="P23" s="97">
        <f t="shared" si="5"/>
        <v>0.000002635819934</v>
      </c>
      <c r="Q23" s="97">
        <f t="shared" si="6"/>
        <v>1.926288356</v>
      </c>
      <c r="R23" s="97">
        <f t="shared" si="7"/>
        <v>110.3681929</v>
      </c>
      <c r="S23" s="98">
        <f t="shared" si="8"/>
        <v>2.797775834</v>
      </c>
      <c r="T23" s="97">
        <f t="shared" si="9"/>
        <v>160.3007473</v>
      </c>
      <c r="U23" s="96">
        <f t="shared" si="10"/>
        <v>-110.3681929</v>
      </c>
      <c r="V23" s="97">
        <f t="shared" si="11"/>
        <v>0.000002263043682</v>
      </c>
      <c r="W23" s="97">
        <f t="shared" si="12"/>
        <v>-112.9061413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-83.61564689286365</v>
      </c>
      <c r="F3" s="83">
        <v>50.72222222222222</v>
      </c>
      <c r="G3" s="83">
        <v>-72.03380878964208</v>
      </c>
      <c r="H3" s="84">
        <f t="shared" ref="H3:H23" si="1">E3-G3</f>
        <v>-11.5818381</v>
      </c>
      <c r="I3" s="83">
        <v>50.72222222222222</v>
      </c>
      <c r="J3" s="83">
        <v>-70.00584970295779</v>
      </c>
      <c r="K3" s="83">
        <v>50.72222222222222</v>
      </c>
      <c r="L3" s="83">
        <v>-71.87904353525136</v>
      </c>
      <c r="M3" s="85">
        <f t="shared" ref="M3:M23" si="2">10^(E3/20)</f>
        <v>0.00006595043362</v>
      </c>
      <c r="N3" s="85">
        <f t="shared" ref="N3:N23" si="3">10^(G3/20)</f>
        <v>0.0002502128217</v>
      </c>
      <c r="O3" s="85">
        <f t="shared" ref="O3:O23" si="4">10^(J3/20)</f>
        <v>0.0003160148672</v>
      </c>
      <c r="P3" s="85">
        <f t="shared" ref="P3:P23" si="5">10^(L3/20)</f>
        <v>0.0002547110718</v>
      </c>
      <c r="Q3" s="85">
        <f t="shared" ref="Q3:Q23" si="6">ACOS((M3^2+N3^2-O3^2)/(2*M3*N3))</f>
        <v>3.066177504</v>
      </c>
      <c r="R3" s="85">
        <f t="shared" ref="R3:R23" si="7">(360/(2*PI()))*Q3</f>
        <v>175.6790302</v>
      </c>
      <c r="S3" s="86">
        <f t="shared" ref="S3:S23" si="8">ACOS((M3^2+N3^2-P3^2)/(2*M3*N3))</f>
        <v>1.507785588</v>
      </c>
      <c r="T3" s="85">
        <f t="shared" ref="T3:T23" si="9">(360/(2*PI()))*S3</f>
        <v>86.38975059</v>
      </c>
      <c r="U3" s="84">
        <f t="shared" ref="U3:U23" si="10">IF(T3&lt;90,R3*1,R3*-1)</f>
        <v>175.6790302</v>
      </c>
      <c r="V3" s="85">
        <f t="shared" ref="V3:V23" si="11">(M3^2+N3^2-2*M3*N3*COS(Q3))^0.5</f>
        <v>0.0003160148672</v>
      </c>
      <c r="W3" s="85">
        <f t="shared" ref="W3:W23" si="12">20*LOG(V3)</f>
        <v>-70.0058497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0.000000004349459695</v>
      </c>
      <c r="AA3" s="89">
        <f t="shared" ref="AA3:AA23" si="16">10^(G3/10)</f>
        <v>0.00000006260645613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-72.24118333794361</v>
      </c>
      <c r="F4" s="83">
        <v>146.5555555555555</v>
      </c>
      <c r="G4" s="83">
        <v>-73.6425669431465</v>
      </c>
      <c r="H4" s="84">
        <f t="shared" si="1"/>
        <v>1.401383605</v>
      </c>
      <c r="I4" s="83">
        <v>146.5555555555555</v>
      </c>
      <c r="J4" s="83">
        <v>-69.81277955712238</v>
      </c>
      <c r="K4" s="83">
        <v>146.6111111111111</v>
      </c>
      <c r="L4" s="83">
        <v>-84.91916656478634</v>
      </c>
      <c r="M4" s="85">
        <f t="shared" si="2"/>
        <v>0.000244309769</v>
      </c>
      <c r="N4" s="85">
        <f t="shared" si="3"/>
        <v>0.0002079082165</v>
      </c>
      <c r="O4" s="85">
        <f t="shared" si="4"/>
        <v>0.0003231179034</v>
      </c>
      <c r="P4" s="85">
        <f t="shared" si="5"/>
        <v>0.00005675990655</v>
      </c>
      <c r="Q4" s="85">
        <f t="shared" si="6"/>
        <v>1.58548451</v>
      </c>
      <c r="R4" s="85">
        <f t="shared" si="7"/>
        <v>90.84157092</v>
      </c>
      <c r="S4" s="86">
        <f t="shared" si="8"/>
        <v>0.1935357639</v>
      </c>
      <c r="T4" s="85">
        <f t="shared" si="9"/>
        <v>11.08878246</v>
      </c>
      <c r="U4" s="84">
        <f t="shared" si="10"/>
        <v>90.84157092</v>
      </c>
      <c r="V4" s="85">
        <f t="shared" si="11"/>
        <v>0.0003231179034</v>
      </c>
      <c r="W4" s="85">
        <f t="shared" si="12"/>
        <v>-69.81277956</v>
      </c>
      <c r="X4" s="101">
        <f t="shared" si="13"/>
        <v>0</v>
      </c>
      <c r="Y4" s="88" t="str">
        <f t="shared" si="14"/>
        <v>OK</v>
      </c>
      <c r="Z4" s="89">
        <f t="shared" si="15"/>
        <v>0.00000005968726324</v>
      </c>
      <c r="AA4" s="89">
        <f t="shared" si="16"/>
        <v>0.00000004322582647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-77.74150569596848</v>
      </c>
      <c r="F5" s="83">
        <v>285.2777777777778</v>
      </c>
      <c r="G5" s="83">
        <v>-80.83901285349313</v>
      </c>
      <c r="H5" s="84">
        <f t="shared" si="1"/>
        <v>3.097507158</v>
      </c>
      <c r="I5" s="83">
        <v>285.2777777777778</v>
      </c>
      <c r="J5" s="83">
        <v>-87.81519554054708</v>
      </c>
      <c r="K5" s="83">
        <v>285.2777777777778</v>
      </c>
      <c r="L5" s="83">
        <v>-76.46263944317147</v>
      </c>
      <c r="M5" s="85">
        <f t="shared" si="2"/>
        <v>0.0001296954425</v>
      </c>
      <c r="N5" s="85">
        <f t="shared" si="3"/>
        <v>0.00009079237093</v>
      </c>
      <c r="O5" s="85">
        <f t="shared" si="4"/>
        <v>0.00004066682089</v>
      </c>
      <c r="P5" s="85">
        <f t="shared" si="5"/>
        <v>0.0001502685265</v>
      </c>
      <c r="Q5" s="85">
        <f t="shared" si="6"/>
        <v>0.1092249072</v>
      </c>
      <c r="R5" s="85">
        <f t="shared" si="7"/>
        <v>6.258126199</v>
      </c>
      <c r="S5" s="86">
        <f t="shared" si="8"/>
        <v>1.465145232</v>
      </c>
      <c r="T5" s="85">
        <f t="shared" si="9"/>
        <v>83.94663819</v>
      </c>
      <c r="U5" s="84">
        <f t="shared" si="10"/>
        <v>6.258126199</v>
      </c>
      <c r="V5" s="85">
        <f t="shared" si="11"/>
        <v>0.00004066682089</v>
      </c>
      <c r="W5" s="85">
        <f t="shared" si="12"/>
        <v>-87.81519554</v>
      </c>
      <c r="X5" s="101">
        <f t="shared" si="13"/>
        <v>0</v>
      </c>
      <c r="Y5" s="88" t="str">
        <f t="shared" si="14"/>
        <v>OK</v>
      </c>
      <c r="Z5" s="89">
        <f t="shared" si="15"/>
        <v>0.0000000168209078</v>
      </c>
      <c r="AA5" s="89">
        <f t="shared" si="16"/>
        <v>0.00000000824325462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-84.95158023356683</v>
      </c>
      <c r="F6" s="83">
        <v>457.6111111111111</v>
      </c>
      <c r="G6" s="83">
        <v>-84.51938361283425</v>
      </c>
      <c r="H6" s="84">
        <f t="shared" si="1"/>
        <v>-0.4321966207</v>
      </c>
      <c r="I6" s="83">
        <v>457.6111111111111</v>
      </c>
      <c r="J6" s="83">
        <v>-92.26262875161262</v>
      </c>
      <c r="K6" s="83">
        <v>457.6111111111111</v>
      </c>
      <c r="L6" s="83">
        <v>-80.24002968021925</v>
      </c>
      <c r="M6" s="85">
        <f t="shared" si="2"/>
        <v>0.00005654848684</v>
      </c>
      <c r="N6" s="85">
        <f t="shared" si="3"/>
        <v>0.00005943343336</v>
      </c>
      <c r="O6" s="85">
        <f t="shared" si="4"/>
        <v>0.00002437073136</v>
      </c>
      <c r="P6" s="85">
        <f t="shared" si="5"/>
        <v>0.00009727438998</v>
      </c>
      <c r="Q6" s="85">
        <f t="shared" si="6"/>
        <v>0.4205163124</v>
      </c>
      <c r="R6" s="85">
        <f t="shared" si="7"/>
        <v>24.09380992</v>
      </c>
      <c r="S6" s="86">
        <f t="shared" si="8"/>
        <v>1.989392662</v>
      </c>
      <c r="T6" s="85">
        <f t="shared" si="9"/>
        <v>113.9838033</v>
      </c>
      <c r="U6" s="84">
        <f t="shared" si="10"/>
        <v>-24.09380992</v>
      </c>
      <c r="V6" s="85">
        <f t="shared" si="11"/>
        <v>0.00002437073136</v>
      </c>
      <c r="W6" s="85">
        <f t="shared" si="12"/>
        <v>-92.26262875</v>
      </c>
      <c r="X6" s="101">
        <f t="shared" si="13"/>
        <v>0</v>
      </c>
      <c r="Y6" s="88" t="str">
        <f t="shared" si="14"/>
        <v>OK</v>
      </c>
      <c r="Z6" s="89">
        <f t="shared" si="15"/>
        <v>0.000000003197731364</v>
      </c>
      <c r="AA6" s="89">
        <f t="shared" si="16"/>
        <v>0.000000003532333001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-105.9403666432232</v>
      </c>
      <c r="F7" s="83">
        <v>662.1111111111111</v>
      </c>
      <c r="G7" s="83">
        <v>-103.5055965645633</v>
      </c>
      <c r="H7" s="84">
        <f t="shared" si="1"/>
        <v>-2.434770079</v>
      </c>
      <c r="I7" s="83">
        <v>662.1111111111111</v>
      </c>
      <c r="J7" s="83">
        <v>-107.9864618240649</v>
      </c>
      <c r="K7" s="83">
        <v>662.1111111111111</v>
      </c>
      <c r="L7" s="83">
        <v>-99.57446162326812</v>
      </c>
      <c r="M7" s="85">
        <f t="shared" si="2"/>
        <v>0.000005046399956</v>
      </c>
      <c r="N7" s="85">
        <f t="shared" si="3"/>
        <v>0.000006679134234</v>
      </c>
      <c r="O7" s="85">
        <f t="shared" si="4"/>
        <v>0.000003987281602</v>
      </c>
      <c r="P7" s="85">
        <f t="shared" si="5"/>
        <v>0.00001050211861</v>
      </c>
      <c r="Q7" s="85">
        <f t="shared" si="6"/>
        <v>0.6373033946</v>
      </c>
      <c r="R7" s="85">
        <f t="shared" si="7"/>
        <v>36.51479478</v>
      </c>
      <c r="S7" s="86">
        <f t="shared" si="8"/>
        <v>2.210054311</v>
      </c>
      <c r="T7" s="85">
        <f t="shared" si="9"/>
        <v>126.6267845</v>
      </c>
      <c r="U7" s="84">
        <f t="shared" si="10"/>
        <v>-36.51479478</v>
      </c>
      <c r="V7" s="85">
        <f t="shared" si="11"/>
        <v>0.000003987281602</v>
      </c>
      <c r="W7" s="85">
        <f t="shared" si="12"/>
        <v>-107.9864618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-109.9082276994897</v>
      </c>
      <c r="F8" s="83">
        <v>1280.388888888889</v>
      </c>
      <c r="G8" s="83">
        <v>-105.6951128511681</v>
      </c>
      <c r="H8" s="84">
        <f t="shared" si="1"/>
        <v>-4.213114848</v>
      </c>
      <c r="I8" s="83">
        <v>1280.388888888889</v>
      </c>
      <c r="J8" s="83">
        <v>-107.0358308343824</v>
      </c>
      <c r="K8" s="83">
        <v>1280.388888888889</v>
      </c>
      <c r="L8" s="83">
        <v>-101.8393225503205</v>
      </c>
      <c r="M8" s="85">
        <f t="shared" si="2"/>
        <v>0.000003195866394</v>
      </c>
      <c r="N8" s="85">
        <f t="shared" si="3"/>
        <v>0.000005190920259</v>
      </c>
      <c r="O8" s="85">
        <f t="shared" si="4"/>
        <v>0.000004448447386</v>
      </c>
      <c r="P8" s="85">
        <f t="shared" si="5"/>
        <v>0.000008091590065</v>
      </c>
      <c r="Q8" s="85">
        <f t="shared" si="6"/>
        <v>1.019795366</v>
      </c>
      <c r="R8" s="85">
        <f t="shared" si="7"/>
        <v>58.42997042</v>
      </c>
      <c r="S8" s="86">
        <f t="shared" si="8"/>
        <v>2.593251239</v>
      </c>
      <c r="T8" s="85">
        <f t="shared" si="9"/>
        <v>148.5823512</v>
      </c>
      <c r="U8" s="84">
        <f t="shared" si="10"/>
        <v>-58.42997042</v>
      </c>
      <c r="V8" s="85">
        <f t="shared" si="11"/>
        <v>0.000004448447386</v>
      </c>
      <c r="W8" s="85">
        <f t="shared" si="12"/>
        <v>-107.0358308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-125.6828928684516</v>
      </c>
      <c r="F9" s="95">
        <v>2345.722222222222</v>
      </c>
      <c r="G9" s="95">
        <v>-120.6278079588614</v>
      </c>
      <c r="H9" s="96">
        <f t="shared" si="1"/>
        <v>-5.05508491</v>
      </c>
      <c r="I9" s="95">
        <v>2345.722222222222</v>
      </c>
      <c r="J9" s="95">
        <v>-118.294473489666</v>
      </c>
      <c r="K9" s="95">
        <v>2345.722222222222</v>
      </c>
      <c r="L9" s="95">
        <v>-116.8957452479819</v>
      </c>
      <c r="M9" s="97">
        <f t="shared" si="2"/>
        <v>0.0000005198228387</v>
      </c>
      <c r="N9" s="97">
        <f t="shared" si="3"/>
        <v>0.0000009302712559</v>
      </c>
      <c r="O9" s="97">
        <f t="shared" si="4"/>
        <v>0.000001216960061</v>
      </c>
      <c r="P9" s="97">
        <f t="shared" si="5"/>
        <v>0.000001429594069</v>
      </c>
      <c r="Q9" s="97">
        <f t="shared" si="6"/>
        <v>1.935959041</v>
      </c>
      <c r="R9" s="97">
        <f t="shared" si="7"/>
        <v>110.9222824</v>
      </c>
      <c r="S9" s="98">
        <f t="shared" si="8"/>
        <v>2.790394952</v>
      </c>
      <c r="T9" s="97">
        <f t="shared" si="9"/>
        <v>159.8778539</v>
      </c>
      <c r="U9" s="96">
        <f t="shared" si="10"/>
        <v>-110.9222824</v>
      </c>
      <c r="V9" s="97">
        <f t="shared" si="11"/>
        <v>0.000001216960061</v>
      </c>
      <c r="W9" s="97">
        <f t="shared" si="12"/>
        <v>-118.2944735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-80.7509210458507</v>
      </c>
      <c r="F10" s="83">
        <v>50.72222222222222</v>
      </c>
      <c r="G10" s="83">
        <v>-72.32877333251483</v>
      </c>
      <c r="H10" s="84">
        <f t="shared" si="1"/>
        <v>-8.422147713</v>
      </c>
      <c r="I10" s="83">
        <v>50.72222222222222</v>
      </c>
      <c r="J10" s="83">
        <v>-69.54225103632986</v>
      </c>
      <c r="K10" s="83">
        <v>50.72222222222222</v>
      </c>
      <c r="L10" s="83">
        <v>-71.96916181179506</v>
      </c>
      <c r="M10" s="85">
        <f t="shared" si="2"/>
        <v>0.00009171786732</v>
      </c>
      <c r="N10" s="85">
        <f t="shared" si="3"/>
        <v>0.0002418584879</v>
      </c>
      <c r="O10" s="85">
        <f t="shared" si="4"/>
        <v>0.0003333400131</v>
      </c>
      <c r="P10" s="85">
        <f t="shared" si="5"/>
        <v>0.0002520820427</v>
      </c>
      <c r="Q10" s="85">
        <f t="shared" si="6"/>
        <v>3.057273299</v>
      </c>
      <c r="R10" s="85">
        <f t="shared" si="7"/>
        <v>175.1688569</v>
      </c>
      <c r="S10" s="86">
        <f t="shared" si="8"/>
        <v>1.494936323</v>
      </c>
      <c r="T10" s="85">
        <f t="shared" si="9"/>
        <v>85.65354197</v>
      </c>
      <c r="U10" s="84">
        <f t="shared" si="10"/>
        <v>175.1688569</v>
      </c>
      <c r="V10" s="85">
        <f t="shared" si="11"/>
        <v>0.0003333400131</v>
      </c>
      <c r="W10" s="85">
        <f t="shared" si="12"/>
        <v>-69.54225104</v>
      </c>
      <c r="X10" s="101">
        <f t="shared" si="13"/>
        <v>0</v>
      </c>
      <c r="Y10" s="88" t="str">
        <f t="shared" si="14"/>
        <v>OK</v>
      </c>
      <c r="Z10" s="89">
        <f t="shared" si="15"/>
        <v>0.000000008412167186</v>
      </c>
      <c r="AA10" s="89">
        <f t="shared" si="16"/>
        <v>0.00000005849552818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-69.74294047879097</v>
      </c>
      <c r="F11" s="83">
        <v>146.5555555555555</v>
      </c>
      <c r="G11" s="83">
        <v>-73.7875845503275</v>
      </c>
      <c r="H11" s="84">
        <f t="shared" si="1"/>
        <v>4.044644072</v>
      </c>
      <c r="I11" s="83">
        <v>146.5555555555555</v>
      </c>
      <c r="J11" s="83">
        <v>-70.40599435611873</v>
      </c>
      <c r="K11" s="83">
        <v>146.6111111111111</v>
      </c>
      <c r="L11" s="83">
        <v>-74.87774976941184</v>
      </c>
      <c r="M11" s="85">
        <f t="shared" si="2"/>
        <v>0.0003257264125</v>
      </c>
      <c r="N11" s="85">
        <f t="shared" si="3"/>
        <v>0.0002044658454</v>
      </c>
      <c r="O11" s="85">
        <f t="shared" si="4"/>
        <v>0.0003017868293</v>
      </c>
      <c r="P11" s="85">
        <f t="shared" si="5"/>
        <v>0.0001803484904</v>
      </c>
      <c r="Q11" s="85">
        <f t="shared" si="6"/>
        <v>1.130019392</v>
      </c>
      <c r="R11" s="85">
        <f t="shared" si="7"/>
        <v>64.74534194</v>
      </c>
      <c r="S11" s="86">
        <f t="shared" si="8"/>
        <v>0.5232391497</v>
      </c>
      <c r="T11" s="85">
        <f t="shared" si="9"/>
        <v>29.97939495</v>
      </c>
      <c r="U11" s="84">
        <f t="shared" si="10"/>
        <v>64.74534194</v>
      </c>
      <c r="V11" s="85">
        <f t="shared" si="11"/>
        <v>0.0003017868293</v>
      </c>
      <c r="W11" s="85">
        <f t="shared" si="12"/>
        <v>-70.40599436</v>
      </c>
      <c r="X11" s="101">
        <f t="shared" si="13"/>
        <v>0</v>
      </c>
      <c r="Y11" s="88" t="str">
        <f t="shared" si="14"/>
        <v>OK</v>
      </c>
      <c r="Z11" s="89">
        <f t="shared" si="15"/>
        <v>0.0000001060976958</v>
      </c>
      <c r="AA11" s="89">
        <f t="shared" si="16"/>
        <v>0.00000004180628193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-82.6889959482101</v>
      </c>
      <c r="F12" s="83">
        <v>285.2777777777778</v>
      </c>
      <c r="G12" s="83">
        <v>-80.91748079763128</v>
      </c>
      <c r="H12" s="84">
        <f t="shared" si="1"/>
        <v>-1.771515151</v>
      </c>
      <c r="I12" s="83">
        <v>285.2777777777778</v>
      </c>
      <c r="J12" s="83">
        <v>-92.90959640144467</v>
      </c>
      <c r="K12" s="83">
        <v>285.2777777777778</v>
      </c>
      <c r="L12" s="83">
        <v>-77.95441396452314</v>
      </c>
      <c r="M12" s="85">
        <f t="shared" si="2"/>
        <v>0.00007337535283</v>
      </c>
      <c r="N12" s="85">
        <f t="shared" si="3"/>
        <v>0.00008997585041</v>
      </c>
      <c r="O12" s="85">
        <f t="shared" si="4"/>
        <v>0.0000226214365</v>
      </c>
      <c r="P12" s="85">
        <f t="shared" si="5"/>
        <v>0.0001265549981</v>
      </c>
      <c r="Q12" s="85">
        <f t="shared" si="6"/>
        <v>0.1894121971</v>
      </c>
      <c r="R12" s="85">
        <f t="shared" si="7"/>
        <v>10.85251948</v>
      </c>
      <c r="S12" s="86">
        <f t="shared" si="8"/>
        <v>1.764104004</v>
      </c>
      <c r="T12" s="85">
        <f t="shared" si="9"/>
        <v>101.075714</v>
      </c>
      <c r="U12" s="84">
        <f t="shared" si="10"/>
        <v>-10.85251948</v>
      </c>
      <c r="V12" s="85">
        <f t="shared" si="11"/>
        <v>0.0000226214365</v>
      </c>
      <c r="W12" s="85">
        <f t="shared" si="12"/>
        <v>-92.9095964</v>
      </c>
      <c r="X12" s="101">
        <f t="shared" si="13"/>
        <v>0</v>
      </c>
      <c r="Y12" s="88" t="str">
        <f t="shared" si="14"/>
        <v>OK</v>
      </c>
      <c r="Z12" s="89">
        <f t="shared" si="15"/>
        <v>0.000000005383942403</v>
      </c>
      <c r="AA12" s="89">
        <f t="shared" si="16"/>
        <v>0.000000008095653658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-88.39965214008201</v>
      </c>
      <c r="F13" s="83">
        <v>457.6111111111111</v>
      </c>
      <c r="G13" s="83">
        <v>-84.19102953525459</v>
      </c>
      <c r="H13" s="84">
        <f t="shared" si="1"/>
        <v>-4.208622605</v>
      </c>
      <c r="I13" s="83">
        <v>457.6111111111111</v>
      </c>
      <c r="J13" s="83">
        <v>-89.33309697115882</v>
      </c>
      <c r="K13" s="83">
        <v>457.6111111111111</v>
      </c>
      <c r="L13" s="83">
        <v>-81.22084283054052</v>
      </c>
      <c r="M13" s="85">
        <f t="shared" si="2"/>
        <v>0.00003802046228</v>
      </c>
      <c r="N13" s="85">
        <f t="shared" si="3"/>
        <v>0.00006172321273</v>
      </c>
      <c r="O13" s="85">
        <f t="shared" si="4"/>
        <v>0.00003414641792</v>
      </c>
      <c r="P13" s="85">
        <f t="shared" si="5"/>
        <v>0.00008688761143</v>
      </c>
      <c r="Q13" s="85">
        <f t="shared" si="6"/>
        <v>0.5129969129</v>
      </c>
      <c r="R13" s="85">
        <f t="shared" si="7"/>
        <v>29.39255801</v>
      </c>
      <c r="S13" s="86">
        <f t="shared" si="8"/>
        <v>2.08150233</v>
      </c>
      <c r="T13" s="85">
        <f t="shared" si="9"/>
        <v>119.2612986</v>
      </c>
      <c r="U13" s="84">
        <f t="shared" si="10"/>
        <v>-29.39255801</v>
      </c>
      <c r="V13" s="85">
        <f t="shared" si="11"/>
        <v>0.00003414641792</v>
      </c>
      <c r="W13" s="85">
        <f t="shared" si="12"/>
        <v>-89.33309697</v>
      </c>
      <c r="X13" s="101">
        <f t="shared" si="13"/>
        <v>0</v>
      </c>
      <c r="Y13" s="88" t="str">
        <f t="shared" si="14"/>
        <v>OK</v>
      </c>
      <c r="Z13" s="89">
        <f t="shared" si="15"/>
        <v>0.000000001445555552</v>
      </c>
      <c r="AA13" s="89">
        <f t="shared" si="16"/>
        <v>0.000000003809754989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-109.3107406177357</v>
      </c>
      <c r="F14" s="83">
        <v>662.1111111111111</v>
      </c>
      <c r="G14" s="83">
        <v>-103.3704127242672</v>
      </c>
      <c r="H14" s="84">
        <f t="shared" si="1"/>
        <v>-5.940327893</v>
      </c>
      <c r="I14" s="83">
        <v>662.1111111111111</v>
      </c>
      <c r="J14" s="83">
        <v>-106.4959843908758</v>
      </c>
      <c r="K14" s="83">
        <v>662.1111111111111</v>
      </c>
      <c r="L14" s="83">
        <v>-100.5600417851163</v>
      </c>
      <c r="M14" s="85">
        <f t="shared" si="2"/>
        <v>0.000003423441958</v>
      </c>
      <c r="N14" s="85">
        <f t="shared" si="3"/>
        <v>0.000006783898849</v>
      </c>
      <c r="O14" s="85">
        <f t="shared" si="4"/>
        <v>0.00000473370054</v>
      </c>
      <c r="P14" s="85">
        <f t="shared" si="5"/>
        <v>0.000009375574966</v>
      </c>
      <c r="Q14" s="85">
        <f t="shared" si="6"/>
        <v>0.7064090635</v>
      </c>
      <c r="R14" s="85">
        <f t="shared" si="7"/>
        <v>40.47425795</v>
      </c>
      <c r="S14" s="86">
        <f t="shared" si="8"/>
        <v>2.277491483</v>
      </c>
      <c r="T14" s="85">
        <f t="shared" si="9"/>
        <v>130.4906498</v>
      </c>
      <c r="U14" s="84">
        <f t="shared" si="10"/>
        <v>-40.47425795</v>
      </c>
      <c r="V14" s="85">
        <f t="shared" si="11"/>
        <v>0.00000473370054</v>
      </c>
      <c r="W14" s="85">
        <f t="shared" si="12"/>
        <v>-106.4959844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-113.4205969305408</v>
      </c>
      <c r="F15" s="83">
        <v>1280.388888888889</v>
      </c>
      <c r="G15" s="83">
        <v>-105.815053348923</v>
      </c>
      <c r="H15" s="84">
        <f t="shared" si="1"/>
        <v>-7.605543582</v>
      </c>
      <c r="I15" s="83">
        <v>1280.388888888889</v>
      </c>
      <c r="J15" s="83">
        <v>-107.0862349329873</v>
      </c>
      <c r="K15" s="83">
        <v>1280.388888888889</v>
      </c>
      <c r="L15" s="83">
        <v>-103.0441809136767</v>
      </c>
      <c r="M15" s="85">
        <f t="shared" si="2"/>
        <v>0.000002132898326</v>
      </c>
      <c r="N15" s="85">
        <f t="shared" si="3"/>
        <v>0.000005119733235</v>
      </c>
      <c r="O15" s="85">
        <f t="shared" si="4"/>
        <v>0.000004422707862</v>
      </c>
      <c r="P15" s="85">
        <f t="shared" si="5"/>
        <v>0.000007043539498</v>
      </c>
      <c r="Q15" s="85">
        <f t="shared" si="6"/>
        <v>1.032291376</v>
      </c>
      <c r="R15" s="85">
        <f t="shared" si="7"/>
        <v>59.14593908</v>
      </c>
      <c r="S15" s="86">
        <f t="shared" si="8"/>
        <v>2.612230833</v>
      </c>
      <c r="T15" s="85">
        <f t="shared" si="9"/>
        <v>149.6698018</v>
      </c>
      <c r="U15" s="84">
        <f t="shared" si="10"/>
        <v>-59.14593908</v>
      </c>
      <c r="V15" s="85">
        <f t="shared" si="11"/>
        <v>0.000004422707862</v>
      </c>
      <c r="W15" s="85">
        <f t="shared" si="12"/>
        <v>-107.0862349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-129.4160775826428</v>
      </c>
      <c r="F16" s="95">
        <v>2345.722222222222</v>
      </c>
      <c r="G16" s="95">
        <v>-120.9331233037634</v>
      </c>
      <c r="H16" s="96">
        <f t="shared" si="1"/>
        <v>-8.482954279</v>
      </c>
      <c r="I16" s="95">
        <v>2345.722222222222</v>
      </c>
      <c r="J16" s="95">
        <v>-119.3420886689713</v>
      </c>
      <c r="K16" s="95">
        <v>2345.722222222222</v>
      </c>
      <c r="L16" s="95">
        <v>-118.3199617807502</v>
      </c>
      <c r="M16" s="97">
        <f t="shared" si="2"/>
        <v>0.0000003382175357</v>
      </c>
      <c r="N16" s="97">
        <f t="shared" si="3"/>
        <v>0.0000008981395782</v>
      </c>
      <c r="O16" s="97">
        <f t="shared" si="4"/>
        <v>0.000001078687302</v>
      </c>
      <c r="P16" s="97">
        <f t="shared" si="5"/>
        <v>0.00000121339419</v>
      </c>
      <c r="Q16" s="97">
        <f t="shared" si="6"/>
        <v>1.981428396</v>
      </c>
      <c r="R16" s="97">
        <f t="shared" si="7"/>
        <v>113.5274845</v>
      </c>
      <c r="S16" s="98">
        <f t="shared" si="8"/>
        <v>2.707868047</v>
      </c>
      <c r="T16" s="97">
        <f t="shared" si="9"/>
        <v>155.1494106</v>
      </c>
      <c r="U16" s="96">
        <f t="shared" si="10"/>
        <v>-113.5274845</v>
      </c>
      <c r="V16" s="97">
        <f t="shared" si="11"/>
        <v>0.000001078687302</v>
      </c>
      <c r="W16" s="97">
        <f t="shared" si="12"/>
        <v>-119.3420887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-76.04518524035737</v>
      </c>
      <c r="F17" s="83">
        <v>50.72222222222222</v>
      </c>
      <c r="G17" s="83">
        <v>-66.15976080422993</v>
      </c>
      <c r="H17" s="84">
        <f t="shared" si="1"/>
        <v>-9.885424436</v>
      </c>
      <c r="I17" s="83">
        <v>50.72222222222222</v>
      </c>
      <c r="J17" s="83">
        <v>-63.75046127525497</v>
      </c>
      <c r="K17" s="83">
        <v>50.72222222222222</v>
      </c>
      <c r="L17" s="83">
        <v>-65.91274561201878</v>
      </c>
      <c r="M17" s="85">
        <f t="shared" si="2"/>
        <v>0.000157666976</v>
      </c>
      <c r="N17" s="85">
        <f t="shared" si="3"/>
        <v>0.0004920530859</v>
      </c>
      <c r="O17" s="85">
        <f t="shared" si="4"/>
        <v>0.0006493471463</v>
      </c>
      <c r="P17" s="85">
        <f t="shared" si="5"/>
        <v>0.0005062472993</v>
      </c>
      <c r="Q17" s="85">
        <f t="shared" si="6"/>
        <v>3.062550678</v>
      </c>
      <c r="R17" s="85">
        <f t="shared" si="7"/>
        <v>175.4712284</v>
      </c>
      <c r="S17" s="86">
        <f t="shared" si="8"/>
        <v>1.501853385</v>
      </c>
      <c r="T17" s="85">
        <f t="shared" si="9"/>
        <v>86.04986043</v>
      </c>
      <c r="U17" s="84">
        <f t="shared" si="10"/>
        <v>175.4712284</v>
      </c>
      <c r="V17" s="85">
        <f t="shared" si="11"/>
        <v>0.0006493471463</v>
      </c>
      <c r="W17" s="85">
        <f t="shared" si="12"/>
        <v>-63.75046128</v>
      </c>
      <c r="X17" s="101">
        <f t="shared" si="13"/>
        <v>0</v>
      </c>
      <c r="Y17" s="88" t="str">
        <f t="shared" si="14"/>
        <v>OK</v>
      </c>
      <c r="Z17" s="89">
        <f t="shared" si="15"/>
        <v>0.00000002485887531</v>
      </c>
      <c r="AA17" s="89">
        <f t="shared" si="16"/>
        <v>0.0000002421162393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-65.10157477765618</v>
      </c>
      <c r="F18" s="83">
        <v>146.5555555555555</v>
      </c>
      <c r="G18" s="83">
        <v>-67.69448515115809</v>
      </c>
      <c r="H18" s="84">
        <f t="shared" si="1"/>
        <v>2.592910374</v>
      </c>
      <c r="I18" s="83">
        <v>146.5555555555555</v>
      </c>
      <c r="J18" s="83">
        <v>-64.33724659288815</v>
      </c>
      <c r="K18" s="83">
        <v>146.6111111111111</v>
      </c>
      <c r="L18" s="83">
        <v>-72.972474819218</v>
      </c>
      <c r="M18" s="85">
        <f t="shared" si="2"/>
        <v>0.0005558034793</v>
      </c>
      <c r="N18" s="85">
        <f t="shared" si="3"/>
        <v>0.0004123592513</v>
      </c>
      <c r="O18" s="85">
        <f t="shared" si="4"/>
        <v>0.0006069286941</v>
      </c>
      <c r="P18" s="85">
        <f t="shared" si="5"/>
        <v>0.0002245826795</v>
      </c>
      <c r="Q18" s="85">
        <f t="shared" si="6"/>
        <v>1.327118574</v>
      </c>
      <c r="R18" s="85">
        <f t="shared" si="7"/>
        <v>76.03829319</v>
      </c>
      <c r="S18" s="86">
        <f t="shared" si="8"/>
        <v>0.3629451379</v>
      </c>
      <c r="T18" s="85">
        <f t="shared" si="9"/>
        <v>20.7952246</v>
      </c>
      <c r="U18" s="84">
        <f t="shared" si="10"/>
        <v>76.03829319</v>
      </c>
      <c r="V18" s="85">
        <f t="shared" si="11"/>
        <v>0.0006069286941</v>
      </c>
      <c r="W18" s="85">
        <f t="shared" si="12"/>
        <v>-64.33724659</v>
      </c>
      <c r="X18" s="101">
        <f t="shared" si="13"/>
        <v>0</v>
      </c>
      <c r="Y18" s="88" t="str">
        <f t="shared" si="14"/>
        <v>OK</v>
      </c>
      <c r="Z18" s="89">
        <f t="shared" si="15"/>
        <v>0.0000003089175076</v>
      </c>
      <c r="AA18" s="89">
        <f t="shared" si="16"/>
        <v>0.0000001700401521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-73.92996715689081</v>
      </c>
      <c r="F19" s="83">
        <v>285.2777777777778</v>
      </c>
      <c r="G19" s="83">
        <v>-74.85769903546864</v>
      </c>
      <c r="H19" s="84">
        <f t="shared" si="1"/>
        <v>0.9277318786</v>
      </c>
      <c r="I19" s="83">
        <v>285.2777777777778</v>
      </c>
      <c r="J19" s="83">
        <v>-93.81754111310724</v>
      </c>
      <c r="K19" s="83">
        <v>285.2777777777778</v>
      </c>
      <c r="L19" s="83">
        <v>-71.34316608750295</v>
      </c>
      <c r="M19" s="85">
        <f t="shared" si="2"/>
        <v>0.0002011414804</v>
      </c>
      <c r="N19" s="85">
        <f t="shared" si="3"/>
        <v>0.0001807652925</v>
      </c>
      <c r="O19" s="85">
        <f t="shared" si="4"/>
        <v>0.00002037618825</v>
      </c>
      <c r="P19" s="85">
        <f t="shared" si="5"/>
        <v>0.0002709203922</v>
      </c>
      <c r="Q19" s="85">
        <f t="shared" si="6"/>
        <v>0.00002029853221</v>
      </c>
      <c r="R19" s="85">
        <f t="shared" si="7"/>
        <v>0.001163020226</v>
      </c>
      <c r="S19" s="86">
        <f t="shared" si="8"/>
        <v>1.574425009</v>
      </c>
      <c r="T19" s="85">
        <f t="shared" si="9"/>
        <v>90.20790816</v>
      </c>
      <c r="U19" s="84">
        <f t="shared" si="10"/>
        <v>-0.001163020226</v>
      </c>
      <c r="V19" s="85">
        <f t="shared" si="11"/>
        <v>0.00002037618825</v>
      </c>
      <c r="W19" s="85">
        <f t="shared" si="12"/>
        <v>-93.81754111</v>
      </c>
      <c r="X19" s="101">
        <f t="shared" si="13"/>
        <v>0</v>
      </c>
      <c r="Y19" s="88" t="str">
        <f t="shared" si="14"/>
        <v>OK</v>
      </c>
      <c r="Z19" s="89">
        <f t="shared" si="15"/>
        <v>0.00000004045789513</v>
      </c>
      <c r="AA19" s="89">
        <f t="shared" si="16"/>
        <v>0.00000003267609097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-80.49221113441189</v>
      </c>
      <c r="F20" s="83">
        <v>457.6111111111111</v>
      </c>
      <c r="G20" s="83">
        <v>-78.33315412941229</v>
      </c>
      <c r="H20" s="84">
        <f t="shared" si="1"/>
        <v>-2.159057005</v>
      </c>
      <c r="I20" s="83">
        <v>457.6111111111111</v>
      </c>
      <c r="J20" s="83">
        <v>-85.11734446069536</v>
      </c>
      <c r="K20" s="83">
        <v>457.6111111111111</v>
      </c>
      <c r="L20" s="83">
        <v>-74.72337304681989</v>
      </c>
      <c r="M20" s="85">
        <f t="shared" si="2"/>
        <v>0.00009449078202</v>
      </c>
      <c r="N20" s="85">
        <f t="shared" si="3"/>
        <v>0.0001211552655</v>
      </c>
      <c r="O20" s="85">
        <f t="shared" si="4"/>
        <v>0.00005547953047</v>
      </c>
      <c r="P20" s="85">
        <f t="shared" si="5"/>
        <v>0.0001835825287</v>
      </c>
      <c r="Q20" s="85">
        <f t="shared" si="6"/>
        <v>0.4587184217</v>
      </c>
      <c r="R20" s="85">
        <f t="shared" si="7"/>
        <v>26.28262955</v>
      </c>
      <c r="S20" s="86">
        <f t="shared" si="8"/>
        <v>2.0274239</v>
      </c>
      <c r="T20" s="85">
        <f t="shared" si="9"/>
        <v>116.1628328</v>
      </c>
      <c r="U20" s="84">
        <f t="shared" si="10"/>
        <v>-26.28262955</v>
      </c>
      <c r="V20" s="85">
        <f t="shared" si="11"/>
        <v>0.00005547953047</v>
      </c>
      <c r="W20" s="85">
        <f t="shared" si="12"/>
        <v>-85.11734446</v>
      </c>
      <c r="X20" s="101">
        <f t="shared" si="13"/>
        <v>0</v>
      </c>
      <c r="Y20" s="88" t="str">
        <f t="shared" si="14"/>
        <v>OK</v>
      </c>
      <c r="Z20" s="89">
        <f t="shared" si="15"/>
        <v>0.000000008928507886</v>
      </c>
      <c r="AA20" s="89">
        <f t="shared" si="16"/>
        <v>0.00000001467859835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-101.4440284553188</v>
      </c>
      <c r="F21" s="83">
        <v>662.1111111111111</v>
      </c>
      <c r="G21" s="83">
        <v>-97.41817183437337</v>
      </c>
      <c r="H21" s="84">
        <f t="shared" si="1"/>
        <v>-4.025856621</v>
      </c>
      <c r="I21" s="83">
        <v>662.1111111111111</v>
      </c>
      <c r="J21" s="83">
        <v>-101.3089547306958</v>
      </c>
      <c r="K21" s="83">
        <v>662.1111111111111</v>
      </c>
      <c r="L21" s="83">
        <v>-94.04044679983743</v>
      </c>
      <c r="M21" s="85">
        <f t="shared" si="2"/>
        <v>0.000008468345671</v>
      </c>
      <c r="N21" s="85">
        <f t="shared" si="3"/>
        <v>0.00001346143654</v>
      </c>
      <c r="O21" s="85">
        <f t="shared" si="4"/>
        <v>0.000008601065668</v>
      </c>
      <c r="P21" s="85">
        <f t="shared" si="5"/>
        <v>0.00001985992756</v>
      </c>
      <c r="Q21" s="85">
        <f t="shared" si="6"/>
        <v>0.6683058657</v>
      </c>
      <c r="R21" s="85">
        <f t="shared" si="7"/>
        <v>38.29110553</v>
      </c>
      <c r="S21" s="86">
        <f t="shared" si="8"/>
        <v>2.240313007</v>
      </c>
      <c r="T21" s="85">
        <f t="shared" si="9"/>
        <v>128.3604801</v>
      </c>
      <c r="U21" s="84">
        <f t="shared" si="10"/>
        <v>-38.29110553</v>
      </c>
      <c r="V21" s="85">
        <f t="shared" si="11"/>
        <v>0.000008601065668</v>
      </c>
      <c r="W21" s="85">
        <f t="shared" si="12"/>
        <v>-101.3089547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0.0000000001812102738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-105.4676438133464</v>
      </c>
      <c r="F22" s="83">
        <v>1280.388888888889</v>
      </c>
      <c r="G22" s="83">
        <v>-99.73427638080487</v>
      </c>
      <c r="H22" s="84">
        <f t="shared" si="1"/>
        <v>-5.733367433</v>
      </c>
      <c r="I22" s="83">
        <v>1280.388888888889</v>
      </c>
      <c r="J22" s="83">
        <v>-101.0991205591269</v>
      </c>
      <c r="K22" s="83">
        <v>1280.388888888889</v>
      </c>
      <c r="L22" s="83">
        <v>-96.40329026561837</v>
      </c>
      <c r="M22" s="85">
        <f t="shared" si="2"/>
        <v>0.000005328657531</v>
      </c>
      <c r="N22" s="85">
        <f t="shared" si="3"/>
        <v>0.00001031065323</v>
      </c>
      <c r="O22" s="85">
        <f t="shared" si="4"/>
        <v>0.000008811380832</v>
      </c>
      <c r="P22" s="85">
        <f t="shared" si="5"/>
        <v>0.00001512988011</v>
      </c>
      <c r="Q22" s="85">
        <f t="shared" si="6"/>
        <v>1.024753715</v>
      </c>
      <c r="R22" s="85">
        <f t="shared" si="7"/>
        <v>58.71406288</v>
      </c>
      <c r="S22" s="86">
        <f t="shared" si="8"/>
        <v>2.600898364</v>
      </c>
      <c r="T22" s="85">
        <f t="shared" si="9"/>
        <v>149.0204992</v>
      </c>
      <c r="U22" s="84">
        <f t="shared" si="10"/>
        <v>-58.71406288</v>
      </c>
      <c r="V22" s="85">
        <f t="shared" si="11"/>
        <v>0.000008811380832</v>
      </c>
      <c r="W22" s="85">
        <f t="shared" si="12"/>
        <v>-101.0991206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0.0000000001063095701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-121.3419339100106</v>
      </c>
      <c r="F23" s="95">
        <v>2345.722222222222</v>
      </c>
      <c r="G23" s="95">
        <v>-114.7627608425919</v>
      </c>
      <c r="H23" s="96">
        <f t="shared" si="1"/>
        <v>-6.579173067</v>
      </c>
      <c r="I23" s="95">
        <v>2345.722222222222</v>
      </c>
      <c r="J23" s="95">
        <v>-112.8174973672378</v>
      </c>
      <c r="K23" s="95">
        <v>2345.722222222222</v>
      </c>
      <c r="L23" s="95">
        <v>-111.5599867669049</v>
      </c>
      <c r="M23" s="97">
        <f t="shared" si="2"/>
        <v>0.0000008568470473</v>
      </c>
      <c r="N23" s="97">
        <f t="shared" si="3"/>
        <v>0.00000182751924</v>
      </c>
      <c r="O23" s="97">
        <f t="shared" si="4"/>
        <v>0.000002286257439</v>
      </c>
      <c r="P23" s="97">
        <f t="shared" si="5"/>
        <v>0.000002642412783</v>
      </c>
      <c r="Q23" s="97">
        <f t="shared" si="6"/>
        <v>1.947809384</v>
      </c>
      <c r="R23" s="97">
        <f t="shared" si="7"/>
        <v>111.601257</v>
      </c>
      <c r="S23" s="98">
        <f t="shared" si="8"/>
        <v>2.761533848</v>
      </c>
      <c r="T23" s="97">
        <f t="shared" si="9"/>
        <v>158.2242345</v>
      </c>
      <c r="U23" s="96">
        <f t="shared" si="10"/>
        <v>-111.601257</v>
      </c>
      <c r="V23" s="97">
        <f t="shared" si="11"/>
        <v>0.000002286257439</v>
      </c>
      <c r="W23" s="97">
        <f t="shared" si="12"/>
        <v>-112.8174974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-83.50301750845381</v>
      </c>
      <c r="F3" s="83">
        <v>50.72222222222222</v>
      </c>
      <c r="G3" s="83">
        <v>-72.03393023831242</v>
      </c>
      <c r="H3" s="84">
        <f t="shared" ref="H3:H23" si="1">E3-G3</f>
        <v>-11.46908727</v>
      </c>
      <c r="I3" s="83">
        <v>50.72222222222222</v>
      </c>
      <c r="J3" s="83">
        <v>-69.98189962305892</v>
      </c>
      <c r="K3" s="83">
        <v>50.72222222222222</v>
      </c>
      <c r="L3" s="83">
        <v>-71.86396303000146</v>
      </c>
      <c r="M3" s="85">
        <f t="shared" ref="M3:M23" si="2">10^(E3/20)</f>
        <v>0.00006681117729</v>
      </c>
      <c r="N3" s="85">
        <f t="shared" ref="N3:N23" si="3">10^(G3/20)</f>
        <v>0.0002502093232</v>
      </c>
      <c r="O3" s="85">
        <f t="shared" ref="O3:O23" si="4">10^(J3/20)</f>
        <v>0.0003168874348</v>
      </c>
      <c r="P3" s="85">
        <f t="shared" ref="P3:P23" si="5">10^(L3/20)</f>
        <v>0.0002551536871</v>
      </c>
      <c r="Q3" s="85">
        <f t="shared" ref="Q3:Q23" si="6">ACOS((M3^2+N3^2-O3^2)/(2*M3*N3))</f>
        <v>3.070543128</v>
      </c>
      <c r="R3" s="85">
        <f t="shared" ref="R3:R23" si="7">(360/(2*PI()))*Q3</f>
        <v>175.929162</v>
      </c>
      <c r="S3" s="86">
        <f t="shared" ref="S3:S23" si="8">ACOS((M3^2+N3^2-P3^2)/(2*M3*N3))</f>
        <v>1.511988113</v>
      </c>
      <c r="T3" s="85">
        <f t="shared" ref="T3:T23" si="9">(360/(2*PI()))*S3</f>
        <v>86.63053758</v>
      </c>
      <c r="U3" s="84">
        <f t="shared" ref="U3:U23" si="10">IF(T3&lt;90,R3*1,R3*-1)</f>
        <v>175.929162</v>
      </c>
      <c r="V3" s="85">
        <f t="shared" ref="V3:V23" si="11">(M3^2+N3^2-2*M3*N3*COS(Q3))^0.5</f>
        <v>0.0003168874348</v>
      </c>
      <c r="W3" s="85">
        <f t="shared" ref="W3:W23" si="12">20*LOG(V3)</f>
        <v>-69.98189962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0.000000004463733411</v>
      </c>
      <c r="AA3" s="89">
        <f t="shared" ref="AA3:AA23" si="16">10^(G3/10)</f>
        <v>0.00000006260470539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-72.20650921266821</v>
      </c>
      <c r="F4" s="83">
        <v>146.5555555555555</v>
      </c>
      <c r="G4" s="83">
        <v>-73.64251567411485</v>
      </c>
      <c r="H4" s="84">
        <f t="shared" si="1"/>
        <v>1.436006461</v>
      </c>
      <c r="I4" s="83">
        <v>146.5555555555555</v>
      </c>
      <c r="J4" s="83">
        <v>-69.81780273452236</v>
      </c>
      <c r="K4" s="83">
        <v>146.6111111111111</v>
      </c>
      <c r="L4" s="83">
        <v>-84.74626777171619</v>
      </c>
      <c r="M4" s="85">
        <f t="shared" si="2"/>
        <v>0.0002452870044</v>
      </c>
      <c r="N4" s="85">
        <f t="shared" si="3"/>
        <v>0.0002079094437</v>
      </c>
      <c r="O4" s="85">
        <f t="shared" si="4"/>
        <v>0.0003229310936</v>
      </c>
      <c r="P4" s="85">
        <f t="shared" si="5"/>
        <v>0.00005790107292</v>
      </c>
      <c r="Q4" s="85">
        <f t="shared" si="6"/>
        <v>1.579546281</v>
      </c>
      <c r="R4" s="85">
        <f t="shared" si="7"/>
        <v>90.50133544</v>
      </c>
      <c r="S4" s="86">
        <f t="shared" si="8"/>
        <v>0.1961306806</v>
      </c>
      <c r="T4" s="85">
        <f t="shared" si="9"/>
        <v>11.23746023</v>
      </c>
      <c r="U4" s="84">
        <f t="shared" si="10"/>
        <v>90.50133544</v>
      </c>
      <c r="V4" s="85">
        <f t="shared" si="11"/>
        <v>0.0003229310936</v>
      </c>
      <c r="W4" s="85">
        <f t="shared" si="12"/>
        <v>-69.81780273</v>
      </c>
      <c r="X4" s="101">
        <f t="shared" si="13"/>
        <v>0</v>
      </c>
      <c r="Y4" s="88" t="str">
        <f t="shared" si="14"/>
        <v>OK</v>
      </c>
      <c r="Z4" s="89">
        <f t="shared" si="15"/>
        <v>0.00000006016571453</v>
      </c>
      <c r="AA4" s="89">
        <f t="shared" si="16"/>
        <v>0.00000004322633676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-77.75809636542337</v>
      </c>
      <c r="F5" s="83">
        <v>285.2777777777778</v>
      </c>
      <c r="G5" s="83">
        <v>-80.83940843257152</v>
      </c>
      <c r="H5" s="84">
        <f t="shared" si="1"/>
        <v>3.081312067</v>
      </c>
      <c r="I5" s="83">
        <v>285.2777777777778</v>
      </c>
      <c r="J5" s="83">
        <v>-87.8758540611291</v>
      </c>
      <c r="K5" s="83">
        <v>285.2777777777778</v>
      </c>
      <c r="L5" s="83">
        <v>-76.46794604323938</v>
      </c>
      <c r="M5" s="85">
        <f t="shared" si="2"/>
        <v>0.0001294479514</v>
      </c>
      <c r="N5" s="85">
        <f t="shared" si="3"/>
        <v>0.0000907882361</v>
      </c>
      <c r="O5" s="85">
        <f t="shared" si="4"/>
        <v>0.00004038381065</v>
      </c>
      <c r="P5" s="85">
        <f t="shared" si="5"/>
        <v>0.0001501767487</v>
      </c>
      <c r="Q5" s="85">
        <f t="shared" si="6"/>
        <v>0.1077361553</v>
      </c>
      <c r="R5" s="85">
        <f t="shared" si="7"/>
        <v>6.172827002</v>
      </c>
      <c r="S5" s="86">
        <f t="shared" si="8"/>
        <v>1.466533884</v>
      </c>
      <c r="T5" s="85">
        <f t="shared" si="9"/>
        <v>84.02620204</v>
      </c>
      <c r="U5" s="84">
        <f t="shared" si="10"/>
        <v>6.172827002</v>
      </c>
      <c r="V5" s="85">
        <f t="shared" si="11"/>
        <v>0.00004038381065</v>
      </c>
      <c r="W5" s="85">
        <f t="shared" si="12"/>
        <v>-87.87585406</v>
      </c>
      <c r="X5" s="101">
        <f t="shared" si="13"/>
        <v>0</v>
      </c>
      <c r="Y5" s="88" t="str">
        <f t="shared" si="14"/>
        <v>OK</v>
      </c>
      <c r="Z5" s="89">
        <f t="shared" si="15"/>
        <v>0.00000001675677211</v>
      </c>
      <c r="AA5" s="89">
        <f t="shared" si="16"/>
        <v>0.000000008242503813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-84.94386563965148</v>
      </c>
      <c r="F6" s="83">
        <v>457.6111111111111</v>
      </c>
      <c r="G6" s="83">
        <v>-84.51923727165912</v>
      </c>
      <c r="H6" s="84">
        <f t="shared" si="1"/>
        <v>-0.424628368</v>
      </c>
      <c r="I6" s="83">
        <v>457.6111111111111</v>
      </c>
      <c r="J6" s="83">
        <v>-92.24695696941212</v>
      </c>
      <c r="K6" s="83">
        <v>457.6111111111111</v>
      </c>
      <c r="L6" s="83">
        <v>-80.23442199902107</v>
      </c>
      <c r="M6" s="85">
        <f t="shared" si="2"/>
        <v>0.00005659873413</v>
      </c>
      <c r="N6" s="85">
        <f t="shared" si="3"/>
        <v>0.00005943443471</v>
      </c>
      <c r="O6" s="85">
        <f t="shared" si="4"/>
        <v>0.00002441474269</v>
      </c>
      <c r="P6" s="85">
        <f t="shared" si="5"/>
        <v>0.0000973372114</v>
      </c>
      <c r="Q6" s="85">
        <f t="shared" si="6"/>
        <v>0.4212070561</v>
      </c>
      <c r="R6" s="85">
        <f t="shared" si="7"/>
        <v>24.13338662</v>
      </c>
      <c r="S6" s="86">
        <f t="shared" si="8"/>
        <v>1.990034949</v>
      </c>
      <c r="T6" s="85">
        <f t="shared" si="9"/>
        <v>114.0206037</v>
      </c>
      <c r="U6" s="84">
        <f t="shared" si="10"/>
        <v>-24.13338662</v>
      </c>
      <c r="V6" s="85">
        <f t="shared" si="11"/>
        <v>0.00002441474269</v>
      </c>
      <c r="W6" s="85">
        <f t="shared" si="12"/>
        <v>-92.24695697</v>
      </c>
      <c r="X6" s="101">
        <f t="shared" si="13"/>
        <v>0</v>
      </c>
      <c r="Y6" s="88" t="str">
        <f t="shared" si="14"/>
        <v>OK</v>
      </c>
      <c r="Z6" s="89">
        <f t="shared" si="15"/>
        <v>0.000000003203416705</v>
      </c>
      <c r="AA6" s="89">
        <f t="shared" si="16"/>
        <v>0.000000003532452029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-105.9406798275256</v>
      </c>
      <c r="F7" s="83">
        <v>662.1111111111111</v>
      </c>
      <c r="G7" s="83">
        <v>-103.5040444121433</v>
      </c>
      <c r="H7" s="84">
        <f t="shared" si="1"/>
        <v>-2.436635415</v>
      </c>
      <c r="I7" s="83">
        <v>662.1111111111111</v>
      </c>
      <c r="J7" s="83">
        <v>-107.9709347947855</v>
      </c>
      <c r="K7" s="83">
        <v>662.1111111111111</v>
      </c>
      <c r="L7" s="83">
        <v>-99.5739093449063</v>
      </c>
      <c r="M7" s="85">
        <f t="shared" si="2"/>
        <v>0.000005046218003</v>
      </c>
      <c r="N7" s="85">
        <f t="shared" si="3"/>
        <v>0.000006680327889</v>
      </c>
      <c r="O7" s="85">
        <f t="shared" si="4"/>
        <v>0.000003994415702</v>
      </c>
      <c r="P7" s="85">
        <f t="shared" si="5"/>
        <v>0.00001050278639</v>
      </c>
      <c r="Q7" s="85">
        <f t="shared" si="6"/>
        <v>0.6385626416</v>
      </c>
      <c r="R7" s="85">
        <f t="shared" si="7"/>
        <v>36.58694432</v>
      </c>
      <c r="S7" s="86">
        <f t="shared" si="8"/>
        <v>2.209946741</v>
      </c>
      <c r="T7" s="85">
        <f t="shared" si="9"/>
        <v>126.6206212</v>
      </c>
      <c r="U7" s="84">
        <f t="shared" si="10"/>
        <v>-36.58694432</v>
      </c>
      <c r="V7" s="85">
        <f t="shared" si="11"/>
        <v>0.000003994415702</v>
      </c>
      <c r="W7" s="85">
        <f t="shared" si="12"/>
        <v>-107.9709348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-109.9025780629327</v>
      </c>
      <c r="F8" s="83">
        <v>1280.388888888889</v>
      </c>
      <c r="G8" s="83">
        <v>-105.6979003428861</v>
      </c>
      <c r="H8" s="84">
        <f t="shared" si="1"/>
        <v>-4.20467772</v>
      </c>
      <c r="I8" s="83">
        <v>1280.388888888889</v>
      </c>
      <c r="J8" s="83">
        <v>-107.0184398624416</v>
      </c>
      <c r="K8" s="83">
        <v>1280.388888888889</v>
      </c>
      <c r="L8" s="83">
        <v>-101.8326606829139</v>
      </c>
      <c r="M8" s="85">
        <f t="shared" si="2"/>
        <v>0.000003197945785</v>
      </c>
      <c r="N8" s="85">
        <f t="shared" si="3"/>
        <v>0.000005189254646</v>
      </c>
      <c r="O8" s="85">
        <f t="shared" si="4"/>
        <v>0.000004457363032</v>
      </c>
      <c r="P8" s="85">
        <f t="shared" si="5"/>
        <v>0.000008097798499</v>
      </c>
      <c r="Q8" s="85">
        <f t="shared" si="6"/>
        <v>1.02294391</v>
      </c>
      <c r="R8" s="85">
        <f t="shared" si="7"/>
        <v>58.61036873</v>
      </c>
      <c r="S8" s="86">
        <f t="shared" si="8"/>
        <v>2.59877729</v>
      </c>
      <c r="T8" s="85">
        <f t="shared" si="9"/>
        <v>148.8989706</v>
      </c>
      <c r="U8" s="84">
        <f t="shared" si="10"/>
        <v>-58.61036873</v>
      </c>
      <c r="V8" s="85">
        <f t="shared" si="11"/>
        <v>0.000004457363032</v>
      </c>
      <c r="W8" s="85">
        <f t="shared" si="12"/>
        <v>-107.0184399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-125.7154457152699</v>
      </c>
      <c r="F9" s="95">
        <v>2345.722222222222</v>
      </c>
      <c r="G9" s="95">
        <v>-120.6381185752123</v>
      </c>
      <c r="H9" s="96">
        <f t="shared" si="1"/>
        <v>-5.07732714</v>
      </c>
      <c r="I9" s="95">
        <v>2345.722222222222</v>
      </c>
      <c r="J9" s="95">
        <v>-118.316861331511</v>
      </c>
      <c r="K9" s="95">
        <v>2345.722222222222</v>
      </c>
      <c r="L9" s="95">
        <v>-116.9018447726707</v>
      </c>
      <c r="M9" s="97">
        <f t="shared" si="2"/>
        <v>0.0000005178783006</v>
      </c>
      <c r="N9" s="97">
        <f t="shared" si="3"/>
        <v>0.0000009291676292</v>
      </c>
      <c r="O9" s="97">
        <f t="shared" si="4"/>
        <v>0.000001213827391</v>
      </c>
      <c r="P9" s="97">
        <f t="shared" si="5"/>
        <v>0.000001428590512</v>
      </c>
      <c r="Q9" s="97">
        <f t="shared" si="6"/>
        <v>1.933907724</v>
      </c>
      <c r="R9" s="97">
        <f t="shared" si="7"/>
        <v>110.8047506</v>
      </c>
      <c r="S9" s="98">
        <f t="shared" si="8"/>
        <v>2.807947905</v>
      </c>
      <c r="T9" s="97">
        <f t="shared" si="9"/>
        <v>160.8835641</v>
      </c>
      <c r="U9" s="96">
        <f t="shared" si="10"/>
        <v>-110.8047506</v>
      </c>
      <c r="V9" s="97">
        <f t="shared" si="11"/>
        <v>0.000001213827391</v>
      </c>
      <c r="W9" s="97">
        <f t="shared" si="12"/>
        <v>-118.3168613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-80.90996783443616</v>
      </c>
      <c r="F10" s="83">
        <v>50.72222222222222</v>
      </c>
      <c r="G10" s="83">
        <v>-72.3287549056478</v>
      </c>
      <c r="H10" s="84">
        <f t="shared" si="1"/>
        <v>-8.581212929</v>
      </c>
      <c r="I10" s="83">
        <v>50.72222222222222</v>
      </c>
      <c r="J10" s="83">
        <v>-69.58681293942645</v>
      </c>
      <c r="K10" s="83">
        <v>50.72222222222222</v>
      </c>
      <c r="L10" s="83">
        <v>-72.0089348375241</v>
      </c>
      <c r="M10" s="85">
        <f t="shared" si="2"/>
        <v>0.00009005370976</v>
      </c>
      <c r="N10" s="85">
        <f t="shared" si="3"/>
        <v>0.000241859001</v>
      </c>
      <c r="O10" s="85">
        <f t="shared" si="4"/>
        <v>0.000331634232</v>
      </c>
      <c r="P10" s="85">
        <f t="shared" si="5"/>
        <v>0.000250930388</v>
      </c>
      <c r="Q10" s="85">
        <f t="shared" si="6"/>
        <v>3.049451515</v>
      </c>
      <c r="R10" s="85">
        <f t="shared" si="7"/>
        <v>174.7207016</v>
      </c>
      <c r="S10" s="86">
        <f t="shared" si="8"/>
        <v>1.487151137</v>
      </c>
      <c r="T10" s="85">
        <f t="shared" si="9"/>
        <v>85.20748365</v>
      </c>
      <c r="U10" s="84">
        <f t="shared" si="10"/>
        <v>174.7207016</v>
      </c>
      <c r="V10" s="85">
        <f t="shared" si="11"/>
        <v>0.000331634232</v>
      </c>
      <c r="W10" s="85">
        <f t="shared" si="12"/>
        <v>-69.58681294</v>
      </c>
      <c r="X10" s="101">
        <f t="shared" si="13"/>
        <v>0</v>
      </c>
      <c r="Y10" s="88" t="str">
        <f t="shared" si="14"/>
        <v>OK</v>
      </c>
      <c r="Z10" s="89">
        <f t="shared" si="15"/>
        <v>0.000000008109670642</v>
      </c>
      <c r="AA10" s="89">
        <f t="shared" si="16"/>
        <v>0.00000005849577637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-69.73880093643211</v>
      </c>
      <c r="F11" s="83">
        <v>146.5555555555555</v>
      </c>
      <c r="G11" s="83">
        <v>-73.78774472008709</v>
      </c>
      <c r="H11" s="84">
        <f t="shared" si="1"/>
        <v>4.048943784</v>
      </c>
      <c r="I11" s="83">
        <v>146.5555555555555</v>
      </c>
      <c r="J11" s="83">
        <v>-70.40985120749058</v>
      </c>
      <c r="K11" s="83">
        <v>146.6111111111111</v>
      </c>
      <c r="L11" s="83">
        <v>-74.85496467839555</v>
      </c>
      <c r="M11" s="85">
        <f t="shared" si="2"/>
        <v>0.000325881685</v>
      </c>
      <c r="N11" s="85">
        <f t="shared" si="3"/>
        <v>0.000204462075</v>
      </c>
      <c r="O11" s="85">
        <f t="shared" si="4"/>
        <v>0.0003016528547</v>
      </c>
      <c r="P11" s="85">
        <f t="shared" si="5"/>
        <v>0.0001808222072</v>
      </c>
      <c r="Q11" s="85">
        <f t="shared" si="6"/>
        <v>1.128737607</v>
      </c>
      <c r="R11" s="85">
        <f t="shared" si="7"/>
        <v>64.67190104</v>
      </c>
      <c r="S11" s="86">
        <f t="shared" si="8"/>
        <v>0.5251032573</v>
      </c>
      <c r="T11" s="85">
        <f t="shared" si="9"/>
        <v>30.08620045</v>
      </c>
      <c r="U11" s="84">
        <f t="shared" si="10"/>
        <v>64.67190104</v>
      </c>
      <c r="V11" s="85">
        <f t="shared" si="11"/>
        <v>0.0003016528547</v>
      </c>
      <c r="W11" s="85">
        <f t="shared" si="12"/>
        <v>-70.40985121</v>
      </c>
      <c r="X11" s="101">
        <f t="shared" si="13"/>
        <v>0</v>
      </c>
      <c r="Y11" s="88" t="str">
        <f t="shared" si="14"/>
        <v>OK</v>
      </c>
      <c r="Z11" s="89">
        <f t="shared" si="15"/>
        <v>0.0000001061988726</v>
      </c>
      <c r="AA11" s="89">
        <f t="shared" si="16"/>
        <v>0.00000004180474012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-82.69370771450258</v>
      </c>
      <c r="F12" s="83">
        <v>285.2777777777778</v>
      </c>
      <c r="G12" s="83">
        <v>-80.91748967762315</v>
      </c>
      <c r="H12" s="84">
        <f t="shared" si="1"/>
        <v>-1.776218037</v>
      </c>
      <c r="I12" s="83">
        <v>285.2777777777778</v>
      </c>
      <c r="J12" s="83">
        <v>-92.88761080461343</v>
      </c>
      <c r="K12" s="83">
        <v>285.2777777777778</v>
      </c>
      <c r="L12" s="83">
        <v>-77.95510091073868</v>
      </c>
      <c r="M12" s="85">
        <f t="shared" si="2"/>
        <v>0.00007333556027</v>
      </c>
      <c r="N12" s="85">
        <f t="shared" si="3"/>
        <v>0.00008997575843</v>
      </c>
      <c r="O12" s="85">
        <f t="shared" si="4"/>
        <v>0.00002267876808</v>
      </c>
      <c r="P12" s="85">
        <f t="shared" si="5"/>
        <v>0.0001265449896</v>
      </c>
      <c r="Q12" s="85">
        <f t="shared" si="6"/>
        <v>0.1899771292</v>
      </c>
      <c r="R12" s="85">
        <f t="shared" si="7"/>
        <v>10.88488771</v>
      </c>
      <c r="S12" s="86">
        <f t="shared" si="8"/>
        <v>1.764466892</v>
      </c>
      <c r="T12" s="85">
        <f t="shared" si="9"/>
        <v>101.096506</v>
      </c>
      <c r="U12" s="84">
        <f t="shared" si="10"/>
        <v>-10.88488771</v>
      </c>
      <c r="V12" s="85">
        <f t="shared" si="11"/>
        <v>0.00002267876808</v>
      </c>
      <c r="W12" s="85">
        <f t="shared" si="12"/>
        <v>-92.8876108</v>
      </c>
      <c r="X12" s="101">
        <f t="shared" si="13"/>
        <v>0</v>
      </c>
      <c r="Y12" s="88" t="str">
        <f t="shared" si="14"/>
        <v>OK</v>
      </c>
      <c r="Z12" s="89">
        <f t="shared" si="15"/>
        <v>0.0000000053781044</v>
      </c>
      <c r="AA12" s="89">
        <f t="shared" si="16"/>
        <v>0.000000008095637105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-88.40181114241675</v>
      </c>
      <c r="F13" s="83">
        <v>457.6111111111111</v>
      </c>
      <c r="G13" s="83">
        <v>-84.19149198400753</v>
      </c>
      <c r="H13" s="84">
        <f t="shared" si="1"/>
        <v>-4.210319158</v>
      </c>
      <c r="I13" s="83">
        <v>457.6111111111111</v>
      </c>
      <c r="J13" s="83">
        <v>-89.32910449685716</v>
      </c>
      <c r="K13" s="83">
        <v>457.6111111111111</v>
      </c>
      <c r="L13" s="83">
        <v>-81.22029032377216</v>
      </c>
      <c r="M13" s="85">
        <f t="shared" si="2"/>
        <v>0.00003801101292</v>
      </c>
      <c r="N13" s="85">
        <f t="shared" si="3"/>
        <v>0.00006171992658</v>
      </c>
      <c r="O13" s="85">
        <f t="shared" si="4"/>
        <v>0.00003416211695</v>
      </c>
      <c r="P13" s="85">
        <f t="shared" si="5"/>
        <v>0.0000868931385</v>
      </c>
      <c r="Q13" s="85">
        <f t="shared" si="6"/>
        <v>0.5134147141</v>
      </c>
      <c r="R13" s="85">
        <f t="shared" si="7"/>
        <v>29.41649626</v>
      </c>
      <c r="S13" s="86">
        <f t="shared" si="8"/>
        <v>2.082180845</v>
      </c>
      <c r="T13" s="85">
        <f t="shared" si="9"/>
        <v>119.3001746</v>
      </c>
      <c r="U13" s="84">
        <f t="shared" si="10"/>
        <v>-29.41649626</v>
      </c>
      <c r="V13" s="85">
        <f t="shared" si="11"/>
        <v>0.00003416211695</v>
      </c>
      <c r="W13" s="85">
        <f t="shared" si="12"/>
        <v>-89.3291045</v>
      </c>
      <c r="X13" s="101">
        <f t="shared" si="13"/>
        <v>0</v>
      </c>
      <c r="Y13" s="88" t="str">
        <f t="shared" si="14"/>
        <v>OK</v>
      </c>
      <c r="Z13" s="89">
        <f t="shared" si="15"/>
        <v>0.000000001444837103</v>
      </c>
      <c r="AA13" s="89">
        <f t="shared" si="16"/>
        <v>0.000000003809349338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-109.3369329640713</v>
      </c>
      <c r="F14" s="83">
        <v>662.1111111111111</v>
      </c>
      <c r="G14" s="83">
        <v>-103.3672646375746</v>
      </c>
      <c r="H14" s="84">
        <f t="shared" si="1"/>
        <v>-5.969668326</v>
      </c>
      <c r="I14" s="83">
        <v>662.1111111111111</v>
      </c>
      <c r="J14" s="83">
        <v>-106.5015973079071</v>
      </c>
      <c r="K14" s="83">
        <v>662.1111111111111</v>
      </c>
      <c r="L14" s="83">
        <v>-100.573817763596</v>
      </c>
      <c r="M14" s="85">
        <f t="shared" si="2"/>
        <v>0.0000034131341</v>
      </c>
      <c r="N14" s="85">
        <f t="shared" si="3"/>
        <v>0.00000678635803</v>
      </c>
      <c r="O14" s="85">
        <f t="shared" si="4"/>
        <v>0.000004730642559</v>
      </c>
      <c r="P14" s="85">
        <f t="shared" si="5"/>
        <v>0.00000936071692</v>
      </c>
      <c r="Q14" s="85">
        <f t="shared" si="6"/>
        <v>0.7035622754</v>
      </c>
      <c r="R14" s="85">
        <f t="shared" si="7"/>
        <v>40.311149</v>
      </c>
      <c r="S14" s="86">
        <f t="shared" si="8"/>
        <v>2.272919918</v>
      </c>
      <c r="T14" s="85">
        <f t="shared" si="9"/>
        <v>130.2287185</v>
      </c>
      <c r="U14" s="84">
        <f t="shared" si="10"/>
        <v>-40.311149</v>
      </c>
      <c r="V14" s="85">
        <f t="shared" si="11"/>
        <v>0.000004730642559</v>
      </c>
      <c r="W14" s="85">
        <f t="shared" si="12"/>
        <v>-106.5015973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-113.4549377259879</v>
      </c>
      <c r="F15" s="83">
        <v>1280.388888888889</v>
      </c>
      <c r="G15" s="83">
        <v>-105.8161543226128</v>
      </c>
      <c r="H15" s="84">
        <f t="shared" si="1"/>
        <v>-7.638783403</v>
      </c>
      <c r="I15" s="83">
        <v>1280.388888888889</v>
      </c>
      <c r="J15" s="83">
        <v>-107.0885925743517</v>
      </c>
      <c r="K15" s="83">
        <v>1280.388888888889</v>
      </c>
      <c r="L15" s="83">
        <v>-103.0589653457916</v>
      </c>
      <c r="M15" s="85">
        <f t="shared" si="2"/>
        <v>0.000002124482283</v>
      </c>
      <c r="N15" s="85">
        <f t="shared" si="3"/>
        <v>0.000005119084328</v>
      </c>
      <c r="O15" s="85">
        <f t="shared" si="4"/>
        <v>0.000004421507554</v>
      </c>
      <c r="P15" s="85">
        <f t="shared" si="5"/>
        <v>0.000007031560741</v>
      </c>
      <c r="Q15" s="85">
        <f t="shared" si="6"/>
        <v>1.031554786</v>
      </c>
      <c r="R15" s="85">
        <f t="shared" si="7"/>
        <v>59.10373556</v>
      </c>
      <c r="S15" s="86">
        <f t="shared" si="8"/>
        <v>2.607753398</v>
      </c>
      <c r="T15" s="85">
        <f t="shared" si="9"/>
        <v>149.4132637</v>
      </c>
      <c r="U15" s="84">
        <f t="shared" si="10"/>
        <v>-59.10373556</v>
      </c>
      <c r="V15" s="85">
        <f t="shared" si="11"/>
        <v>0.000004421507554</v>
      </c>
      <c r="W15" s="85">
        <f t="shared" si="12"/>
        <v>-107.0885926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-129.6789339291957</v>
      </c>
      <c r="F16" s="95">
        <v>2345.722222222222</v>
      </c>
      <c r="G16" s="95">
        <v>-120.9433555119512</v>
      </c>
      <c r="H16" s="96">
        <f t="shared" si="1"/>
        <v>-8.735578417</v>
      </c>
      <c r="I16" s="95">
        <v>2345.722222222222</v>
      </c>
      <c r="J16" s="95">
        <v>-119.4583206926747</v>
      </c>
      <c r="K16" s="95">
        <v>2345.722222222222</v>
      </c>
      <c r="L16" s="95">
        <v>-118.381789202397</v>
      </c>
      <c r="M16" s="97">
        <f t="shared" si="2"/>
        <v>0.0000003281355647</v>
      </c>
      <c r="N16" s="97">
        <f t="shared" si="3"/>
        <v>0.0000008970821689</v>
      </c>
      <c r="O16" s="97">
        <f t="shared" si="4"/>
        <v>0.000001064348777</v>
      </c>
      <c r="P16" s="97">
        <f t="shared" si="5"/>
        <v>0.000001204787741</v>
      </c>
      <c r="Q16" s="97">
        <f t="shared" si="6"/>
        <v>1.954525376</v>
      </c>
      <c r="R16" s="97">
        <f t="shared" si="7"/>
        <v>111.986055</v>
      </c>
      <c r="S16" s="98">
        <f t="shared" si="8"/>
        <v>2.727978756</v>
      </c>
      <c r="T16" s="97">
        <f t="shared" si="9"/>
        <v>156.3016693</v>
      </c>
      <c r="U16" s="96">
        <f t="shared" si="10"/>
        <v>-111.986055</v>
      </c>
      <c r="V16" s="97">
        <f t="shared" si="11"/>
        <v>0.000001064348777</v>
      </c>
      <c r="W16" s="97">
        <f t="shared" si="12"/>
        <v>-119.4583207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-76.08950104675407</v>
      </c>
      <c r="F17" s="83">
        <v>50.72222222222222</v>
      </c>
      <c r="G17" s="83">
        <v>-66.15981389850016</v>
      </c>
      <c r="H17" s="84">
        <f t="shared" si="1"/>
        <v>-9.929687148</v>
      </c>
      <c r="I17" s="83">
        <v>50.72222222222222</v>
      </c>
      <c r="J17" s="83">
        <v>-63.76156654338441</v>
      </c>
      <c r="K17" s="83">
        <v>50.72222222222222</v>
      </c>
      <c r="L17" s="83">
        <v>-65.92323583604315</v>
      </c>
      <c r="M17" s="85">
        <f t="shared" si="2"/>
        <v>0.0001568646005</v>
      </c>
      <c r="N17" s="85">
        <f t="shared" si="3"/>
        <v>0.0004920500781</v>
      </c>
      <c r="O17" s="85">
        <f t="shared" si="4"/>
        <v>0.0006485174597</v>
      </c>
      <c r="P17" s="85">
        <f t="shared" si="5"/>
        <v>0.0005056362575</v>
      </c>
      <c r="Q17" s="85">
        <f t="shared" si="6"/>
        <v>3.059857092</v>
      </c>
      <c r="R17" s="85">
        <f t="shared" si="7"/>
        <v>175.3168973</v>
      </c>
      <c r="S17" s="86">
        <f t="shared" si="8"/>
        <v>1.4991426</v>
      </c>
      <c r="T17" s="85">
        <f t="shared" si="9"/>
        <v>85.89454384</v>
      </c>
      <c r="U17" s="84">
        <f t="shared" si="10"/>
        <v>175.3168973</v>
      </c>
      <c r="V17" s="85">
        <f t="shared" si="11"/>
        <v>0.0006485174597</v>
      </c>
      <c r="W17" s="85">
        <f t="shared" si="12"/>
        <v>-63.76156654</v>
      </c>
      <c r="X17" s="101">
        <f t="shared" si="13"/>
        <v>0</v>
      </c>
      <c r="Y17" s="88" t="str">
        <f t="shared" si="14"/>
        <v>OK</v>
      </c>
      <c r="Z17" s="89">
        <f t="shared" si="15"/>
        <v>0.00000002460650288</v>
      </c>
      <c r="AA17" s="89">
        <f t="shared" si="16"/>
        <v>0.0000002421132794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-65.09138718702148</v>
      </c>
      <c r="F18" s="83">
        <v>146.5555555555555</v>
      </c>
      <c r="G18" s="83">
        <v>-67.69453910704013</v>
      </c>
      <c r="H18" s="84">
        <f t="shared" si="1"/>
        <v>2.60315192</v>
      </c>
      <c r="I18" s="83">
        <v>146.5555555555555</v>
      </c>
      <c r="J18" s="83">
        <v>-64.34043862602464</v>
      </c>
      <c r="K18" s="83">
        <v>146.6111111111111</v>
      </c>
      <c r="L18" s="83">
        <v>-72.90078859163248</v>
      </c>
      <c r="M18" s="85">
        <f t="shared" si="2"/>
        <v>0.0005564557579</v>
      </c>
      <c r="N18" s="85">
        <f t="shared" si="3"/>
        <v>0.0004123566898</v>
      </c>
      <c r="O18" s="85">
        <f t="shared" si="4"/>
        <v>0.000606705691</v>
      </c>
      <c r="P18" s="85">
        <f t="shared" si="5"/>
        <v>0.000226443871</v>
      </c>
      <c r="Q18" s="85">
        <f t="shared" si="6"/>
        <v>1.325176006</v>
      </c>
      <c r="R18" s="85">
        <f t="shared" si="7"/>
        <v>75.92699224</v>
      </c>
      <c r="S18" s="86">
        <f t="shared" si="8"/>
        <v>0.3667090892</v>
      </c>
      <c r="T18" s="85">
        <f t="shared" si="9"/>
        <v>21.01088312</v>
      </c>
      <c r="U18" s="84">
        <f t="shared" si="10"/>
        <v>75.92699224</v>
      </c>
      <c r="V18" s="85">
        <f t="shared" si="11"/>
        <v>0.000606705691</v>
      </c>
      <c r="W18" s="85">
        <f t="shared" si="12"/>
        <v>-64.34043863</v>
      </c>
      <c r="X18" s="101">
        <f t="shared" si="13"/>
        <v>0</v>
      </c>
      <c r="Y18" s="88" t="str">
        <f t="shared" si="14"/>
        <v>OK</v>
      </c>
      <c r="Z18" s="89">
        <f t="shared" si="15"/>
        <v>0.0000003096430106</v>
      </c>
      <c r="AA18" s="89">
        <f t="shared" si="16"/>
        <v>0.0000001700380396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-73.94176882494301</v>
      </c>
      <c r="F19" s="83">
        <v>285.2777777777778</v>
      </c>
      <c r="G19" s="83">
        <v>-74.85790181836727</v>
      </c>
      <c r="H19" s="84">
        <f t="shared" si="1"/>
        <v>0.9161329934</v>
      </c>
      <c r="I19" s="83">
        <v>285.2777777777778</v>
      </c>
      <c r="J19" s="83">
        <v>-93.93233869000053</v>
      </c>
      <c r="K19" s="83">
        <v>285.2777777777778</v>
      </c>
      <c r="L19" s="83">
        <v>-71.34499358653434</v>
      </c>
      <c r="M19" s="85">
        <f t="shared" si="2"/>
        <v>0.0002008683716</v>
      </c>
      <c r="N19" s="85">
        <f t="shared" si="3"/>
        <v>0.0001807610723</v>
      </c>
      <c r="O19" s="85">
        <f t="shared" si="4"/>
        <v>0.00002010865696</v>
      </c>
      <c r="P19" s="85">
        <f t="shared" si="5"/>
        <v>0.0002708633969</v>
      </c>
      <c r="Q19" s="85">
        <f t="shared" si="6"/>
        <v>0.001226314481</v>
      </c>
      <c r="R19" s="85">
        <f t="shared" si="7"/>
        <v>0.07026264412</v>
      </c>
      <c r="S19" s="86">
        <f t="shared" si="8"/>
        <v>1.575537732</v>
      </c>
      <c r="T19" s="85">
        <f t="shared" si="9"/>
        <v>90.27166252</v>
      </c>
      <c r="U19" s="84">
        <f t="shared" si="10"/>
        <v>-0.07026264412</v>
      </c>
      <c r="V19" s="85">
        <f t="shared" si="11"/>
        <v>0.00002010865696</v>
      </c>
      <c r="W19" s="85">
        <f t="shared" si="12"/>
        <v>-93.93233869</v>
      </c>
      <c r="X19" s="101">
        <f t="shared" si="13"/>
        <v>0</v>
      </c>
      <c r="Y19" s="88" t="str">
        <f t="shared" si="14"/>
        <v>OK</v>
      </c>
      <c r="Z19" s="89">
        <f t="shared" si="15"/>
        <v>0.00000004034810269</v>
      </c>
      <c r="AA19" s="89">
        <f t="shared" si="16"/>
        <v>0.00000003267456528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-80.48841799604587</v>
      </c>
      <c r="F20" s="83">
        <v>457.6111111111111</v>
      </c>
      <c r="G20" s="83">
        <v>-78.33331768707131</v>
      </c>
      <c r="H20" s="84">
        <f t="shared" si="1"/>
        <v>-2.155100309</v>
      </c>
      <c r="I20" s="83">
        <v>457.6111111111111</v>
      </c>
      <c r="J20" s="83">
        <v>-85.1112514851687</v>
      </c>
      <c r="K20" s="83">
        <v>457.6111111111111</v>
      </c>
      <c r="L20" s="83">
        <v>-74.72021024759269</v>
      </c>
      <c r="M20" s="85">
        <f t="shared" si="2"/>
        <v>0.00009453205527</v>
      </c>
      <c r="N20" s="85">
        <f t="shared" si="3"/>
        <v>0.0001211529841</v>
      </c>
      <c r="O20" s="85">
        <f t="shared" si="4"/>
        <v>0.00005551846189</v>
      </c>
      <c r="P20" s="85">
        <f t="shared" si="5"/>
        <v>0.0001836493889</v>
      </c>
      <c r="Q20" s="85">
        <f t="shared" si="6"/>
        <v>0.4592754422</v>
      </c>
      <c r="R20" s="85">
        <f t="shared" si="7"/>
        <v>26.31454447</v>
      </c>
      <c r="S20" s="86">
        <f t="shared" si="8"/>
        <v>2.028060462</v>
      </c>
      <c r="T20" s="85">
        <f t="shared" si="9"/>
        <v>116.1993051</v>
      </c>
      <c r="U20" s="84">
        <f t="shared" si="10"/>
        <v>-26.31454447</v>
      </c>
      <c r="V20" s="85">
        <f t="shared" si="11"/>
        <v>0.00005551846189</v>
      </c>
      <c r="W20" s="85">
        <f t="shared" si="12"/>
        <v>-85.11125149</v>
      </c>
      <c r="X20" s="101">
        <f t="shared" si="13"/>
        <v>0</v>
      </c>
      <c r="Y20" s="88" t="str">
        <f t="shared" si="14"/>
        <v>OK</v>
      </c>
      <c r="Z20" s="89">
        <f t="shared" si="15"/>
        <v>0.000000008936309473</v>
      </c>
      <c r="AA20" s="89">
        <f t="shared" si="16"/>
        <v>0.00000001467804556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-101.4544782243011</v>
      </c>
      <c r="F21" s="83">
        <v>662.1111111111111</v>
      </c>
      <c r="G21" s="83">
        <v>-97.41581753032827</v>
      </c>
      <c r="H21" s="84">
        <f t="shared" si="1"/>
        <v>-4.038660694</v>
      </c>
      <c r="I21" s="83">
        <v>662.1111111111111</v>
      </c>
      <c r="J21" s="83">
        <v>-101.3069993664713</v>
      </c>
      <c r="K21" s="83">
        <v>662.1111111111111</v>
      </c>
      <c r="L21" s="83">
        <v>-94.04651835463557</v>
      </c>
      <c r="M21" s="85">
        <f t="shared" si="2"/>
        <v>0.000008458163749</v>
      </c>
      <c r="N21" s="85">
        <f t="shared" si="3"/>
        <v>0.00001346508575</v>
      </c>
      <c r="O21" s="85">
        <f t="shared" si="4"/>
        <v>0.000008603002155</v>
      </c>
      <c r="P21" s="85">
        <f t="shared" si="5"/>
        <v>0.00001984605005</v>
      </c>
      <c r="Q21" s="85">
        <f t="shared" si="6"/>
        <v>0.6678855918</v>
      </c>
      <c r="R21" s="85">
        <f t="shared" si="7"/>
        <v>38.26702561</v>
      </c>
      <c r="S21" s="86">
        <f t="shared" si="8"/>
        <v>2.238382184</v>
      </c>
      <c r="T21" s="85">
        <f t="shared" si="9"/>
        <v>128.2498521</v>
      </c>
      <c r="U21" s="84">
        <f t="shared" si="10"/>
        <v>-38.26702561</v>
      </c>
      <c r="V21" s="85">
        <f t="shared" si="11"/>
        <v>0.000008603002155</v>
      </c>
      <c r="W21" s="85">
        <f t="shared" si="12"/>
        <v>-101.3069994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0.0000000001813085343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-105.4778819720839</v>
      </c>
      <c r="F22" s="83">
        <v>1280.388888888889</v>
      </c>
      <c r="G22" s="83">
        <v>-99.7362261769568</v>
      </c>
      <c r="H22" s="84">
        <f t="shared" si="1"/>
        <v>-5.741655795</v>
      </c>
      <c r="I22" s="83">
        <v>1280.388888888889</v>
      </c>
      <c r="J22" s="83">
        <v>-101.0925404468751</v>
      </c>
      <c r="K22" s="83">
        <v>1280.388888888889</v>
      </c>
      <c r="L22" s="83">
        <v>-96.40643386885357</v>
      </c>
      <c r="M22" s="85">
        <f t="shared" si="2"/>
        <v>0.000005322380281</v>
      </c>
      <c r="N22" s="85">
        <f t="shared" si="3"/>
        <v>0.00001030833897</v>
      </c>
      <c r="O22" s="85">
        <f t="shared" si="4"/>
        <v>0.000008818058541</v>
      </c>
      <c r="P22" s="85">
        <f t="shared" si="5"/>
        <v>0.00001512440529</v>
      </c>
      <c r="Q22" s="85">
        <f t="shared" si="6"/>
        <v>1.026376891</v>
      </c>
      <c r="R22" s="85">
        <f t="shared" si="7"/>
        <v>58.80706406</v>
      </c>
      <c r="S22" s="86">
        <f t="shared" si="8"/>
        <v>2.602334903</v>
      </c>
      <c r="T22" s="85">
        <f t="shared" si="9"/>
        <v>149.1028068</v>
      </c>
      <c r="U22" s="84">
        <f t="shared" si="10"/>
        <v>-58.80706406</v>
      </c>
      <c r="V22" s="85">
        <f t="shared" si="11"/>
        <v>0.000008818058541</v>
      </c>
      <c r="W22" s="85">
        <f t="shared" si="12"/>
        <v>-101.0925404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0.0000000001062618524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-121.4591489330425</v>
      </c>
      <c r="F23" s="95">
        <v>2345.722222222222</v>
      </c>
      <c r="G23" s="95">
        <v>-114.7727009075217</v>
      </c>
      <c r="H23" s="96">
        <f t="shared" si="1"/>
        <v>-6.686448026</v>
      </c>
      <c r="I23" s="95">
        <v>2345.722222222222</v>
      </c>
      <c r="J23" s="95">
        <v>-112.8834415486558</v>
      </c>
      <c r="K23" s="95">
        <v>2345.722222222222</v>
      </c>
      <c r="L23" s="95">
        <v>-111.5909244082232</v>
      </c>
      <c r="M23" s="97">
        <f t="shared" si="2"/>
        <v>0.0000008453616719</v>
      </c>
      <c r="N23" s="97">
        <f t="shared" si="3"/>
        <v>0.000001825429037</v>
      </c>
      <c r="O23" s="97">
        <f t="shared" si="4"/>
        <v>0.000002268965658</v>
      </c>
      <c r="P23" s="97">
        <f t="shared" si="5"/>
        <v>0.000002633017706</v>
      </c>
      <c r="Q23" s="97">
        <f t="shared" si="6"/>
        <v>1.935701507</v>
      </c>
      <c r="R23" s="97">
        <f t="shared" si="7"/>
        <v>110.9075268</v>
      </c>
      <c r="S23" s="98">
        <f t="shared" si="8"/>
        <v>2.779300718</v>
      </c>
      <c r="T23" s="97">
        <f t="shared" si="9"/>
        <v>159.2422011</v>
      </c>
      <c r="U23" s="96">
        <f t="shared" si="10"/>
        <v>-110.9075268</v>
      </c>
      <c r="V23" s="97">
        <f t="shared" si="11"/>
        <v>0.000002268965658</v>
      </c>
      <c r="W23" s="97">
        <f t="shared" si="12"/>
        <v>-112.8834415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-83.48156466105586</v>
      </c>
      <c r="F3" s="83">
        <v>50.72222222222222</v>
      </c>
      <c r="G3" s="83">
        <v>-72.03374694233047</v>
      </c>
      <c r="H3" s="84">
        <f t="shared" ref="H3:H23" si="1">E3-G3</f>
        <v>-11.44781772</v>
      </c>
      <c r="I3" s="83">
        <v>50.72222222222222</v>
      </c>
      <c r="J3" s="83">
        <v>-69.97889751385227</v>
      </c>
      <c r="K3" s="83">
        <v>50.72222222222222</v>
      </c>
      <c r="L3" s="83">
        <v>-71.89566041646431</v>
      </c>
      <c r="M3" s="85">
        <f t="shared" ref="M3:M23" si="2">10^(E3/20)</f>
        <v>0.00006697639484</v>
      </c>
      <c r="N3" s="85">
        <f t="shared" ref="N3:N23" si="3">10^(G3/20)</f>
        <v>0.0002502146033</v>
      </c>
      <c r="O3" s="85">
        <f t="shared" ref="O3:O23" si="4">10^(J3/20)</f>
        <v>0.0003169969797</v>
      </c>
      <c r="P3" s="85">
        <f t="shared" ref="P3:P23" si="5">10^(L3/20)</f>
        <v>0.0002542242526</v>
      </c>
      <c r="Q3" s="85">
        <f t="shared" ref="Q3:Q23" si="6">ACOS((M3^2+N3^2-O3^2)/(2*M3*N3))</f>
        <v>3.055879733</v>
      </c>
      <c r="R3" s="85">
        <f t="shared" ref="R3:R23" si="7">(360/(2*PI()))*Q3</f>
        <v>175.0890114</v>
      </c>
      <c r="S3" s="86">
        <f t="shared" ref="S3:S23" si="8">ACOS((M3^2+N3^2-P3^2)/(2*M3*N3))</f>
        <v>1.497238389</v>
      </c>
      <c r="T3" s="85">
        <f t="shared" ref="T3:T23" si="9">(360/(2*PI()))*S3</f>
        <v>85.78544061</v>
      </c>
      <c r="U3" s="84">
        <f t="shared" ref="U3:U23" si="10">IF(T3&lt;90,R3*1,R3*-1)</f>
        <v>175.0890114</v>
      </c>
      <c r="V3" s="85">
        <f t="shared" ref="V3:V23" si="11">(M3^2+N3^2-2*M3*N3*COS(Q3))^0.5</f>
        <v>0.0003169969797</v>
      </c>
      <c r="W3" s="85">
        <f t="shared" ref="W3:W23" si="12">20*LOG(V3)</f>
        <v>-69.97889751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0.000000004485837466</v>
      </c>
      <c r="AA3" s="89">
        <f t="shared" ref="AA3:AA23" si="16">10^(G3/10)</f>
        <v>0.00000006260734771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146.5555555555555</v>
      </c>
      <c r="E4" s="85">
        <v>-72.22373374501721</v>
      </c>
      <c r="F4" s="83">
        <v>146.5555555555555</v>
      </c>
      <c r="G4" s="83">
        <v>-73.64236876304572</v>
      </c>
      <c r="H4" s="84">
        <f t="shared" si="1"/>
        <v>1.418635018</v>
      </c>
      <c r="I4" s="83">
        <v>146.5555555555555</v>
      </c>
      <c r="J4" s="83">
        <v>-69.84884519158568</v>
      </c>
      <c r="K4" s="83">
        <v>146.6111111111111</v>
      </c>
      <c r="L4" s="83">
        <v>-84.80814302581054</v>
      </c>
      <c r="M4" s="85">
        <f t="shared" si="2"/>
        <v>0.0002448010706</v>
      </c>
      <c r="N4" s="85">
        <f t="shared" si="3"/>
        <v>0.0002079129602</v>
      </c>
      <c r="O4" s="85">
        <f t="shared" si="4"/>
        <v>0.0003217790317</v>
      </c>
      <c r="P4" s="85">
        <f t="shared" si="5"/>
        <v>0.00005749007149</v>
      </c>
      <c r="Q4" s="85">
        <f t="shared" si="6"/>
        <v>1.574592037</v>
      </c>
      <c r="R4" s="85">
        <f t="shared" si="7"/>
        <v>90.2174782</v>
      </c>
      <c r="S4" s="86">
        <f t="shared" si="8"/>
        <v>0.1957655948</v>
      </c>
      <c r="T4" s="85">
        <f t="shared" si="9"/>
        <v>11.21654236</v>
      </c>
      <c r="U4" s="84">
        <f t="shared" si="10"/>
        <v>90.2174782</v>
      </c>
      <c r="V4" s="85">
        <f t="shared" si="11"/>
        <v>0.0003217790317</v>
      </c>
      <c r="W4" s="85">
        <f t="shared" si="12"/>
        <v>-69.84884519</v>
      </c>
      <c r="X4" s="101">
        <f t="shared" si="13"/>
        <v>0</v>
      </c>
      <c r="Y4" s="88" t="str">
        <f t="shared" si="14"/>
        <v>OK</v>
      </c>
      <c r="Z4" s="89">
        <f t="shared" si="15"/>
        <v>0.00000005992756415</v>
      </c>
      <c r="AA4" s="89">
        <f t="shared" si="16"/>
        <v>0.00000004322779903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-77.76995570202037</v>
      </c>
      <c r="F5" s="83">
        <v>285.2777777777778</v>
      </c>
      <c r="G5" s="83">
        <v>-80.83906727104134</v>
      </c>
      <c r="H5" s="84">
        <f t="shared" si="1"/>
        <v>3.069111569</v>
      </c>
      <c r="I5" s="83">
        <v>285.2777777777778</v>
      </c>
      <c r="J5" s="83">
        <v>-87.93480925080694</v>
      </c>
      <c r="K5" s="83">
        <v>285.2777777777778</v>
      </c>
      <c r="L5" s="83">
        <v>-76.46406277170306</v>
      </c>
      <c r="M5" s="85">
        <f t="shared" si="2"/>
        <v>0.0001292713294</v>
      </c>
      <c r="N5" s="85">
        <f t="shared" si="3"/>
        <v>0.00009079180212</v>
      </c>
      <c r="O5" s="85">
        <f t="shared" si="4"/>
        <v>0.000040110635</v>
      </c>
      <c r="P5" s="85">
        <f t="shared" si="5"/>
        <v>0.0001502439045</v>
      </c>
      <c r="Q5" s="85">
        <f t="shared" si="6"/>
        <v>0.1045559691</v>
      </c>
      <c r="R5" s="85">
        <f t="shared" si="7"/>
        <v>5.990615752</v>
      </c>
      <c r="S5" s="86">
        <f t="shared" si="8"/>
        <v>1.469188406</v>
      </c>
      <c r="T5" s="85">
        <f t="shared" si="9"/>
        <v>84.178295</v>
      </c>
      <c r="U5" s="84">
        <f t="shared" si="10"/>
        <v>5.990615752</v>
      </c>
      <c r="V5" s="85">
        <f t="shared" si="11"/>
        <v>0.000040110635</v>
      </c>
      <c r="W5" s="85">
        <f t="shared" si="12"/>
        <v>-87.93480925</v>
      </c>
      <c r="X5" s="101">
        <f t="shared" si="13"/>
        <v>0</v>
      </c>
      <c r="Y5" s="88" t="str">
        <f t="shared" si="14"/>
        <v>OK</v>
      </c>
      <c r="Z5" s="89">
        <f t="shared" si="15"/>
        <v>0.00000001671107659</v>
      </c>
      <c r="AA5" s="89">
        <f t="shared" si="16"/>
        <v>0.000000008243151332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-84.95284872020378</v>
      </c>
      <c r="F6" s="83">
        <v>457.6111111111111</v>
      </c>
      <c r="G6" s="83">
        <v>-84.51939327165447</v>
      </c>
      <c r="H6" s="84">
        <f t="shared" si="1"/>
        <v>-0.4334554485</v>
      </c>
      <c r="I6" s="83">
        <v>457.6111111111111</v>
      </c>
      <c r="J6" s="83">
        <v>-92.22854278133347</v>
      </c>
      <c r="K6" s="83">
        <v>457.6111111111111</v>
      </c>
      <c r="L6" s="83">
        <v>-80.23855641807029</v>
      </c>
      <c r="M6" s="85">
        <f t="shared" si="2"/>
        <v>0.00005654022911</v>
      </c>
      <c r="N6" s="85">
        <f t="shared" si="3"/>
        <v>0.00005943336727</v>
      </c>
      <c r="O6" s="85">
        <f t="shared" si="4"/>
        <v>0.00002446655713</v>
      </c>
      <c r="P6" s="85">
        <f t="shared" si="5"/>
        <v>0.00009729089064</v>
      </c>
      <c r="Q6" s="85">
        <f t="shared" si="6"/>
        <v>0.4222328988</v>
      </c>
      <c r="R6" s="85">
        <f t="shared" si="7"/>
        <v>24.19216307</v>
      </c>
      <c r="S6" s="86">
        <f t="shared" si="8"/>
        <v>1.990134451</v>
      </c>
      <c r="T6" s="85">
        <f t="shared" si="9"/>
        <v>114.0263047</v>
      </c>
      <c r="U6" s="84">
        <f t="shared" si="10"/>
        <v>-24.19216307</v>
      </c>
      <c r="V6" s="85">
        <f t="shared" si="11"/>
        <v>0.00002446655713</v>
      </c>
      <c r="W6" s="85">
        <f t="shared" si="12"/>
        <v>-92.22854278</v>
      </c>
      <c r="X6" s="101">
        <f t="shared" si="13"/>
        <v>0</v>
      </c>
      <c r="Y6" s="88" t="str">
        <f t="shared" si="14"/>
        <v>OK</v>
      </c>
      <c r="Z6" s="89">
        <f t="shared" si="15"/>
        <v>0.000000003196797508</v>
      </c>
      <c r="AA6" s="89">
        <f t="shared" si="16"/>
        <v>0.000000003532325145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-105.9506856679197</v>
      </c>
      <c r="F7" s="83">
        <v>662.1111111111111</v>
      </c>
      <c r="G7" s="83">
        <v>-103.5028183618569</v>
      </c>
      <c r="H7" s="84">
        <f t="shared" si="1"/>
        <v>-2.447867306</v>
      </c>
      <c r="I7" s="83">
        <v>662.1111111111111</v>
      </c>
      <c r="J7" s="83">
        <v>-107.9316231157472</v>
      </c>
      <c r="K7" s="83">
        <v>662.1111111111111</v>
      </c>
      <c r="L7" s="83">
        <v>-99.57454074742438</v>
      </c>
      <c r="M7" s="85">
        <f t="shared" si="2"/>
        <v>0.000005040408283</v>
      </c>
      <c r="N7" s="85">
        <f t="shared" si="3"/>
        <v>0.000006681270913</v>
      </c>
      <c r="O7" s="85">
        <f t="shared" si="4"/>
        <v>0.000004012535098</v>
      </c>
      <c r="P7" s="85">
        <f t="shared" si="5"/>
        <v>0.00001050202294</v>
      </c>
      <c r="Q7" s="85">
        <f t="shared" si="6"/>
        <v>0.6419522909</v>
      </c>
      <c r="R7" s="85">
        <f t="shared" si="7"/>
        <v>36.78115692</v>
      </c>
      <c r="S7" s="86">
        <f t="shared" si="8"/>
        <v>2.211253315</v>
      </c>
      <c r="T7" s="85">
        <f t="shared" si="9"/>
        <v>126.6954824</v>
      </c>
      <c r="U7" s="84">
        <f t="shared" si="10"/>
        <v>-36.78115692</v>
      </c>
      <c r="V7" s="85">
        <f t="shared" si="11"/>
        <v>0.000004012535098</v>
      </c>
      <c r="W7" s="85">
        <f t="shared" si="12"/>
        <v>-107.9316231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-109.8586406519129</v>
      </c>
      <c r="F8" s="83">
        <v>1280.388888888889</v>
      </c>
      <c r="G8" s="83">
        <v>-105.6995162421445</v>
      </c>
      <c r="H8" s="84">
        <f t="shared" si="1"/>
        <v>-4.15912441</v>
      </c>
      <c r="I8" s="83">
        <v>1280.388888888889</v>
      </c>
      <c r="J8" s="83">
        <v>-107.0000698414728</v>
      </c>
      <c r="K8" s="83">
        <v>1280.388888888889</v>
      </c>
      <c r="L8" s="83">
        <v>-101.8159929298856</v>
      </c>
      <c r="M8" s="85">
        <f t="shared" si="2"/>
        <v>0.000003214163518</v>
      </c>
      <c r="N8" s="85">
        <f t="shared" si="3"/>
        <v>0.000005188289341</v>
      </c>
      <c r="O8" s="85">
        <f t="shared" si="4"/>
        <v>0.000004466800005</v>
      </c>
      <c r="P8" s="85">
        <f t="shared" si="5"/>
        <v>0.000008113352656</v>
      </c>
      <c r="Q8" s="85">
        <f t="shared" si="6"/>
        <v>1.025564886</v>
      </c>
      <c r="R8" s="85">
        <f t="shared" si="7"/>
        <v>58.7605396</v>
      </c>
      <c r="S8" s="86">
        <f t="shared" si="8"/>
        <v>2.599902673</v>
      </c>
      <c r="T8" s="85">
        <f t="shared" si="9"/>
        <v>148.9634503</v>
      </c>
      <c r="U8" s="84">
        <f t="shared" si="10"/>
        <v>-58.7605396</v>
      </c>
      <c r="V8" s="85">
        <f t="shared" si="11"/>
        <v>0.000004466800005</v>
      </c>
      <c r="W8" s="85">
        <f t="shared" si="12"/>
        <v>-107.0000698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-125.6320599464143</v>
      </c>
      <c r="F9" s="95">
        <v>2345.722222222222</v>
      </c>
      <c r="G9" s="95">
        <v>-120.6351077092331</v>
      </c>
      <c r="H9" s="96">
        <f t="shared" si="1"/>
        <v>-4.996952237</v>
      </c>
      <c r="I9" s="95">
        <v>2345.722222222222</v>
      </c>
      <c r="J9" s="95">
        <v>-118.2690268806677</v>
      </c>
      <c r="K9" s="95">
        <v>2345.722222222222</v>
      </c>
      <c r="L9" s="95">
        <v>-116.8798850914621</v>
      </c>
      <c r="M9" s="97">
        <f t="shared" si="2"/>
        <v>0.0000005228739466</v>
      </c>
      <c r="N9" s="97">
        <f t="shared" si="3"/>
        <v>0.0000009294897706</v>
      </c>
      <c r="O9" s="97">
        <f t="shared" si="4"/>
        <v>0.000001220530555</v>
      </c>
      <c r="P9" s="97">
        <f t="shared" si="5"/>
        <v>0.000001432206846</v>
      </c>
      <c r="Q9" s="97">
        <f t="shared" si="6"/>
        <v>1.941736553</v>
      </c>
      <c r="R9" s="97">
        <f t="shared" si="7"/>
        <v>111.2533094</v>
      </c>
      <c r="S9" s="98">
        <f t="shared" si="8"/>
        <v>2.793960161</v>
      </c>
      <c r="T9" s="97">
        <f t="shared" si="9"/>
        <v>160.0821253</v>
      </c>
      <c r="U9" s="96">
        <f t="shared" si="10"/>
        <v>-111.2533094</v>
      </c>
      <c r="V9" s="97">
        <f t="shared" si="11"/>
        <v>0.000001220530555</v>
      </c>
      <c r="W9" s="97">
        <f t="shared" si="12"/>
        <v>-118.2690269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-80.80131359752541</v>
      </c>
      <c r="F10" s="83">
        <v>50.72222222222222</v>
      </c>
      <c r="G10" s="83">
        <v>-72.32860299435909</v>
      </c>
      <c r="H10" s="84">
        <f t="shared" si="1"/>
        <v>-8.472710603</v>
      </c>
      <c r="I10" s="83">
        <v>50.72222222222222</v>
      </c>
      <c r="J10" s="83">
        <v>-69.559267825627</v>
      </c>
      <c r="K10" s="83">
        <v>50.72222222222222</v>
      </c>
      <c r="L10" s="83">
        <v>-72.03606424645201</v>
      </c>
      <c r="M10" s="85">
        <f t="shared" si="2"/>
        <v>0.00009118729232</v>
      </c>
      <c r="N10" s="85">
        <f t="shared" si="3"/>
        <v>0.000241863231</v>
      </c>
      <c r="O10" s="85">
        <f t="shared" si="4"/>
        <v>0.0003326875959</v>
      </c>
      <c r="P10" s="85">
        <f t="shared" si="5"/>
        <v>0.0002501478576</v>
      </c>
      <c r="Q10" s="85">
        <f t="shared" si="6"/>
        <v>3.036877877</v>
      </c>
      <c r="R10" s="85">
        <f t="shared" si="7"/>
        <v>174.0002852</v>
      </c>
      <c r="S10" s="86">
        <f t="shared" si="8"/>
        <v>1.474546621</v>
      </c>
      <c r="T10" s="85">
        <f t="shared" si="9"/>
        <v>84.48529809</v>
      </c>
      <c r="U10" s="84">
        <f t="shared" si="10"/>
        <v>174.0002852</v>
      </c>
      <c r="V10" s="85">
        <f t="shared" si="11"/>
        <v>0.0003326875959</v>
      </c>
      <c r="W10" s="85">
        <f t="shared" si="12"/>
        <v>-69.55926783</v>
      </c>
      <c r="X10" s="101">
        <f t="shared" si="13"/>
        <v>0</v>
      </c>
      <c r="Y10" s="88" t="str">
        <f t="shared" si="14"/>
        <v>OK</v>
      </c>
      <c r="Z10" s="89">
        <f t="shared" si="15"/>
        <v>0.00000000831512228</v>
      </c>
      <c r="AA10" s="89">
        <f t="shared" si="16"/>
        <v>0.00000005849782253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-69.73972635648524</v>
      </c>
      <c r="F11" s="83">
        <v>146.5555555555555</v>
      </c>
      <c r="G11" s="83">
        <v>-73.78757415216788</v>
      </c>
      <c r="H11" s="84">
        <f t="shared" si="1"/>
        <v>4.047847796</v>
      </c>
      <c r="I11" s="83">
        <v>146.5555555555555</v>
      </c>
      <c r="J11" s="83">
        <v>-70.43847351971357</v>
      </c>
      <c r="K11" s="83">
        <v>146.6111111111111</v>
      </c>
      <c r="L11" s="83">
        <v>-74.89834988522732</v>
      </c>
      <c r="M11" s="85">
        <f t="shared" si="2"/>
        <v>0.0003258469664</v>
      </c>
      <c r="N11" s="85">
        <f t="shared" si="3"/>
        <v>0.0002044660902</v>
      </c>
      <c r="O11" s="85">
        <f t="shared" si="4"/>
        <v>0.0003006604645</v>
      </c>
      <c r="P11" s="85">
        <f t="shared" si="5"/>
        <v>0.0001799212691</v>
      </c>
      <c r="Q11" s="85">
        <f t="shared" si="6"/>
        <v>1.123902291</v>
      </c>
      <c r="R11" s="85">
        <f t="shared" si="7"/>
        <v>64.39485784</v>
      </c>
      <c r="S11" s="86">
        <f t="shared" si="8"/>
        <v>0.5203826419</v>
      </c>
      <c r="T11" s="85">
        <f t="shared" si="9"/>
        <v>29.81572911</v>
      </c>
      <c r="U11" s="84">
        <f t="shared" si="10"/>
        <v>64.39485784</v>
      </c>
      <c r="V11" s="85">
        <f t="shared" si="11"/>
        <v>0.0003006604645</v>
      </c>
      <c r="W11" s="85">
        <f t="shared" si="12"/>
        <v>-70.43847352</v>
      </c>
      <c r="X11" s="101">
        <f t="shared" si="13"/>
        <v>0</v>
      </c>
      <c r="Y11" s="88" t="str">
        <f t="shared" si="14"/>
        <v>OK</v>
      </c>
      <c r="Z11" s="89">
        <f t="shared" si="15"/>
        <v>0.0000001061762455</v>
      </c>
      <c r="AA11" s="89">
        <f t="shared" si="16"/>
        <v>0.00000004180638202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-82.68824418265598</v>
      </c>
      <c r="F12" s="83">
        <v>285.2777777777778</v>
      </c>
      <c r="G12" s="83">
        <v>-80.91761709341648</v>
      </c>
      <c r="H12" s="84">
        <f t="shared" si="1"/>
        <v>-1.770627089</v>
      </c>
      <c r="I12" s="83">
        <v>285.2777777777778</v>
      </c>
      <c r="J12" s="83">
        <v>-92.87666771218795</v>
      </c>
      <c r="K12" s="83">
        <v>285.2777777777778</v>
      </c>
      <c r="L12" s="83">
        <v>-77.95061531129716</v>
      </c>
      <c r="M12" s="85">
        <f t="shared" si="2"/>
        <v>0.00007338170376</v>
      </c>
      <c r="N12" s="85">
        <f t="shared" si="3"/>
        <v>0.00008997443856</v>
      </c>
      <c r="O12" s="85">
        <f t="shared" si="4"/>
        <v>0.00002270735839</v>
      </c>
      <c r="P12" s="85">
        <f t="shared" si="5"/>
        <v>0.0001266103573</v>
      </c>
      <c r="Q12" s="85">
        <f t="shared" si="6"/>
        <v>0.1910684611</v>
      </c>
      <c r="R12" s="85">
        <f t="shared" si="7"/>
        <v>10.94741642</v>
      </c>
      <c r="S12" s="86">
        <f t="shared" si="8"/>
        <v>1.765119407</v>
      </c>
      <c r="T12" s="85">
        <f t="shared" si="9"/>
        <v>101.1338924</v>
      </c>
      <c r="U12" s="84">
        <f t="shared" si="10"/>
        <v>-10.94741642</v>
      </c>
      <c r="V12" s="85">
        <f t="shared" si="11"/>
        <v>0.00002270735839</v>
      </c>
      <c r="W12" s="85">
        <f t="shared" si="12"/>
        <v>-92.87666771</v>
      </c>
      <c r="X12" s="101">
        <f t="shared" si="13"/>
        <v>0</v>
      </c>
      <c r="Y12" s="88" t="str">
        <f t="shared" si="14"/>
        <v>OK</v>
      </c>
      <c r="Z12" s="89">
        <f t="shared" si="15"/>
        <v>0.000000005384874446</v>
      </c>
      <c r="AA12" s="89">
        <f t="shared" si="16"/>
        <v>0.000000008095399594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-88.40905241117534</v>
      </c>
      <c r="F13" s="83">
        <v>457.6111111111111</v>
      </c>
      <c r="G13" s="83">
        <v>-84.19162603151071</v>
      </c>
      <c r="H13" s="84">
        <f t="shared" si="1"/>
        <v>-4.21742638</v>
      </c>
      <c r="I13" s="83">
        <v>457.6111111111111</v>
      </c>
      <c r="J13" s="83">
        <v>-89.32605422305397</v>
      </c>
      <c r="K13" s="83">
        <v>457.6111111111111</v>
      </c>
      <c r="L13" s="83">
        <v>-81.22532470035138</v>
      </c>
      <c r="M13" s="85">
        <f t="shared" si="2"/>
        <v>0.00003797933703</v>
      </c>
      <c r="N13" s="85">
        <f t="shared" si="3"/>
        <v>0.00006171897408</v>
      </c>
      <c r="O13" s="85">
        <f t="shared" si="4"/>
        <v>0.00003417411597</v>
      </c>
      <c r="P13" s="85">
        <f t="shared" si="5"/>
        <v>0.00008684278948</v>
      </c>
      <c r="Q13" s="85">
        <f t="shared" si="6"/>
        <v>0.5133606985</v>
      </c>
      <c r="R13" s="85">
        <f t="shared" si="7"/>
        <v>29.41340139</v>
      </c>
      <c r="S13" s="86">
        <f t="shared" si="8"/>
        <v>2.081135772</v>
      </c>
      <c r="T13" s="85">
        <f t="shared" si="9"/>
        <v>119.2402963</v>
      </c>
      <c r="U13" s="84">
        <f t="shared" si="10"/>
        <v>-29.41340139</v>
      </c>
      <c r="V13" s="85">
        <f t="shared" si="11"/>
        <v>0.00003417411597</v>
      </c>
      <c r="W13" s="85">
        <f t="shared" si="12"/>
        <v>-89.32605422</v>
      </c>
      <c r="X13" s="101">
        <f t="shared" si="13"/>
        <v>0</v>
      </c>
      <c r="Y13" s="88" t="str">
        <f t="shared" si="14"/>
        <v>OK</v>
      </c>
      <c r="Z13" s="89">
        <f t="shared" si="15"/>
        <v>0.000000001442430042</v>
      </c>
      <c r="AA13" s="89">
        <f t="shared" si="16"/>
        <v>0.000000003809231762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-109.2778418598644</v>
      </c>
      <c r="F14" s="83">
        <v>662.1111111111111</v>
      </c>
      <c r="G14" s="83">
        <v>-103.3667375903646</v>
      </c>
      <c r="H14" s="84">
        <f t="shared" si="1"/>
        <v>-5.911104269</v>
      </c>
      <c r="I14" s="83">
        <v>662.1111111111111</v>
      </c>
      <c r="J14" s="83">
        <v>-106.4919493031948</v>
      </c>
      <c r="K14" s="83">
        <v>662.1111111111111</v>
      </c>
      <c r="L14" s="83">
        <v>-100.548281164233</v>
      </c>
      <c r="M14" s="85">
        <f t="shared" si="2"/>
        <v>0.000003436433207</v>
      </c>
      <c r="N14" s="85">
        <f t="shared" si="3"/>
        <v>0.000006786769829</v>
      </c>
      <c r="O14" s="85">
        <f t="shared" si="4"/>
        <v>0.000004735900123</v>
      </c>
      <c r="P14" s="85">
        <f t="shared" si="5"/>
        <v>0.000009388278013</v>
      </c>
      <c r="Q14" s="85">
        <f t="shared" si="6"/>
        <v>0.7077899158</v>
      </c>
      <c r="R14" s="85">
        <f t="shared" si="7"/>
        <v>40.55337496</v>
      </c>
      <c r="S14" s="86">
        <f t="shared" si="8"/>
        <v>2.277012768</v>
      </c>
      <c r="T14" s="85">
        <f t="shared" si="9"/>
        <v>130.4632215</v>
      </c>
      <c r="U14" s="84">
        <f t="shared" si="10"/>
        <v>-40.55337496</v>
      </c>
      <c r="V14" s="85">
        <f t="shared" si="11"/>
        <v>0.000004735900123</v>
      </c>
      <c r="W14" s="85">
        <f t="shared" si="12"/>
        <v>-106.4919493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-113.4387946029277</v>
      </c>
      <c r="F15" s="83">
        <v>1280.388888888889</v>
      </c>
      <c r="G15" s="83">
        <v>-105.815444445927</v>
      </c>
      <c r="H15" s="84">
        <f t="shared" si="1"/>
        <v>-7.623350157</v>
      </c>
      <c r="I15" s="83">
        <v>1280.388888888889</v>
      </c>
      <c r="J15" s="83">
        <v>-107.0614569488528</v>
      </c>
      <c r="K15" s="83">
        <v>1280.388888888889</v>
      </c>
      <c r="L15" s="83">
        <v>-103.0528493042595</v>
      </c>
      <c r="M15" s="85">
        <f t="shared" si="2"/>
        <v>0.000002128434402</v>
      </c>
      <c r="N15" s="85">
        <f t="shared" si="3"/>
        <v>0.000005119502716</v>
      </c>
      <c r="O15" s="85">
        <f t="shared" si="4"/>
        <v>0.000004435342404</v>
      </c>
      <c r="P15" s="85">
        <f t="shared" si="5"/>
        <v>0.000007036513655</v>
      </c>
      <c r="Q15" s="85">
        <f t="shared" si="6"/>
        <v>1.038126353</v>
      </c>
      <c r="R15" s="85">
        <f t="shared" si="7"/>
        <v>59.4802586</v>
      </c>
      <c r="S15" s="86">
        <f t="shared" si="8"/>
        <v>2.608856444</v>
      </c>
      <c r="T15" s="85">
        <f t="shared" si="9"/>
        <v>149.4764636</v>
      </c>
      <c r="U15" s="84">
        <f t="shared" si="10"/>
        <v>-59.4802586</v>
      </c>
      <c r="V15" s="85">
        <f t="shared" si="11"/>
        <v>0.000004435342404</v>
      </c>
      <c r="W15" s="85">
        <f t="shared" si="12"/>
        <v>-107.0614569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-129.6501018871499</v>
      </c>
      <c r="F16" s="95">
        <v>2345.722222222222</v>
      </c>
      <c r="G16" s="95">
        <v>-120.9373875396757</v>
      </c>
      <c r="H16" s="96">
        <f t="shared" si="1"/>
        <v>-8.712714347</v>
      </c>
      <c r="I16" s="95">
        <v>2345.722222222222</v>
      </c>
      <c r="J16" s="95">
        <v>-119.3867208851641</v>
      </c>
      <c r="K16" s="95">
        <v>2345.722222222222</v>
      </c>
      <c r="L16" s="95">
        <v>-118.3742321112742</v>
      </c>
      <c r="M16" s="97">
        <f t="shared" si="2"/>
        <v>0.0000003292265914</v>
      </c>
      <c r="N16" s="97">
        <f t="shared" si="3"/>
        <v>0.0000008976987553</v>
      </c>
      <c r="O16" s="97">
        <f t="shared" si="4"/>
        <v>0.000001073158712</v>
      </c>
      <c r="P16" s="97">
        <f t="shared" si="5"/>
        <v>0.000001205836414</v>
      </c>
      <c r="Q16" s="97">
        <f t="shared" si="6"/>
        <v>1.984121706</v>
      </c>
      <c r="R16" s="97">
        <f t="shared" si="7"/>
        <v>113.6817998</v>
      </c>
      <c r="S16" s="98">
        <f t="shared" si="8"/>
        <v>2.721875429</v>
      </c>
      <c r="T16" s="97">
        <f t="shared" si="9"/>
        <v>155.9519745</v>
      </c>
      <c r="U16" s="96">
        <f t="shared" si="10"/>
        <v>-113.6817998</v>
      </c>
      <c r="V16" s="97">
        <f t="shared" si="11"/>
        <v>0.000001073158712</v>
      </c>
      <c r="W16" s="97">
        <f t="shared" si="12"/>
        <v>-119.3867209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-76.01786776957456</v>
      </c>
      <c r="F17" s="83">
        <v>50.72222222222222</v>
      </c>
      <c r="G17" s="83">
        <v>-66.15964561353111</v>
      </c>
      <c r="H17" s="84">
        <f t="shared" si="1"/>
        <v>-9.858222156</v>
      </c>
      <c r="I17" s="83">
        <v>50.72222222222222</v>
      </c>
      <c r="J17" s="83">
        <v>-63.74599686744385</v>
      </c>
      <c r="K17" s="83">
        <v>50.72222222222222</v>
      </c>
      <c r="L17" s="83">
        <v>-65.9534684110712</v>
      </c>
      <c r="M17" s="85">
        <f t="shared" si="2"/>
        <v>0.0001581636255</v>
      </c>
      <c r="N17" s="85">
        <f t="shared" si="3"/>
        <v>0.0004920596114</v>
      </c>
      <c r="O17" s="85">
        <f t="shared" si="4"/>
        <v>0.000649680986</v>
      </c>
      <c r="P17" s="85">
        <f t="shared" si="5"/>
        <v>0.000503879372</v>
      </c>
      <c r="Q17" s="85">
        <f t="shared" si="6"/>
        <v>3.04638811</v>
      </c>
      <c r="R17" s="85">
        <f t="shared" si="7"/>
        <v>174.5451815</v>
      </c>
      <c r="S17" s="86">
        <f t="shared" si="8"/>
        <v>1.485606181</v>
      </c>
      <c r="T17" s="85">
        <f t="shared" si="9"/>
        <v>85.11896419</v>
      </c>
      <c r="U17" s="84">
        <f t="shared" si="10"/>
        <v>174.5451815</v>
      </c>
      <c r="V17" s="85">
        <f t="shared" si="11"/>
        <v>0.000649680986</v>
      </c>
      <c r="W17" s="85">
        <f t="shared" si="12"/>
        <v>-63.74599687</v>
      </c>
      <c r="X17" s="101">
        <f t="shared" si="13"/>
        <v>0</v>
      </c>
      <c r="Y17" s="88" t="str">
        <f t="shared" si="14"/>
        <v>OK</v>
      </c>
      <c r="Z17" s="89">
        <f t="shared" si="15"/>
        <v>0.00000002501573243</v>
      </c>
      <c r="AA17" s="89">
        <f t="shared" si="16"/>
        <v>0.0000002421226612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-65.07424691206762</v>
      </c>
      <c r="F18" s="83">
        <v>146.5555555555555</v>
      </c>
      <c r="G18" s="83">
        <v>-67.69438070282173</v>
      </c>
      <c r="H18" s="84">
        <f t="shared" si="1"/>
        <v>2.620133791</v>
      </c>
      <c r="I18" s="83">
        <v>146.5555555555555</v>
      </c>
      <c r="J18" s="83">
        <v>-64.3661557315919</v>
      </c>
      <c r="K18" s="83">
        <v>146.6111111111111</v>
      </c>
      <c r="L18" s="83">
        <v>-72.91696330935393</v>
      </c>
      <c r="M18" s="85">
        <f t="shared" si="2"/>
        <v>0.0005575549224</v>
      </c>
      <c r="N18" s="85">
        <f t="shared" si="3"/>
        <v>0.00041236421</v>
      </c>
      <c r="O18" s="85">
        <f t="shared" si="4"/>
        <v>0.0006049120188</v>
      </c>
      <c r="P18" s="85">
        <f t="shared" si="5"/>
        <v>0.0002260225834</v>
      </c>
      <c r="Q18" s="85">
        <f t="shared" si="6"/>
        <v>1.318036707</v>
      </c>
      <c r="R18" s="85">
        <f t="shared" si="7"/>
        <v>75.51794054</v>
      </c>
      <c r="S18" s="86">
        <f t="shared" si="8"/>
        <v>0.3632529606</v>
      </c>
      <c r="T18" s="85">
        <f t="shared" si="9"/>
        <v>20.81286154</v>
      </c>
      <c r="U18" s="84">
        <f t="shared" si="10"/>
        <v>75.51794054</v>
      </c>
      <c r="V18" s="85">
        <f t="shared" si="11"/>
        <v>0.0006049120188</v>
      </c>
      <c r="W18" s="85">
        <f t="shared" si="12"/>
        <v>-64.36615573</v>
      </c>
      <c r="X18" s="101">
        <f t="shared" si="13"/>
        <v>0</v>
      </c>
      <c r="Y18" s="88" t="str">
        <f t="shared" si="14"/>
        <v>OK</v>
      </c>
      <c r="Z18" s="89">
        <f t="shared" si="15"/>
        <v>0.0000003108674915</v>
      </c>
      <c r="AA18" s="89">
        <f t="shared" si="16"/>
        <v>0.0000001700442417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-73.94621121160087</v>
      </c>
      <c r="F19" s="83">
        <v>285.2777777777778</v>
      </c>
      <c r="G19" s="83">
        <v>-74.85779355168727</v>
      </c>
      <c r="H19" s="84">
        <f t="shared" si="1"/>
        <v>0.9115823401</v>
      </c>
      <c r="I19" s="83">
        <v>285.2777777777778</v>
      </c>
      <c r="J19" s="83">
        <v>-93.97274130886429</v>
      </c>
      <c r="K19" s="83">
        <v>285.2777777777778</v>
      </c>
      <c r="L19" s="83">
        <v>-71.33855789050094</v>
      </c>
      <c r="M19" s="85">
        <f t="shared" si="2"/>
        <v>0.000200765664</v>
      </c>
      <c r="N19" s="85">
        <f t="shared" si="3"/>
        <v>0.0001807633255</v>
      </c>
      <c r="O19" s="85">
        <f t="shared" si="4"/>
        <v>0.00002001533828</v>
      </c>
      <c r="P19" s="85">
        <f t="shared" si="5"/>
        <v>0.000271064164</v>
      </c>
      <c r="Q19" s="85">
        <f t="shared" si="6"/>
        <v>0.003786123279</v>
      </c>
      <c r="R19" s="85">
        <f t="shared" si="7"/>
        <v>0.2169288846</v>
      </c>
      <c r="S19" s="86">
        <f t="shared" si="8"/>
        <v>1.577596252</v>
      </c>
      <c r="T19" s="85">
        <f t="shared" si="9"/>
        <v>90.38960702</v>
      </c>
      <c r="U19" s="84">
        <f t="shared" si="10"/>
        <v>-0.2169288846</v>
      </c>
      <c r="V19" s="85">
        <f t="shared" si="11"/>
        <v>0.00002001533828</v>
      </c>
      <c r="W19" s="85">
        <f t="shared" si="12"/>
        <v>-93.97274131</v>
      </c>
      <c r="X19" s="101">
        <f t="shared" si="13"/>
        <v>0</v>
      </c>
      <c r="Y19" s="88" t="str">
        <f t="shared" si="14"/>
        <v>OK</v>
      </c>
      <c r="Z19" s="89">
        <f t="shared" si="15"/>
        <v>0.00000004030685183</v>
      </c>
      <c r="AA19" s="89">
        <f t="shared" si="16"/>
        <v>0.00000003267537984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-80.49650792860314</v>
      </c>
      <c r="F20" s="83">
        <v>457.6111111111111</v>
      </c>
      <c r="G20" s="83">
        <v>-78.33346351927989</v>
      </c>
      <c r="H20" s="84">
        <f t="shared" si="1"/>
        <v>-2.163044409</v>
      </c>
      <c r="I20" s="83">
        <v>457.6111111111111</v>
      </c>
      <c r="J20" s="83">
        <v>-85.09937661097769</v>
      </c>
      <c r="K20" s="83">
        <v>457.6111111111111</v>
      </c>
      <c r="L20" s="83">
        <v>-74.72459031039406</v>
      </c>
      <c r="M20" s="85">
        <f t="shared" si="2"/>
        <v>0.00009444405024</v>
      </c>
      <c r="N20" s="85">
        <f t="shared" si="3"/>
        <v>0.00012115095</v>
      </c>
      <c r="O20" s="85">
        <f t="shared" si="4"/>
        <v>0.00005559441561</v>
      </c>
      <c r="P20" s="85">
        <f t="shared" si="5"/>
        <v>0.0001835568028</v>
      </c>
      <c r="Q20" s="85">
        <f t="shared" si="6"/>
        <v>0.4598768197</v>
      </c>
      <c r="R20" s="85">
        <f t="shared" si="7"/>
        <v>26.34900087</v>
      </c>
      <c r="S20" s="86">
        <f t="shared" si="8"/>
        <v>2.027705436</v>
      </c>
      <c r="T20" s="85">
        <f t="shared" si="9"/>
        <v>116.1789636</v>
      </c>
      <c r="U20" s="84">
        <f t="shared" si="10"/>
        <v>-26.34900087</v>
      </c>
      <c r="V20" s="85">
        <f t="shared" si="11"/>
        <v>0.00005559441561</v>
      </c>
      <c r="W20" s="85">
        <f t="shared" si="12"/>
        <v>-85.09937661</v>
      </c>
      <c r="X20" s="101">
        <f t="shared" si="13"/>
        <v>0</v>
      </c>
      <c r="Y20" s="88" t="str">
        <f t="shared" si="14"/>
        <v>OK</v>
      </c>
      <c r="Z20" s="89">
        <f t="shared" si="15"/>
        <v>0.000000008919678626</v>
      </c>
      <c r="AA20" s="89">
        <f t="shared" si="16"/>
        <v>0.00000001467755269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-101.4366071606563</v>
      </c>
      <c r="F21" s="83">
        <v>662.1111111111111</v>
      </c>
      <c r="G21" s="83">
        <v>-97.41493862402984</v>
      </c>
      <c r="H21" s="84">
        <f t="shared" si="1"/>
        <v>-4.021668537</v>
      </c>
      <c r="I21" s="83">
        <v>662.1111111111111</v>
      </c>
      <c r="J21" s="83">
        <v>-101.2788166516672</v>
      </c>
      <c r="K21" s="83">
        <v>662.1111111111111</v>
      </c>
      <c r="L21" s="83">
        <v>-94.03454544915962</v>
      </c>
      <c r="M21" s="85">
        <f t="shared" si="2"/>
        <v>0.000008475584186</v>
      </c>
      <c r="N21" s="85">
        <f t="shared" si="3"/>
        <v>0.00001346644832</v>
      </c>
      <c r="O21" s="85">
        <f t="shared" si="4"/>
        <v>0.000008630961263</v>
      </c>
      <c r="P21" s="85">
        <f t="shared" si="5"/>
        <v>0.00001987342534</v>
      </c>
      <c r="Q21" s="85">
        <f t="shared" si="6"/>
        <v>0.6716722638</v>
      </c>
      <c r="R21" s="85">
        <f t="shared" si="7"/>
        <v>38.48398593</v>
      </c>
      <c r="S21" s="86">
        <f t="shared" si="8"/>
        <v>2.240899969</v>
      </c>
      <c r="T21" s="85">
        <f t="shared" si="9"/>
        <v>128.3941105</v>
      </c>
      <c r="U21" s="84">
        <f t="shared" si="10"/>
        <v>-38.48398593</v>
      </c>
      <c r="V21" s="85">
        <f t="shared" si="11"/>
        <v>0.000008630961263</v>
      </c>
      <c r="W21" s="85">
        <f t="shared" si="12"/>
        <v>-101.2788167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0.0000000001813452304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-105.4532342350497</v>
      </c>
      <c r="F22" s="83">
        <v>1280.388888888889</v>
      </c>
      <c r="G22" s="83">
        <v>-99.73668704851417</v>
      </c>
      <c r="H22" s="84">
        <f t="shared" si="1"/>
        <v>-5.716547187</v>
      </c>
      <c r="I22" s="83">
        <v>1280.388888888889</v>
      </c>
      <c r="J22" s="83">
        <v>-101.0716436984019</v>
      </c>
      <c r="K22" s="83">
        <v>1280.388888888889</v>
      </c>
      <c r="L22" s="83">
        <v>-96.39487478779046</v>
      </c>
      <c r="M22" s="85">
        <f t="shared" si="2"/>
        <v>0.000005337504919</v>
      </c>
      <c r="N22" s="85">
        <f t="shared" si="3"/>
        <v>0.00001030779203</v>
      </c>
      <c r="O22" s="85">
        <f t="shared" si="4"/>
        <v>0.000008839298805</v>
      </c>
      <c r="P22" s="85">
        <f t="shared" si="5"/>
        <v>0.00001514454607</v>
      </c>
      <c r="Q22" s="85">
        <f t="shared" si="6"/>
        <v>1.030446885</v>
      </c>
      <c r="R22" s="85">
        <f t="shared" si="7"/>
        <v>59.04025754</v>
      </c>
      <c r="S22" s="86">
        <f t="shared" si="8"/>
        <v>2.605833962</v>
      </c>
      <c r="T22" s="85">
        <f t="shared" si="9"/>
        <v>149.3032881</v>
      </c>
      <c r="U22" s="84">
        <f t="shared" si="10"/>
        <v>-59.04025754</v>
      </c>
      <c r="V22" s="85">
        <f t="shared" si="11"/>
        <v>0.000008839298805</v>
      </c>
      <c r="W22" s="85">
        <f t="shared" si="12"/>
        <v>-101.0716437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0.0000000001062505765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-121.4012869705599</v>
      </c>
      <c r="F23" s="95">
        <v>2345.722222222222</v>
      </c>
      <c r="G23" s="95">
        <v>-114.7684308212546</v>
      </c>
      <c r="H23" s="96">
        <f t="shared" si="1"/>
        <v>-6.632856149</v>
      </c>
      <c r="I23" s="95">
        <v>2345.722222222222</v>
      </c>
      <c r="J23" s="95">
        <v>-112.827323540049</v>
      </c>
      <c r="K23" s="95">
        <v>2345.722222222222</v>
      </c>
      <c r="L23" s="95">
        <v>-111.5760140395093</v>
      </c>
      <c r="M23" s="97">
        <f t="shared" si="2"/>
        <v>0.0000008510119362</v>
      </c>
      <c r="N23" s="97">
        <f t="shared" si="3"/>
        <v>0.00000182632666</v>
      </c>
      <c r="O23" s="97">
        <f t="shared" si="4"/>
        <v>0.000002283672504</v>
      </c>
      <c r="P23" s="97">
        <f t="shared" si="5"/>
        <v>0.000002637541478</v>
      </c>
      <c r="Q23" s="97">
        <f t="shared" si="6"/>
        <v>1.951656071</v>
      </c>
      <c r="R23" s="97">
        <f t="shared" si="7"/>
        <v>111.8216559</v>
      </c>
      <c r="S23" s="98">
        <f t="shared" si="8"/>
        <v>2.770562279</v>
      </c>
      <c r="T23" s="97">
        <f t="shared" si="9"/>
        <v>158.7415255</v>
      </c>
      <c r="U23" s="96">
        <f t="shared" si="10"/>
        <v>-111.8216559</v>
      </c>
      <c r="V23" s="97">
        <f t="shared" si="11"/>
        <v>0.000002283672504</v>
      </c>
      <c r="W23" s="97">
        <f t="shared" si="12"/>
        <v>-112.8273235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8.63"/>
  </cols>
  <sheetData>
    <row r="1">
      <c r="A1" s="17" t="s">
        <v>32</v>
      </c>
      <c r="B1" s="1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18" t="s">
        <v>33</v>
      </c>
      <c r="B2" s="6" t="s">
        <v>10</v>
      </c>
      <c r="C2" s="19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-11.70867686</v>
      </c>
      <c r="D2" s="20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-11.23950965</v>
      </c>
      <c r="E2" s="20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-12.28196846</v>
      </c>
      <c r="F2" s="20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109.8178873</v>
      </c>
      <c r="G2" s="20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178.7152808</v>
      </c>
      <c r="H2" s="21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-179.8998377</v>
      </c>
    </row>
    <row r="3">
      <c r="A3" s="22" t="s">
        <v>34</v>
      </c>
      <c r="B3" s="10" t="s">
        <v>10</v>
      </c>
      <c r="C3" s="23">
        <f>AVERAGE('fraction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-10.11519695</v>
      </c>
      <c r="D3" s="24">
        <f>MAX('fraction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-9.822791846</v>
      </c>
      <c r="E3" s="24">
        <f>MIN('fraction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-10.54804726</v>
      </c>
      <c r="F3" s="24">
        <f>AVERAGE('fraction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175.312175</v>
      </c>
      <c r="G3" s="24">
        <f>MAX('fraction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176.1462804</v>
      </c>
      <c r="H3" s="25">
        <f>MIN('fraction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173.8682804</v>
      </c>
    </row>
    <row r="4">
      <c r="A4" s="26" t="s">
        <v>35</v>
      </c>
      <c r="B4" s="14" t="s">
        <v>10</v>
      </c>
      <c r="C4" s="27">
        <f>AVERAGE('fraction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-8.717920212</v>
      </c>
      <c r="D4" s="28">
        <f>MAX('fraction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-8.422147713</v>
      </c>
      <c r="E4" s="28">
        <f>MIN('fraction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-9.219733427</v>
      </c>
      <c r="F4" s="28">
        <f>AVERAGE('fraction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173.7158338</v>
      </c>
      <c r="G4" s="28">
        <f>MAX('fraction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175.5625589</v>
      </c>
      <c r="H4" s="29">
        <f>MIN('fraction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170.1459109</v>
      </c>
    </row>
    <row r="5">
      <c r="A5" s="18" t="s">
        <v>33</v>
      </c>
      <c r="B5" s="6" t="s">
        <v>26</v>
      </c>
      <c r="C5" s="19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1.294613715</v>
      </c>
      <c r="D5" s="20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1.488528031</v>
      </c>
      <c r="E5" s="20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1.034282343</v>
      </c>
      <c r="F5" s="20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92.16834178</v>
      </c>
      <c r="G5" s="20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95.72472691</v>
      </c>
      <c r="H5" s="21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89.6503094</v>
      </c>
    </row>
    <row r="6">
      <c r="A6" s="22" t="s">
        <v>34</v>
      </c>
      <c r="B6" s="10" t="s">
        <v>26</v>
      </c>
      <c r="C6" s="23">
        <f>AVERAGE('fraction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2.534334305</v>
      </c>
      <c r="D6" s="24">
        <f>MAX('fraction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2.637625247</v>
      </c>
      <c r="E6" s="24">
        <f>MIN('fraction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2.379891371</v>
      </c>
      <c r="F6" s="24">
        <f>AVERAGE('fraction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76.8850767</v>
      </c>
      <c r="G6" s="24">
        <f>MAX('fraction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79.14935787</v>
      </c>
      <c r="H6" s="25">
        <f>MIN('fraction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75.16750389</v>
      </c>
    </row>
    <row r="7">
      <c r="A7" s="26" t="s">
        <v>35</v>
      </c>
      <c r="B7" s="14" t="s">
        <v>26</v>
      </c>
      <c r="C7" s="27">
        <f>AVERAGE('fraction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4.037466909</v>
      </c>
      <c r="D7" s="28">
        <f>MAX('fraction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4.058718523</v>
      </c>
      <c r="E7" s="28">
        <f>MIN('fraction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3.997512943</v>
      </c>
      <c r="F7" s="28">
        <f>AVERAGE('fraction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65.39612468</v>
      </c>
      <c r="G7" s="28">
        <f>MAX('fraction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67.09227227</v>
      </c>
      <c r="H7" s="29">
        <f>MIN('fraction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64.20490893</v>
      </c>
    </row>
    <row r="8">
      <c r="A8" s="18" t="s">
        <v>33</v>
      </c>
      <c r="B8" s="6" t="s">
        <v>27</v>
      </c>
      <c r="C8" s="19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3.186291546</v>
      </c>
      <c r="D8" s="20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3.407842493</v>
      </c>
      <c r="E8" s="20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3.02400719</v>
      </c>
      <c r="F8" s="20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6.627107201</v>
      </c>
      <c r="G8" s="20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7.681322848</v>
      </c>
      <c r="H8" s="21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5.912832993</v>
      </c>
    </row>
    <row r="9">
      <c r="A9" s="22" t="s">
        <v>34</v>
      </c>
      <c r="B9" s="10" t="s">
        <v>27</v>
      </c>
      <c r="C9" s="23">
        <f>AVERAGE('fraction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0.9899663288</v>
      </c>
      <c r="D9" s="24">
        <f>MAX('fraction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1.135386727</v>
      </c>
      <c r="E9" s="24">
        <f>MIN('fraction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0.8865593028</v>
      </c>
      <c r="F9" s="24">
        <f>AVERAGE('fraction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0.2777660562</v>
      </c>
      <c r="G9" s="24">
        <f>MAX('fraction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1.237143702</v>
      </c>
      <c r="H9" s="25">
        <f>MIN('fraction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-0.2945873198</v>
      </c>
    </row>
    <row r="10">
      <c r="A10" s="26" t="s">
        <v>35</v>
      </c>
      <c r="B10" s="14" t="s">
        <v>27</v>
      </c>
      <c r="C10" s="27">
        <f>AVERAGE('fraction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-1.750907591</v>
      </c>
      <c r="D10" s="28">
        <f>MAX('fraction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-1.714197443</v>
      </c>
      <c r="E10" s="28">
        <f>MIN('fraction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-1.776218037</v>
      </c>
      <c r="F10" s="28">
        <f>AVERAGE('fraction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-10.70118677</v>
      </c>
      <c r="G10" s="28">
        <f>MAX('fraction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-10.28904311</v>
      </c>
      <c r="H10" s="29">
        <f>MIN('fraction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-10.95913013</v>
      </c>
    </row>
    <row r="11">
      <c r="A11" s="18" t="s">
        <v>33</v>
      </c>
      <c r="B11" s="6" t="s">
        <v>28</v>
      </c>
      <c r="C11" s="19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-0.3939711134</v>
      </c>
      <c r="D11" s="20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-0.3418837224</v>
      </c>
      <c r="E11" s="20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-0.4444473775</v>
      </c>
      <c r="F11" s="20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-24.07925132</v>
      </c>
      <c r="G11" s="20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-23.9147843</v>
      </c>
      <c r="H11" s="21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-24.27262159</v>
      </c>
    </row>
    <row r="12">
      <c r="A12" s="22" t="s">
        <v>34</v>
      </c>
      <c r="B12" s="10" t="s">
        <v>28</v>
      </c>
      <c r="C12" s="23">
        <f>AVERAGE('fraction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-2.130639438</v>
      </c>
      <c r="D12" s="24">
        <f>MAX('fraction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-2.094968373</v>
      </c>
      <c r="E12" s="24">
        <f>MIN('fraction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-2.166503298</v>
      </c>
      <c r="F12" s="24">
        <f>AVERAGE('fraction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-26.24473962</v>
      </c>
      <c r="G12" s="24">
        <f>MAX('fraction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-26.03454553</v>
      </c>
      <c r="H12" s="25">
        <f>MIN('fraction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-26.42972634</v>
      </c>
    </row>
    <row r="13">
      <c r="A13" s="26" t="s">
        <v>35</v>
      </c>
      <c r="B13" s="14" t="s">
        <v>28</v>
      </c>
      <c r="C13" s="27">
        <f>AVERAGE('fraction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-4.195389247</v>
      </c>
      <c r="D13" s="28">
        <f>MAX('fraction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-4.164898676</v>
      </c>
      <c r="E13" s="28">
        <f>MIN('fraction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-4.21742638</v>
      </c>
      <c r="F13" s="28">
        <f>AVERAGE('fraction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-29.32807337</v>
      </c>
      <c r="G13" s="28">
        <f>MAX('fraction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-29.0611818</v>
      </c>
      <c r="H13" s="29">
        <f>MIN('fraction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-29.48990099</v>
      </c>
    </row>
    <row r="14">
      <c r="A14" s="18" t="s">
        <v>33</v>
      </c>
      <c r="B14" s="6" t="s">
        <v>29</v>
      </c>
      <c r="C14" s="19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-2.402863847</v>
      </c>
      <c r="D14" s="20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-2.334918125</v>
      </c>
      <c r="E14" s="20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-2.447867306</v>
      </c>
      <c r="F14" s="20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-36.64181078</v>
      </c>
      <c r="G14" s="20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-36.44484073</v>
      </c>
      <c r="H14" s="21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-36.93367261</v>
      </c>
    </row>
    <row r="15">
      <c r="A15" s="22" t="s">
        <v>34</v>
      </c>
      <c r="B15" s="10" t="s">
        <v>29</v>
      </c>
      <c r="C15" s="23">
        <f>AVERAGE('fraction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-3.998914129</v>
      </c>
      <c r="D15" s="24">
        <f>MAX('fraction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-3.95088463</v>
      </c>
      <c r="E15" s="24">
        <f>MIN('fraction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-4.038660694</v>
      </c>
      <c r="F15" s="24">
        <f>AVERAGE('fraction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-38.31863435</v>
      </c>
      <c r="G15" s="24">
        <f>MAX('fraction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-38.1975144</v>
      </c>
      <c r="H15" s="25">
        <f>MIN('fraction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-38.52432251</v>
      </c>
    </row>
    <row r="16">
      <c r="A16" s="26" t="s">
        <v>35</v>
      </c>
      <c r="B16" s="14" t="s">
        <v>29</v>
      </c>
      <c r="C16" s="27">
        <f>AVERAGE('fraction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-5.920999109</v>
      </c>
      <c r="D16" s="28">
        <f>MAX('fraction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-5.875380543</v>
      </c>
      <c r="E16" s="28">
        <f>MIN('fraction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-5.969668326</v>
      </c>
      <c r="F16" s="28">
        <f>AVERAGE('fraction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-40.36143752</v>
      </c>
      <c r="G16" s="28">
        <f>MAX('fraction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-40.0475739</v>
      </c>
      <c r="H16" s="29">
        <f>MIN('fraction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-40.55337496</v>
      </c>
    </row>
    <row r="17">
      <c r="A17" s="18" t="s">
        <v>33</v>
      </c>
      <c r="B17" s="6" t="s">
        <v>30</v>
      </c>
      <c r="C17" s="19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-4.183070814</v>
      </c>
      <c r="D17" s="20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-4.134562495</v>
      </c>
      <c r="E17" s="20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-4.230390704</v>
      </c>
      <c r="F17" s="20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-58.51117323</v>
      </c>
      <c r="G17" s="20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-58.25194289</v>
      </c>
      <c r="H17" s="21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-58.7605396</v>
      </c>
    </row>
    <row r="18">
      <c r="A18" s="22" t="s">
        <v>34</v>
      </c>
      <c r="B18" s="10" t="s">
        <v>30</v>
      </c>
      <c r="C18" s="23">
        <f>AVERAGE('fraction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-5.722430623</v>
      </c>
      <c r="D18" s="24">
        <f>MAX('fraction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-5.687223726</v>
      </c>
      <c r="E18" s="24">
        <f>MIN('fraction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-5.760296844</v>
      </c>
      <c r="F18" s="24">
        <f>AVERAGE('fraction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-58.8397913</v>
      </c>
      <c r="G18" s="24">
        <f>MAX('fraction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-58.65780168</v>
      </c>
      <c r="H18" s="25">
        <f>MIN('fraction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-59.07383552</v>
      </c>
    </row>
    <row r="19">
      <c r="A19" s="26" t="s">
        <v>35</v>
      </c>
      <c r="B19" s="14" t="s">
        <v>30</v>
      </c>
      <c r="C19" s="27">
        <f>AVERAGE('fraction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-7.614630456</v>
      </c>
      <c r="D19" s="28">
        <f>MAX('fraction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-7.561808942</v>
      </c>
      <c r="E19" s="28">
        <f>MIN('fraction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-7.668355107</v>
      </c>
      <c r="F19" s="28">
        <f>AVERAGE('fraction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-59.34392371</v>
      </c>
      <c r="G19" s="28">
        <f>MAX('fraction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-59.10373556</v>
      </c>
      <c r="H19" s="29">
        <f>MIN('fraction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-59.72896707</v>
      </c>
    </row>
    <row r="20">
      <c r="A20" s="18" t="s">
        <v>33</v>
      </c>
      <c r="B20" s="6" t="s">
        <v>31</v>
      </c>
      <c r="C20" s="19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-5.074148816</v>
      </c>
      <c r="D20" s="20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-4.889609065</v>
      </c>
      <c r="E20" s="20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-5.274345631</v>
      </c>
      <c r="F20" s="20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-110.6587714</v>
      </c>
      <c r="G20" s="20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-109.1810118</v>
      </c>
      <c r="H20" s="21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-112.0213715</v>
      </c>
    </row>
    <row r="21" ht="15.75" customHeight="1">
      <c r="A21" s="22" t="s">
        <v>34</v>
      </c>
      <c r="B21" s="10" t="s">
        <v>31</v>
      </c>
      <c r="C21" s="23">
        <f>AVERAGE('fraction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-6.669278472</v>
      </c>
      <c r="D21" s="24">
        <f>MAX('fraction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-6.49960681</v>
      </c>
      <c r="E21" s="24">
        <f>MIN('fraction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-6.822361724</v>
      </c>
      <c r="F21" s="24">
        <f>AVERAGE('fraction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-111.2687355</v>
      </c>
      <c r="G21" s="24">
        <f>MAX('fraction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-110.2676777</v>
      </c>
      <c r="H21" s="25">
        <f>MIN('fraction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-112.3613087</v>
      </c>
    </row>
    <row r="22" ht="15.75" customHeight="1">
      <c r="A22" s="26" t="s">
        <v>35</v>
      </c>
      <c r="B22" s="14" t="s">
        <v>31</v>
      </c>
      <c r="C22" s="27">
        <f>AVERAGE('fraction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-8.689646265</v>
      </c>
      <c r="D22" s="28">
        <f>MAX('fraction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-8.482954279</v>
      </c>
      <c r="E22" s="28">
        <f>MIN('fraction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-8.94901387</v>
      </c>
      <c r="F22" s="28">
        <f>AVERAGE('fraction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-113.1438485</v>
      </c>
      <c r="G22" s="28">
        <f>MAX('fraction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-111.986055</v>
      </c>
      <c r="H22" s="29">
        <f>MIN('fraction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-114.3290374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-83.2736037474924</v>
      </c>
      <c r="F3" s="83">
        <v>50.72222222222222</v>
      </c>
      <c r="G3" s="83">
        <v>-72.03409410227275</v>
      </c>
      <c r="H3" s="84">
        <f t="shared" ref="H3:H23" si="1">E3-G3</f>
        <v>-11.23950965</v>
      </c>
      <c r="I3" s="83">
        <v>50.72222222222222</v>
      </c>
      <c r="J3" s="83">
        <v>-69.93948210084069</v>
      </c>
      <c r="K3" s="83">
        <v>50.72222222222222</v>
      </c>
      <c r="L3" s="83">
        <v>-71.95692242272193</v>
      </c>
      <c r="M3" s="85">
        <f t="shared" ref="M3:M23" si="2">10^(E3/20)</f>
        <v>0.0000685993203</v>
      </c>
      <c r="N3" s="85">
        <f t="shared" ref="N3:N23" si="3">10^(G3/20)</f>
        <v>0.0002502046029</v>
      </c>
      <c r="O3" s="85">
        <f t="shared" ref="O3:O23" si="4">10^(J3/20)</f>
        <v>0.0003184387386</v>
      </c>
      <c r="P3" s="85">
        <f t="shared" ref="P3:P23" si="5">10^(L3/20)</f>
        <v>0.0002524375049</v>
      </c>
      <c r="Q3" s="85">
        <f t="shared" ref="Q3:Q23" si="6">ACOS((M3^2+N3^2-O3^2)/(2*M3*N3))</f>
        <v>3.025087079</v>
      </c>
      <c r="R3" s="85">
        <f t="shared" ref="R3:R23" si="7">(360/(2*PI()))*Q3</f>
        <v>173.3247223</v>
      </c>
      <c r="S3" s="86">
        <f t="shared" ref="S3:S23" si="8">ACOS((M3^2+N3^2-P3^2)/(2*M3*N3))</f>
        <v>1.466214499</v>
      </c>
      <c r="T3" s="85">
        <f t="shared" ref="T3:T23" si="9">(360/(2*PI()))*S3</f>
        <v>84.00790265</v>
      </c>
      <c r="U3" s="84">
        <f t="shared" ref="U3:U23" si="10">IF(T3&lt;90,R3*1,R3*-1)</f>
        <v>173.3247223</v>
      </c>
      <c r="V3" s="85">
        <f t="shared" ref="V3:V23" si="11">(M3^2+N3^2-2*M3*N3*COS(Q3))^0.5</f>
        <v>0.0003184387386</v>
      </c>
      <c r="W3" s="85">
        <f t="shared" ref="W3:W23" si="12">20*LOG(V3)</f>
        <v>-69.9394821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0.000000004705866746</v>
      </c>
      <c r="AA3" s="89">
        <f t="shared" ref="AA3:AA23" si="16">10^(G3/10)</f>
        <v>0.00000006260234329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146.5555555555555</v>
      </c>
      <c r="E4" s="85">
        <v>-72.22950049794963</v>
      </c>
      <c r="F4" s="83">
        <v>146.5555555555555</v>
      </c>
      <c r="G4" s="83">
        <v>-73.6424530394562</v>
      </c>
      <c r="H4" s="84">
        <f t="shared" si="1"/>
        <v>1.412952542</v>
      </c>
      <c r="I4" s="83">
        <v>146.5555555555555</v>
      </c>
      <c r="J4" s="83">
        <v>-69.89470459848862</v>
      </c>
      <c r="K4" s="83">
        <v>146.6111111111111</v>
      </c>
      <c r="L4" s="83">
        <v>-84.86273667048664</v>
      </c>
      <c r="M4" s="85">
        <f t="shared" si="2"/>
        <v>0.0002446385957</v>
      </c>
      <c r="N4" s="85">
        <f t="shared" si="3"/>
        <v>0.0002079109429</v>
      </c>
      <c r="O4" s="85">
        <f t="shared" si="4"/>
        <v>0.0003200845929</v>
      </c>
      <c r="P4" s="85">
        <f t="shared" si="5"/>
        <v>0.00005712986088</v>
      </c>
      <c r="Q4" s="85">
        <f t="shared" si="6"/>
        <v>1.564693074</v>
      </c>
      <c r="R4" s="85">
        <f t="shared" si="7"/>
        <v>89.6503094</v>
      </c>
      <c r="S4" s="86">
        <f t="shared" si="8"/>
        <v>0.1943370372</v>
      </c>
      <c r="T4" s="85">
        <f t="shared" si="9"/>
        <v>11.13469203</v>
      </c>
      <c r="U4" s="84">
        <f t="shared" si="10"/>
        <v>89.6503094</v>
      </c>
      <c r="V4" s="85">
        <f t="shared" si="11"/>
        <v>0.0003200845929</v>
      </c>
      <c r="W4" s="85">
        <f t="shared" si="12"/>
        <v>-69.8947046</v>
      </c>
      <c r="X4" s="101">
        <f t="shared" si="13"/>
        <v>0</v>
      </c>
      <c r="Y4" s="88" t="str">
        <f t="shared" si="14"/>
        <v>OK</v>
      </c>
      <c r="Z4" s="89">
        <f t="shared" si="15"/>
        <v>0.00000005984804251</v>
      </c>
      <c r="AA4" s="89">
        <f t="shared" si="16"/>
        <v>0.00000004322696018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-77.78201913335106</v>
      </c>
      <c r="F5" s="83">
        <v>285.2777777777778</v>
      </c>
      <c r="G5" s="83">
        <v>-80.83929401661983</v>
      </c>
      <c r="H5" s="84">
        <f t="shared" si="1"/>
        <v>3.057274883</v>
      </c>
      <c r="I5" s="83">
        <v>285.2777777777778</v>
      </c>
      <c r="J5" s="83">
        <v>-87.97350983549896</v>
      </c>
      <c r="K5" s="83">
        <v>285.2777777777778</v>
      </c>
      <c r="L5" s="83">
        <v>-76.47124968114488</v>
      </c>
      <c r="M5" s="85">
        <f t="shared" si="2"/>
        <v>0.000129091915</v>
      </c>
      <c r="N5" s="85">
        <f t="shared" si="3"/>
        <v>0.00009078943202</v>
      </c>
      <c r="O5" s="85">
        <f t="shared" si="4"/>
        <v>0.00003993231683</v>
      </c>
      <c r="P5" s="85">
        <f t="shared" si="5"/>
        <v>0.0001501196406</v>
      </c>
      <c r="Q5" s="85">
        <f t="shared" si="6"/>
        <v>0.1043521862</v>
      </c>
      <c r="R5" s="85">
        <f t="shared" si="7"/>
        <v>5.97893985</v>
      </c>
      <c r="S5" s="86">
        <f t="shared" si="8"/>
        <v>1.469449706</v>
      </c>
      <c r="T5" s="85">
        <f t="shared" si="9"/>
        <v>84.19326639</v>
      </c>
      <c r="U5" s="84">
        <f t="shared" si="10"/>
        <v>5.97893985</v>
      </c>
      <c r="V5" s="85">
        <f t="shared" si="11"/>
        <v>0.00003993231683</v>
      </c>
      <c r="W5" s="85">
        <f t="shared" si="12"/>
        <v>-87.97350984</v>
      </c>
      <c r="X5" s="101">
        <f t="shared" si="13"/>
        <v>0</v>
      </c>
      <c r="Y5" s="88" t="str">
        <f t="shared" si="14"/>
        <v>OK</v>
      </c>
      <c r="Z5" s="89">
        <f t="shared" si="15"/>
        <v>0.00000001666472252</v>
      </c>
      <c r="AA5" s="89">
        <f t="shared" si="16"/>
        <v>0.000000008242720967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-84.96376021031863</v>
      </c>
      <c r="F6" s="83">
        <v>457.6111111111111</v>
      </c>
      <c r="G6" s="83">
        <v>-84.51931283284232</v>
      </c>
      <c r="H6" s="84">
        <f t="shared" si="1"/>
        <v>-0.4444473775</v>
      </c>
      <c r="I6" s="83">
        <v>457.6111111111111</v>
      </c>
      <c r="J6" s="83">
        <v>-92.20284728674642</v>
      </c>
      <c r="K6" s="83">
        <v>457.6111111111111</v>
      </c>
      <c r="L6" s="83">
        <v>-80.23964028691971</v>
      </c>
      <c r="M6" s="85">
        <f t="shared" si="2"/>
        <v>0.00005646924608</v>
      </c>
      <c r="N6" s="85">
        <f t="shared" si="3"/>
        <v>0.00005943391767</v>
      </c>
      <c r="O6" s="85">
        <f t="shared" si="4"/>
        <v>0.00002453904379</v>
      </c>
      <c r="P6" s="85">
        <f t="shared" si="5"/>
        <v>0.00009727875095</v>
      </c>
      <c r="Q6" s="85">
        <f t="shared" si="6"/>
        <v>0.4236371648</v>
      </c>
      <c r="R6" s="85">
        <f t="shared" si="7"/>
        <v>24.27262159</v>
      </c>
      <c r="S6" s="86">
        <f t="shared" si="8"/>
        <v>1.991603645</v>
      </c>
      <c r="T6" s="85">
        <f t="shared" si="9"/>
        <v>114.1104833</v>
      </c>
      <c r="U6" s="84">
        <f t="shared" si="10"/>
        <v>-24.27262159</v>
      </c>
      <c r="V6" s="85">
        <f t="shared" si="11"/>
        <v>0.00002453904379</v>
      </c>
      <c r="W6" s="85">
        <f t="shared" si="12"/>
        <v>-92.20284729</v>
      </c>
      <c r="X6" s="101">
        <f t="shared" si="13"/>
        <v>0</v>
      </c>
      <c r="Y6" s="88" t="str">
        <f t="shared" si="14"/>
        <v>OK</v>
      </c>
      <c r="Z6" s="89">
        <f t="shared" si="15"/>
        <v>0.000000003188775752</v>
      </c>
      <c r="AA6" s="89">
        <f t="shared" si="16"/>
        <v>0.00000000353239057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-105.9486334516845</v>
      </c>
      <c r="F7" s="83">
        <v>662.1111111111111</v>
      </c>
      <c r="G7" s="83">
        <v>-103.5055973018402</v>
      </c>
      <c r="H7" s="84">
        <f t="shared" si="1"/>
        <v>-2.44303615</v>
      </c>
      <c r="I7" s="83">
        <v>662.1111111111111</v>
      </c>
      <c r="J7" s="83">
        <v>-107.9059394520049</v>
      </c>
      <c r="K7" s="83">
        <v>662.1111111111111</v>
      </c>
      <c r="L7" s="83">
        <v>-99.56530945595935</v>
      </c>
      <c r="M7" s="85">
        <f t="shared" si="2"/>
        <v>0.000005041599322</v>
      </c>
      <c r="N7" s="85">
        <f t="shared" si="3"/>
        <v>0.000006679133667</v>
      </c>
      <c r="O7" s="85">
        <f t="shared" si="4"/>
        <v>0.000004024417487</v>
      </c>
      <c r="P7" s="85">
        <f t="shared" si="5"/>
        <v>0.00001051319034</v>
      </c>
      <c r="Q7" s="85">
        <f t="shared" si="6"/>
        <v>0.6446141918</v>
      </c>
      <c r="R7" s="85">
        <f t="shared" si="7"/>
        <v>36.93367261</v>
      </c>
      <c r="S7" s="86">
        <f t="shared" si="8"/>
        <v>2.215976405</v>
      </c>
      <c r="T7" s="85">
        <f t="shared" si="9"/>
        <v>126.9660955</v>
      </c>
      <c r="U7" s="84">
        <f t="shared" si="10"/>
        <v>-36.93367261</v>
      </c>
      <c r="V7" s="85">
        <f t="shared" si="11"/>
        <v>0.000004024417487</v>
      </c>
      <c r="W7" s="85">
        <f t="shared" si="12"/>
        <v>-107.9059395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-109.8508186410163</v>
      </c>
      <c r="F8" s="83">
        <v>1280.388888888889</v>
      </c>
      <c r="G8" s="83">
        <v>-105.7006221547183</v>
      </c>
      <c r="H8" s="84">
        <f t="shared" si="1"/>
        <v>-4.150196486</v>
      </c>
      <c r="I8" s="83">
        <v>1280.388888888889</v>
      </c>
      <c r="J8" s="83">
        <v>-107.0418716321525</v>
      </c>
      <c r="K8" s="83">
        <v>1280.388888888889</v>
      </c>
      <c r="L8" s="83">
        <v>-101.8213845473647</v>
      </c>
      <c r="M8" s="85">
        <f t="shared" si="2"/>
        <v>0.000003217059312</v>
      </c>
      <c r="N8" s="85">
        <f t="shared" si="3"/>
        <v>0.000005187628795</v>
      </c>
      <c r="O8" s="85">
        <f t="shared" si="4"/>
        <v>0.000004445354688</v>
      </c>
      <c r="P8" s="85">
        <f t="shared" si="5"/>
        <v>0.000008108317994</v>
      </c>
      <c r="Q8" s="85">
        <f t="shared" si="6"/>
        <v>1.018910705</v>
      </c>
      <c r="R8" s="85">
        <f t="shared" si="7"/>
        <v>58.37928311</v>
      </c>
      <c r="S8" s="86">
        <f t="shared" si="8"/>
        <v>2.593225464</v>
      </c>
      <c r="T8" s="85">
        <f t="shared" si="9"/>
        <v>148.5808744</v>
      </c>
      <c r="U8" s="84">
        <f t="shared" si="10"/>
        <v>-58.37928311</v>
      </c>
      <c r="V8" s="85">
        <f t="shared" si="11"/>
        <v>0.000004445354688</v>
      </c>
      <c r="W8" s="85">
        <f t="shared" si="12"/>
        <v>-107.0418716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-125.5748971761663</v>
      </c>
      <c r="F9" s="95">
        <v>2345.722222222222</v>
      </c>
      <c r="G9" s="95">
        <v>-120.6454750906322</v>
      </c>
      <c r="H9" s="96">
        <f t="shared" si="1"/>
        <v>-4.929422086</v>
      </c>
      <c r="I9" s="95">
        <v>2345.722222222222</v>
      </c>
      <c r="J9" s="95">
        <v>-118.316817293883</v>
      </c>
      <c r="K9" s="95">
        <v>2345.722222222222</v>
      </c>
      <c r="L9" s="95">
        <v>-116.8386303965034</v>
      </c>
      <c r="M9" s="97">
        <f t="shared" si="2"/>
        <v>0.0000005263263841</v>
      </c>
      <c r="N9" s="97">
        <f t="shared" si="3"/>
        <v>0.0000009283810037</v>
      </c>
      <c r="O9" s="97">
        <f t="shared" si="4"/>
        <v>0.000001213833545</v>
      </c>
      <c r="P9" s="97">
        <f t="shared" si="5"/>
        <v>0.000001439025468</v>
      </c>
      <c r="Q9" s="97">
        <f t="shared" si="6"/>
        <v>1.920120866</v>
      </c>
      <c r="R9" s="97">
        <f t="shared" si="7"/>
        <v>110.0148218</v>
      </c>
      <c r="S9" s="98">
        <f t="shared" si="8"/>
        <v>2.835654829</v>
      </c>
      <c r="T9" s="97">
        <f t="shared" si="9"/>
        <v>162.4710539</v>
      </c>
      <c r="U9" s="96">
        <f t="shared" si="10"/>
        <v>-110.0148218</v>
      </c>
      <c r="V9" s="97">
        <f t="shared" si="11"/>
        <v>0.000001213833545</v>
      </c>
      <c r="W9" s="97">
        <f t="shared" si="12"/>
        <v>-118.3168173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-80.89358354273948</v>
      </c>
      <c r="F10" s="83">
        <v>50.72222222222222</v>
      </c>
      <c r="G10" s="83">
        <v>-72.32896749175244</v>
      </c>
      <c r="H10" s="84">
        <f t="shared" si="1"/>
        <v>-8.564616051</v>
      </c>
      <c r="I10" s="83">
        <v>50.72222222222222</v>
      </c>
      <c r="J10" s="83">
        <v>-69.58419383981662</v>
      </c>
      <c r="K10" s="83">
        <v>50.72222222222222</v>
      </c>
      <c r="L10" s="83">
        <v>-72.0370294622505</v>
      </c>
      <c r="M10" s="85">
        <f t="shared" si="2"/>
        <v>0.0000902237394</v>
      </c>
      <c r="N10" s="85">
        <f t="shared" si="3"/>
        <v>0.0002418530816</v>
      </c>
      <c r="O10" s="85">
        <f t="shared" si="4"/>
        <v>0.0003317342464</v>
      </c>
      <c r="P10" s="85">
        <f t="shared" si="5"/>
        <v>0.0002501200616</v>
      </c>
      <c r="Q10" s="85">
        <f t="shared" si="6"/>
        <v>3.039462881</v>
      </c>
      <c r="R10" s="85">
        <f t="shared" si="7"/>
        <v>174.1483951</v>
      </c>
      <c r="S10" s="86">
        <f t="shared" si="8"/>
        <v>1.477327912</v>
      </c>
      <c r="T10" s="85">
        <f t="shared" si="9"/>
        <v>84.64465429</v>
      </c>
      <c r="U10" s="84">
        <f t="shared" si="10"/>
        <v>174.1483951</v>
      </c>
      <c r="V10" s="85">
        <f t="shared" si="11"/>
        <v>0.0003317342464</v>
      </c>
      <c r="W10" s="85">
        <f t="shared" si="12"/>
        <v>-69.58419384</v>
      </c>
      <c r="X10" s="101">
        <f t="shared" si="13"/>
        <v>0</v>
      </c>
      <c r="Y10" s="88" t="str">
        <f t="shared" si="14"/>
        <v>OK</v>
      </c>
      <c r="Z10" s="89">
        <f t="shared" si="15"/>
        <v>0.000000008140323152</v>
      </c>
      <c r="AA10" s="89">
        <f t="shared" si="16"/>
        <v>0.00000005849291309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-69.74539474343062</v>
      </c>
      <c r="F11" s="83">
        <v>146.5555555555555</v>
      </c>
      <c r="G11" s="83">
        <v>-73.78748644636444</v>
      </c>
      <c r="H11" s="84">
        <f t="shared" si="1"/>
        <v>4.042091703</v>
      </c>
      <c r="I11" s="83">
        <v>146.5555555555555</v>
      </c>
      <c r="J11" s="83">
        <v>-70.46248718554583</v>
      </c>
      <c r="K11" s="83">
        <v>146.6111111111111</v>
      </c>
      <c r="L11" s="83">
        <v>-74.86662449788932</v>
      </c>
      <c r="M11" s="85">
        <f t="shared" si="2"/>
        <v>0.000325634389</v>
      </c>
      <c r="N11" s="85">
        <f t="shared" si="3"/>
        <v>0.0002044681548</v>
      </c>
      <c r="O11" s="85">
        <f t="shared" si="4"/>
        <v>0.0002998303838</v>
      </c>
      <c r="P11" s="85">
        <f t="shared" si="5"/>
        <v>0.0001805796368</v>
      </c>
      <c r="Q11" s="85">
        <f t="shared" si="6"/>
        <v>1.120587057</v>
      </c>
      <c r="R11" s="85">
        <f t="shared" si="7"/>
        <v>64.20490893</v>
      </c>
      <c r="S11" s="86">
        <f t="shared" si="8"/>
        <v>0.5249068485</v>
      </c>
      <c r="T11" s="85">
        <f t="shared" si="9"/>
        <v>30.07494705</v>
      </c>
      <c r="U11" s="84">
        <f t="shared" si="10"/>
        <v>64.20490893</v>
      </c>
      <c r="V11" s="85">
        <f t="shared" si="11"/>
        <v>0.0002998303838</v>
      </c>
      <c r="W11" s="85">
        <f t="shared" si="12"/>
        <v>-70.46248719</v>
      </c>
      <c r="X11" s="101">
        <f t="shared" si="13"/>
        <v>0</v>
      </c>
      <c r="Y11" s="88" t="str">
        <f t="shared" si="14"/>
        <v>OK</v>
      </c>
      <c r="Z11" s="89">
        <f t="shared" si="15"/>
        <v>0.0000001060377553</v>
      </c>
      <c r="AA11" s="89">
        <f t="shared" si="16"/>
        <v>0.00000004180722631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-82.69201491725636</v>
      </c>
      <c r="F12" s="83">
        <v>285.2777777777778</v>
      </c>
      <c r="G12" s="83">
        <v>-80.91717844937129</v>
      </c>
      <c r="H12" s="84">
        <f t="shared" si="1"/>
        <v>-1.774836468</v>
      </c>
      <c r="I12" s="83">
        <v>285.2777777777778</v>
      </c>
      <c r="J12" s="83">
        <v>-92.87360290190833</v>
      </c>
      <c r="K12" s="83">
        <v>285.2777777777778</v>
      </c>
      <c r="L12" s="83">
        <v>-77.95298854093743</v>
      </c>
      <c r="M12" s="85">
        <f t="shared" si="2"/>
        <v>0.00007334985407</v>
      </c>
      <c r="N12" s="85">
        <f t="shared" si="3"/>
        <v>0.00008997898245</v>
      </c>
      <c r="O12" s="85">
        <f t="shared" si="4"/>
        <v>0.00002271537208</v>
      </c>
      <c r="P12" s="85">
        <f t="shared" si="5"/>
        <v>0.0001265757685</v>
      </c>
      <c r="Q12" s="85">
        <f t="shared" si="6"/>
        <v>0.1907678841</v>
      </c>
      <c r="R12" s="85">
        <f t="shared" si="7"/>
        <v>10.93019462</v>
      </c>
      <c r="S12" s="86">
        <f t="shared" si="8"/>
        <v>1.76481646</v>
      </c>
      <c r="T12" s="85">
        <f t="shared" si="9"/>
        <v>101.1165347</v>
      </c>
      <c r="U12" s="84">
        <f t="shared" si="10"/>
        <v>-10.93019462</v>
      </c>
      <c r="V12" s="85">
        <f t="shared" si="11"/>
        <v>0.00002271537208</v>
      </c>
      <c r="W12" s="85">
        <f t="shared" si="12"/>
        <v>-92.8736029</v>
      </c>
      <c r="X12" s="101">
        <f t="shared" si="13"/>
        <v>0</v>
      </c>
      <c r="Y12" s="88" t="str">
        <f t="shared" si="14"/>
        <v>OK</v>
      </c>
      <c r="Z12" s="89">
        <f t="shared" si="15"/>
        <v>0.000000005380201092</v>
      </c>
      <c r="AA12" s="89">
        <f t="shared" si="16"/>
        <v>0.000000008096217283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-88.40031427061597</v>
      </c>
      <c r="F13" s="83">
        <v>457.6111111111111</v>
      </c>
      <c r="G13" s="83">
        <v>-84.1908489020557</v>
      </c>
      <c r="H13" s="84">
        <f t="shared" si="1"/>
        <v>-4.209465369</v>
      </c>
      <c r="I13" s="83">
        <v>457.6111111111111</v>
      </c>
      <c r="J13" s="83">
        <v>-89.31791166538122</v>
      </c>
      <c r="K13" s="83">
        <v>457.6111111111111</v>
      </c>
      <c r="L13" s="83">
        <v>-81.21915381624791</v>
      </c>
      <c r="M13" s="85">
        <f t="shared" si="2"/>
        <v>0.00003801756407</v>
      </c>
      <c r="N13" s="85">
        <f t="shared" si="3"/>
        <v>0.00006172449635</v>
      </c>
      <c r="O13" s="85">
        <f t="shared" si="4"/>
        <v>0.0000342061674</v>
      </c>
      <c r="P13" s="85">
        <f t="shared" si="5"/>
        <v>0.0000869045088</v>
      </c>
      <c r="Q13" s="85">
        <f t="shared" si="6"/>
        <v>0.5146958683</v>
      </c>
      <c r="R13" s="85">
        <f t="shared" si="7"/>
        <v>29.48990099</v>
      </c>
      <c r="S13" s="86">
        <f t="shared" si="8"/>
        <v>2.082265911</v>
      </c>
      <c r="T13" s="85">
        <f t="shared" si="9"/>
        <v>119.3050485</v>
      </c>
      <c r="U13" s="84">
        <f t="shared" si="10"/>
        <v>-29.48990099</v>
      </c>
      <c r="V13" s="85">
        <f t="shared" si="11"/>
        <v>0.0000342061674</v>
      </c>
      <c r="W13" s="85">
        <f t="shared" si="12"/>
        <v>-89.31791167</v>
      </c>
      <c r="X13" s="101">
        <f t="shared" si="13"/>
        <v>0</v>
      </c>
      <c r="Y13" s="88" t="str">
        <f t="shared" si="14"/>
        <v>OK</v>
      </c>
      <c r="Z13" s="89">
        <f t="shared" si="15"/>
        <v>0.000000001445335177</v>
      </c>
      <c r="AA13" s="89">
        <f t="shared" si="16"/>
        <v>0.000000003809913449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-109.2739212670589</v>
      </c>
      <c r="F14" s="83">
        <v>662.1111111111111</v>
      </c>
      <c r="G14" s="83">
        <v>-103.3720195528081</v>
      </c>
      <c r="H14" s="84">
        <f t="shared" si="1"/>
        <v>-5.901901714</v>
      </c>
      <c r="I14" s="83">
        <v>662.1111111111111</v>
      </c>
      <c r="J14" s="83">
        <v>-106.5119418075095</v>
      </c>
      <c r="K14" s="83">
        <v>662.1111111111111</v>
      </c>
      <c r="L14" s="83">
        <v>-100.5514218691239</v>
      </c>
      <c r="M14" s="85">
        <f t="shared" si="2"/>
        <v>0.000003437984676</v>
      </c>
      <c r="N14" s="85">
        <f t="shared" si="3"/>
        <v>0.000006782643992</v>
      </c>
      <c r="O14" s="85">
        <f t="shared" si="4"/>
        <v>0.000004725011933</v>
      </c>
      <c r="P14" s="85">
        <f t="shared" si="5"/>
        <v>0.000009384883947</v>
      </c>
      <c r="Q14" s="85">
        <f t="shared" si="6"/>
        <v>0.7057014937</v>
      </c>
      <c r="R14" s="85">
        <f t="shared" si="7"/>
        <v>40.43371718</v>
      </c>
      <c r="S14" s="86">
        <f t="shared" si="8"/>
        <v>2.276628036</v>
      </c>
      <c r="T14" s="85">
        <f t="shared" si="9"/>
        <v>130.441178</v>
      </c>
      <c r="U14" s="84">
        <f t="shared" si="10"/>
        <v>-40.43371718</v>
      </c>
      <c r="V14" s="85">
        <f t="shared" si="11"/>
        <v>0.000004725011933</v>
      </c>
      <c r="W14" s="85">
        <f t="shared" si="12"/>
        <v>-106.5119418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-113.4568579839559</v>
      </c>
      <c r="F15" s="83">
        <v>1280.388888888889</v>
      </c>
      <c r="G15" s="83">
        <v>-105.8144254130016</v>
      </c>
      <c r="H15" s="84">
        <f t="shared" si="1"/>
        <v>-7.642432571</v>
      </c>
      <c r="I15" s="83">
        <v>1280.388888888889</v>
      </c>
      <c r="J15" s="83">
        <v>-107.0809550760512</v>
      </c>
      <c r="K15" s="83">
        <v>1280.388888888889</v>
      </c>
      <c r="L15" s="83">
        <v>-103.0679994841484</v>
      </c>
      <c r="M15" s="85">
        <f t="shared" si="2"/>
        <v>0.000002124012659</v>
      </c>
      <c r="N15" s="85">
        <f t="shared" si="3"/>
        <v>0.000005120103373</v>
      </c>
      <c r="O15" s="85">
        <f t="shared" si="4"/>
        <v>0.000004425397093</v>
      </c>
      <c r="P15" s="85">
        <f t="shared" si="5"/>
        <v>0.000007024251062</v>
      </c>
      <c r="Q15" s="85">
        <f t="shared" si="6"/>
        <v>1.032932564</v>
      </c>
      <c r="R15" s="85">
        <f t="shared" si="7"/>
        <v>59.18267644</v>
      </c>
      <c r="S15" s="86">
        <f t="shared" si="8"/>
        <v>2.59782797</v>
      </c>
      <c r="T15" s="85">
        <f t="shared" si="9"/>
        <v>148.8445786</v>
      </c>
      <c r="U15" s="84">
        <f t="shared" si="10"/>
        <v>-59.18267644</v>
      </c>
      <c r="V15" s="85">
        <f t="shared" si="11"/>
        <v>0.000004425397093</v>
      </c>
      <c r="W15" s="85">
        <f t="shared" si="12"/>
        <v>-107.0809551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-129.4729729360738</v>
      </c>
      <c r="F16" s="95">
        <v>2345.722222222222</v>
      </c>
      <c r="G16" s="95">
        <v>-120.9564008768264</v>
      </c>
      <c r="H16" s="96">
        <f t="shared" si="1"/>
        <v>-8.516572059</v>
      </c>
      <c r="I16" s="95">
        <v>2345.722222222222</v>
      </c>
      <c r="J16" s="95">
        <v>-119.3910864064441</v>
      </c>
      <c r="K16" s="95">
        <v>2345.722222222222</v>
      </c>
      <c r="L16" s="95">
        <v>-118.3005731753725</v>
      </c>
      <c r="M16" s="97">
        <f t="shared" si="2"/>
        <v>0.0000003360093428</v>
      </c>
      <c r="N16" s="97">
        <f t="shared" si="3"/>
        <v>0.0000008957358497</v>
      </c>
      <c r="O16" s="97">
        <f t="shared" si="4"/>
        <v>0.000001072619479</v>
      </c>
      <c r="P16" s="97">
        <f t="shared" si="5"/>
        <v>0.000001216105748</v>
      </c>
      <c r="Q16" s="97">
        <f t="shared" si="6"/>
        <v>1.972342025</v>
      </c>
      <c r="R16" s="97">
        <f t="shared" si="7"/>
        <v>113.0068738</v>
      </c>
      <c r="S16" s="98">
        <f t="shared" si="8"/>
        <v>2.783028803</v>
      </c>
      <c r="T16" s="97">
        <f t="shared" si="9"/>
        <v>159.4558047</v>
      </c>
      <c r="U16" s="96">
        <f t="shared" si="10"/>
        <v>-113.0068738</v>
      </c>
      <c r="V16" s="97">
        <f t="shared" si="11"/>
        <v>0.000001072619479</v>
      </c>
      <c r="W16" s="97">
        <f t="shared" si="12"/>
        <v>-119.3910864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-75.98279417421625</v>
      </c>
      <c r="F17" s="83">
        <v>50.72222222222222</v>
      </c>
      <c r="G17" s="83">
        <v>-66.16000232867398</v>
      </c>
      <c r="H17" s="84">
        <f t="shared" si="1"/>
        <v>-9.822791846</v>
      </c>
      <c r="I17" s="83">
        <v>50.72222222222222</v>
      </c>
      <c r="J17" s="83">
        <v>-63.73965148393726</v>
      </c>
      <c r="K17" s="83">
        <v>50.72222222222222</v>
      </c>
      <c r="L17" s="83">
        <v>-65.98267437158648</v>
      </c>
      <c r="M17" s="85">
        <f t="shared" si="2"/>
        <v>0.0001588035809</v>
      </c>
      <c r="N17" s="85">
        <f t="shared" si="3"/>
        <v>0.0004920394038</v>
      </c>
      <c r="O17" s="85">
        <f t="shared" si="4"/>
        <v>0.0006501557769</v>
      </c>
      <c r="P17" s="85">
        <f t="shared" si="5"/>
        <v>0.0005021879428</v>
      </c>
      <c r="Q17" s="85">
        <f t="shared" si="6"/>
        <v>3.034573958</v>
      </c>
      <c r="R17" s="85">
        <f t="shared" si="7"/>
        <v>173.8682804</v>
      </c>
      <c r="S17" s="86">
        <f t="shared" si="8"/>
        <v>1.473836932</v>
      </c>
      <c r="T17" s="85">
        <f t="shared" si="9"/>
        <v>84.44463588</v>
      </c>
      <c r="U17" s="84">
        <f t="shared" si="10"/>
        <v>173.8682804</v>
      </c>
      <c r="V17" s="85">
        <f t="shared" si="11"/>
        <v>0.0006501557769</v>
      </c>
      <c r="W17" s="85">
        <f t="shared" si="12"/>
        <v>-63.73965148</v>
      </c>
      <c r="X17" s="101">
        <f t="shared" si="13"/>
        <v>0</v>
      </c>
      <c r="Y17" s="88" t="str">
        <f t="shared" si="14"/>
        <v>OK</v>
      </c>
      <c r="Z17" s="89">
        <f t="shared" si="15"/>
        <v>0.00000002521857732</v>
      </c>
      <c r="AA17" s="89">
        <f t="shared" si="16"/>
        <v>0.0000002421027749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-65.07380683298959</v>
      </c>
      <c r="F18" s="83">
        <v>146.5555555555555</v>
      </c>
      <c r="G18" s="83">
        <v>-67.6943809834671</v>
      </c>
      <c r="H18" s="84">
        <f t="shared" si="1"/>
        <v>2.62057415</v>
      </c>
      <c r="I18" s="83">
        <v>146.5555555555555</v>
      </c>
      <c r="J18" s="83">
        <v>-64.39826470330873</v>
      </c>
      <c r="K18" s="83">
        <v>146.6111111111111</v>
      </c>
      <c r="L18" s="83">
        <v>-72.8718957671053</v>
      </c>
      <c r="M18" s="85">
        <f t="shared" si="2"/>
        <v>0.0005575831722</v>
      </c>
      <c r="N18" s="85">
        <f t="shared" si="3"/>
        <v>0.0004123641967</v>
      </c>
      <c r="O18" s="85">
        <f t="shared" si="4"/>
        <v>0.0006026799795</v>
      </c>
      <c r="P18" s="85">
        <f t="shared" si="5"/>
        <v>0.0002271983702</v>
      </c>
      <c r="Q18" s="85">
        <f t="shared" si="6"/>
        <v>1.311920433</v>
      </c>
      <c r="R18" s="85">
        <f t="shared" si="7"/>
        <v>75.16750389</v>
      </c>
      <c r="S18" s="86">
        <f t="shared" si="8"/>
        <v>0.3664414471</v>
      </c>
      <c r="T18" s="85">
        <f t="shared" si="9"/>
        <v>20.99554836</v>
      </c>
      <c r="U18" s="84">
        <f t="shared" si="10"/>
        <v>75.16750389</v>
      </c>
      <c r="V18" s="85">
        <f t="shared" si="11"/>
        <v>0.0006026799795</v>
      </c>
      <c r="W18" s="85">
        <f t="shared" si="12"/>
        <v>-64.3982647</v>
      </c>
      <c r="X18" s="101">
        <f t="shared" si="13"/>
        <v>0</v>
      </c>
      <c r="Y18" s="88" t="str">
        <f t="shared" si="14"/>
        <v>OK</v>
      </c>
      <c r="Z18" s="89">
        <f t="shared" si="15"/>
        <v>0.000000310898994</v>
      </c>
      <c r="AA18" s="89">
        <f t="shared" si="16"/>
        <v>0.0000001700442307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-73.95500839435275</v>
      </c>
      <c r="F19" s="83">
        <v>285.2777777777778</v>
      </c>
      <c r="G19" s="83">
        <v>-74.85768889040189</v>
      </c>
      <c r="H19" s="84">
        <f t="shared" si="1"/>
        <v>0.902680496</v>
      </c>
      <c r="I19" s="83">
        <v>285.2777777777778</v>
      </c>
      <c r="J19" s="83">
        <v>-94.06203071670856</v>
      </c>
      <c r="K19" s="83">
        <v>285.2777777777778</v>
      </c>
      <c r="L19" s="83">
        <v>-71.34279751852031</v>
      </c>
      <c r="M19" s="85">
        <f t="shared" si="2"/>
        <v>0.0002005624288</v>
      </c>
      <c r="N19" s="85">
        <f t="shared" si="3"/>
        <v>0.0001807655036</v>
      </c>
      <c r="O19" s="85">
        <f t="shared" si="4"/>
        <v>0.00001981063809</v>
      </c>
      <c r="P19" s="85">
        <f t="shared" si="5"/>
        <v>0.0002709318884</v>
      </c>
      <c r="Q19" s="85">
        <f t="shared" si="6"/>
        <v>0.003870539588</v>
      </c>
      <c r="R19" s="85">
        <f t="shared" si="7"/>
        <v>0.2217655829</v>
      </c>
      <c r="S19" s="86">
        <f t="shared" si="8"/>
        <v>1.57772834</v>
      </c>
      <c r="T19" s="85">
        <f t="shared" si="9"/>
        <v>90.39717508</v>
      </c>
      <c r="U19" s="84">
        <f t="shared" si="10"/>
        <v>-0.2217655829</v>
      </c>
      <c r="V19" s="85">
        <f t="shared" si="11"/>
        <v>0.00001981063809</v>
      </c>
      <c r="W19" s="85">
        <f t="shared" si="12"/>
        <v>-94.06203072</v>
      </c>
      <c r="X19" s="101">
        <f t="shared" si="13"/>
        <v>0</v>
      </c>
      <c r="Y19" s="88" t="str">
        <f t="shared" si="14"/>
        <v>OK</v>
      </c>
      <c r="Z19" s="89">
        <f t="shared" si="15"/>
        <v>0.00000004022528785</v>
      </c>
      <c r="AA19" s="89">
        <f t="shared" si="16"/>
        <v>0.0000000326761673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-80.49952911818247</v>
      </c>
      <c r="F20" s="83">
        <v>457.6111111111111</v>
      </c>
      <c r="G20" s="83">
        <v>-78.33302581999826</v>
      </c>
      <c r="H20" s="84">
        <f t="shared" si="1"/>
        <v>-2.166503298</v>
      </c>
      <c r="I20" s="83">
        <v>457.6111111111111</v>
      </c>
      <c r="J20" s="83">
        <v>-85.07737003429162</v>
      </c>
      <c r="K20" s="83">
        <v>457.6111111111111</v>
      </c>
      <c r="L20" s="83">
        <v>-74.72195210470991</v>
      </c>
      <c r="M20" s="85">
        <f t="shared" si="2"/>
        <v>0.00009441120574</v>
      </c>
      <c r="N20" s="85">
        <f t="shared" si="3"/>
        <v>0.0001211570552</v>
      </c>
      <c r="O20" s="85">
        <f t="shared" si="4"/>
        <v>0.00005573544825</v>
      </c>
      <c r="P20" s="85">
        <f t="shared" si="5"/>
        <v>0.0001836125638</v>
      </c>
      <c r="Q20" s="85">
        <f t="shared" si="6"/>
        <v>0.461285745</v>
      </c>
      <c r="R20" s="85">
        <f t="shared" si="7"/>
        <v>26.42972634</v>
      </c>
      <c r="S20" s="86">
        <f t="shared" si="8"/>
        <v>2.029079456</v>
      </c>
      <c r="T20" s="85">
        <f t="shared" si="9"/>
        <v>116.2576891</v>
      </c>
      <c r="U20" s="84">
        <f t="shared" si="10"/>
        <v>-26.42972634</v>
      </c>
      <c r="V20" s="85">
        <f t="shared" si="11"/>
        <v>0.00005573544825</v>
      </c>
      <c r="W20" s="85">
        <f t="shared" si="12"/>
        <v>-85.07737003</v>
      </c>
      <c r="X20" s="101">
        <f t="shared" si="13"/>
        <v>0</v>
      </c>
      <c r="Y20" s="88" t="str">
        <f t="shared" si="14"/>
        <v>OK</v>
      </c>
      <c r="Z20" s="89">
        <f t="shared" si="15"/>
        <v>0.000000008913475769</v>
      </c>
      <c r="AA20" s="89">
        <f t="shared" si="16"/>
        <v>0.00000001467903203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-101.4334927176513</v>
      </c>
      <c r="F21" s="83">
        <v>662.1111111111111</v>
      </c>
      <c r="G21" s="83">
        <v>-97.41895743889495</v>
      </c>
      <c r="H21" s="84">
        <f t="shared" si="1"/>
        <v>-4.014535279</v>
      </c>
      <c r="I21" s="83">
        <v>662.1111111111111</v>
      </c>
      <c r="J21" s="83">
        <v>-101.2786741545605</v>
      </c>
      <c r="K21" s="83">
        <v>662.1111111111111</v>
      </c>
      <c r="L21" s="83">
        <v>-94.0308760596386</v>
      </c>
      <c r="M21" s="85">
        <f t="shared" si="2"/>
        <v>0.000008478623766</v>
      </c>
      <c r="N21" s="85">
        <f t="shared" si="3"/>
        <v>0.00001346021906</v>
      </c>
      <c r="O21" s="85">
        <f t="shared" si="4"/>
        <v>0.00000863110286</v>
      </c>
      <c r="P21" s="85">
        <f t="shared" si="5"/>
        <v>0.00001988182272</v>
      </c>
      <c r="Q21" s="85">
        <f t="shared" si="6"/>
        <v>0.6723762698</v>
      </c>
      <c r="R21" s="85">
        <f t="shared" si="7"/>
        <v>38.52432251</v>
      </c>
      <c r="S21" s="86">
        <f t="shared" si="8"/>
        <v>2.243500879</v>
      </c>
      <c r="T21" s="85">
        <f t="shared" si="9"/>
        <v>128.5431317</v>
      </c>
      <c r="U21" s="84">
        <f t="shared" si="10"/>
        <v>-38.52432251</v>
      </c>
      <c r="V21" s="85">
        <f t="shared" si="11"/>
        <v>0.00000863110286</v>
      </c>
      <c r="W21" s="85">
        <f t="shared" si="12"/>
        <v>-101.2786742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0.0000000001811774973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-105.4586854701446</v>
      </c>
      <c r="F22" s="83">
        <v>1280.388888888889</v>
      </c>
      <c r="G22" s="83">
        <v>-99.73673794584668</v>
      </c>
      <c r="H22" s="84">
        <f t="shared" si="1"/>
        <v>-5.721947524</v>
      </c>
      <c r="I22" s="83">
        <v>1280.388888888889</v>
      </c>
      <c r="J22" s="83">
        <v>-101.104165106459</v>
      </c>
      <c r="K22" s="83">
        <v>1280.388888888889</v>
      </c>
      <c r="L22" s="83">
        <v>-96.40501065268907</v>
      </c>
      <c r="M22" s="85">
        <f t="shared" si="2"/>
        <v>0.000005334156169</v>
      </c>
      <c r="N22" s="85">
        <f t="shared" si="3"/>
        <v>0.00001030773163</v>
      </c>
      <c r="O22" s="85">
        <f t="shared" si="4"/>
        <v>0.000008806264888</v>
      </c>
      <c r="P22" s="85">
        <f t="shared" si="5"/>
        <v>0.00001512688368</v>
      </c>
      <c r="Q22" s="85">
        <f t="shared" si="6"/>
        <v>1.024266014</v>
      </c>
      <c r="R22" s="85">
        <f t="shared" si="7"/>
        <v>58.68611967</v>
      </c>
      <c r="S22" s="86">
        <f t="shared" si="8"/>
        <v>2.598086255</v>
      </c>
      <c r="T22" s="85">
        <f t="shared" si="9"/>
        <v>148.8593772</v>
      </c>
      <c r="U22" s="84">
        <f t="shared" si="10"/>
        <v>-58.68611967</v>
      </c>
      <c r="V22" s="85">
        <f t="shared" si="11"/>
        <v>0.000008806264888</v>
      </c>
      <c r="W22" s="85">
        <f t="shared" si="12"/>
        <v>-101.1041651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0.0000000001062493313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-121.2993349239249</v>
      </c>
      <c r="F23" s="95">
        <v>2345.722222222222</v>
      </c>
      <c r="G23" s="95">
        <v>-114.7827704981804</v>
      </c>
      <c r="H23" s="96">
        <f t="shared" si="1"/>
        <v>-6.516564426</v>
      </c>
      <c r="I23" s="95">
        <v>2345.722222222222</v>
      </c>
      <c r="J23" s="95">
        <v>-112.8544199852809</v>
      </c>
      <c r="K23" s="95">
        <v>2345.722222222222</v>
      </c>
      <c r="L23" s="95">
        <v>-111.5202960033703</v>
      </c>
      <c r="M23" s="97">
        <f t="shared" si="2"/>
        <v>0.0000008610596808</v>
      </c>
      <c r="N23" s="97">
        <f t="shared" si="3"/>
        <v>0.000001823314035</v>
      </c>
      <c r="O23" s="97">
        <f t="shared" si="4"/>
        <v>0.000002276559475</v>
      </c>
      <c r="P23" s="97">
        <f t="shared" si="5"/>
        <v>0.000002654515098</v>
      </c>
      <c r="Q23" s="97">
        <f t="shared" si="6"/>
        <v>1.934438777</v>
      </c>
      <c r="R23" s="97">
        <f t="shared" si="7"/>
        <v>110.8351777</v>
      </c>
      <c r="S23" s="98">
        <f t="shared" si="8"/>
        <v>2.821579632</v>
      </c>
      <c r="T23" s="97">
        <f t="shared" si="9"/>
        <v>161.6646045</v>
      </c>
      <c r="U23" s="96">
        <f t="shared" si="10"/>
        <v>-110.8351777</v>
      </c>
      <c r="V23" s="97">
        <f t="shared" si="11"/>
        <v>0.000002276559475</v>
      </c>
      <c r="W23" s="97">
        <f t="shared" si="12"/>
        <v>-112.85442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-83.41141562374759</v>
      </c>
      <c r="F3" s="83">
        <v>50.72222222222222</v>
      </c>
      <c r="G3" s="83">
        <v>-72.03399854514228</v>
      </c>
      <c r="H3" s="84">
        <f t="shared" ref="H3:H23" si="1">E3-G3</f>
        <v>-11.37741708</v>
      </c>
      <c r="I3" s="83">
        <v>50.72222222222222</v>
      </c>
      <c r="J3" s="83">
        <v>-69.96350612501143</v>
      </c>
      <c r="K3" s="83">
        <v>50.72222222222222</v>
      </c>
      <c r="L3" s="83">
        <v>-71.87829283648702</v>
      </c>
      <c r="M3" s="85">
        <f t="shared" ref="M3:M23" si="2">10^(E3/20)</f>
        <v>0.00006751950019</v>
      </c>
      <c r="N3" s="85">
        <f t="shared" ref="N3:N23" si="3">10^(G3/20)</f>
        <v>0.0002502073555</v>
      </c>
      <c r="O3" s="85">
        <f t="shared" ref="O3:O23" si="4">10^(J3/20)</f>
        <v>0.000317559196</v>
      </c>
      <c r="P3" s="85">
        <f t="shared" ref="P3:P23" si="5">10^(L3/20)</f>
        <v>0.0002547330867</v>
      </c>
      <c r="Q3" s="85">
        <f t="shared" ref="Q3:Q23" si="6">ACOS((M3^2+N3^2-O3^2)/(2*M3*N3))</f>
        <v>3.062169256</v>
      </c>
      <c r="R3" s="85">
        <f t="shared" ref="R3:R23" si="7">(360/(2*PI()))*Q3</f>
        <v>175.4493745</v>
      </c>
      <c r="S3" s="86">
        <f t="shared" ref="S3:S23" si="8">ACOS((M3^2+N3^2-P3^2)/(2*M3*N3))</f>
        <v>1.503453057</v>
      </c>
      <c r="T3" s="85">
        <f t="shared" ref="T3:T23" si="9">(360/(2*PI()))*S3</f>
        <v>86.14151487</v>
      </c>
      <c r="U3" s="84">
        <f t="shared" ref="U3:U23" si="10">IF(T3&lt;90,R3*1,R3*-1)</f>
        <v>175.4493745</v>
      </c>
      <c r="V3" s="85">
        <f t="shared" ref="V3:V23" si="11">(M3^2+N3^2-2*M3*N3*COS(Q3))^0.5</f>
        <v>0.000317559196</v>
      </c>
      <c r="W3" s="85">
        <f t="shared" ref="W3:W23" si="12">20*LOG(V3)</f>
        <v>-69.96350613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0.000000004558882906</v>
      </c>
      <c r="AA3" s="89">
        <f t="shared" ref="AA3:AA23" si="16">10^(G3/10)</f>
        <v>0.00000006260372074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-72.15390506541956</v>
      </c>
      <c r="F4" s="83">
        <v>146.5555555555555</v>
      </c>
      <c r="G4" s="83">
        <v>-73.64243309642005</v>
      </c>
      <c r="H4" s="84">
        <f t="shared" si="1"/>
        <v>1.488528031</v>
      </c>
      <c r="I4" s="83">
        <v>146.5555555555555</v>
      </c>
      <c r="J4" s="83">
        <v>-69.84057040936227</v>
      </c>
      <c r="K4" s="83">
        <v>146.6111111111111</v>
      </c>
      <c r="L4" s="83">
        <v>-84.44640764869845</v>
      </c>
      <c r="M4" s="85">
        <f t="shared" si="2"/>
        <v>0.0002467770377</v>
      </c>
      <c r="N4" s="85">
        <f t="shared" si="3"/>
        <v>0.0002079114203</v>
      </c>
      <c r="O4" s="85">
        <f t="shared" si="4"/>
        <v>0.0003220857268</v>
      </c>
      <c r="P4" s="85">
        <f t="shared" si="5"/>
        <v>0.00005993487689</v>
      </c>
      <c r="Q4" s="85">
        <f t="shared" si="6"/>
        <v>1.567026424</v>
      </c>
      <c r="R4" s="85">
        <f t="shared" si="7"/>
        <v>89.7840005</v>
      </c>
      <c r="S4" s="86">
        <f t="shared" si="8"/>
        <v>0.2017667353</v>
      </c>
      <c r="T4" s="85">
        <f t="shared" si="9"/>
        <v>11.56038238</v>
      </c>
      <c r="U4" s="84">
        <f t="shared" si="10"/>
        <v>89.7840005</v>
      </c>
      <c r="V4" s="85">
        <f t="shared" si="11"/>
        <v>0.0003220857268</v>
      </c>
      <c r="W4" s="85">
        <f t="shared" si="12"/>
        <v>-69.84057041</v>
      </c>
      <c r="X4" s="101">
        <f t="shared" si="13"/>
        <v>0</v>
      </c>
      <c r="Y4" s="88" t="str">
        <f t="shared" si="14"/>
        <v>OK</v>
      </c>
      <c r="Z4" s="89">
        <f t="shared" si="15"/>
        <v>0.00000006089890635</v>
      </c>
      <c r="AA4" s="89">
        <f t="shared" si="16"/>
        <v>0.00000004322715869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-77.81541941666705</v>
      </c>
      <c r="F5" s="83">
        <v>285.2777777777778</v>
      </c>
      <c r="G5" s="83">
        <v>-80.83942660691902</v>
      </c>
      <c r="H5" s="84">
        <f t="shared" si="1"/>
        <v>3.02400719</v>
      </c>
      <c r="I5" s="83">
        <v>285.2777777777778</v>
      </c>
      <c r="J5" s="83">
        <v>-88.08631677697309</v>
      </c>
      <c r="K5" s="83">
        <v>285.2777777777778</v>
      </c>
      <c r="L5" s="83">
        <v>-76.4878566443444</v>
      </c>
      <c r="M5" s="85">
        <f t="shared" si="2"/>
        <v>0.0001285964646</v>
      </c>
      <c r="N5" s="85">
        <f t="shared" si="3"/>
        <v>0.00009078804613</v>
      </c>
      <c r="O5" s="85">
        <f t="shared" si="4"/>
        <v>0.00003941705389</v>
      </c>
      <c r="P5" s="85">
        <f t="shared" si="5"/>
        <v>0.0001498328939</v>
      </c>
      <c r="Q5" s="85">
        <f t="shared" si="6"/>
        <v>0.1031984038</v>
      </c>
      <c r="R5" s="85">
        <f t="shared" si="7"/>
        <v>5.912832993</v>
      </c>
      <c r="S5" s="86">
        <f t="shared" si="8"/>
        <v>1.470860488</v>
      </c>
      <c r="T5" s="85">
        <f t="shared" si="9"/>
        <v>84.27409824</v>
      </c>
      <c r="U5" s="84">
        <f t="shared" si="10"/>
        <v>5.912832993</v>
      </c>
      <c r="V5" s="85">
        <f t="shared" si="11"/>
        <v>0.00003941705389</v>
      </c>
      <c r="W5" s="85">
        <f t="shared" si="12"/>
        <v>-88.08631678</v>
      </c>
      <c r="X5" s="101">
        <f t="shared" si="13"/>
        <v>0</v>
      </c>
      <c r="Y5" s="88" t="str">
        <f t="shared" si="14"/>
        <v>OK</v>
      </c>
      <c r="Z5" s="89">
        <f t="shared" si="15"/>
        <v>0.00000001653705072</v>
      </c>
      <c r="AA5" s="89">
        <f t="shared" si="16"/>
        <v>0.00000000824246932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-84.96126318408255</v>
      </c>
      <c r="F6" s="83">
        <v>457.6111111111111</v>
      </c>
      <c r="G6" s="83">
        <v>-84.51926348850708</v>
      </c>
      <c r="H6" s="84">
        <f t="shared" si="1"/>
        <v>-0.4419996956</v>
      </c>
      <c r="I6" s="83">
        <v>457.6111111111111</v>
      </c>
      <c r="J6" s="83">
        <v>-92.22805368878463</v>
      </c>
      <c r="K6" s="83">
        <v>457.6111111111111</v>
      </c>
      <c r="L6" s="83">
        <v>-80.2407034075266</v>
      </c>
      <c r="M6" s="85">
        <f t="shared" si="2"/>
        <v>0.00005648548223</v>
      </c>
      <c r="N6" s="85">
        <f t="shared" si="3"/>
        <v>0.00005943425532</v>
      </c>
      <c r="O6" s="85">
        <f t="shared" si="4"/>
        <v>0.00002446793486</v>
      </c>
      <c r="P6" s="85">
        <f t="shared" si="5"/>
        <v>0.00009726684512</v>
      </c>
      <c r="Q6" s="85">
        <f t="shared" si="6"/>
        <v>0.422343774</v>
      </c>
      <c r="R6" s="85">
        <f t="shared" si="7"/>
        <v>24.19851575</v>
      </c>
      <c r="S6" s="86">
        <f t="shared" si="8"/>
        <v>1.990788878</v>
      </c>
      <c r="T6" s="85">
        <f t="shared" si="9"/>
        <v>114.0638006</v>
      </c>
      <c r="U6" s="84">
        <f t="shared" si="10"/>
        <v>-24.19851575</v>
      </c>
      <c r="V6" s="85">
        <f t="shared" si="11"/>
        <v>0.00002446793486</v>
      </c>
      <c r="W6" s="85">
        <f t="shared" si="12"/>
        <v>-92.22805369</v>
      </c>
      <c r="X6" s="101">
        <f t="shared" si="13"/>
        <v>0</v>
      </c>
      <c r="Y6" s="88" t="str">
        <f t="shared" si="14"/>
        <v>OK</v>
      </c>
      <c r="Z6" s="89">
        <f t="shared" si="15"/>
        <v>0.000000003190609703</v>
      </c>
      <c r="AA6" s="89">
        <f t="shared" si="16"/>
        <v>0.000000003532430705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-105.9534717616044</v>
      </c>
      <c r="F7" s="83">
        <v>662.1111111111111</v>
      </c>
      <c r="G7" s="83">
        <v>-103.5063774624313</v>
      </c>
      <c r="H7" s="84">
        <f t="shared" si="1"/>
        <v>-2.447094299</v>
      </c>
      <c r="I7" s="83">
        <v>662.1111111111111</v>
      </c>
      <c r="J7" s="83">
        <v>-107.9313751653729</v>
      </c>
      <c r="K7" s="83">
        <v>662.1111111111111</v>
      </c>
      <c r="L7" s="83">
        <v>-99.57167024360547</v>
      </c>
      <c r="M7" s="85">
        <f t="shared" si="2"/>
        <v>0.000005038791777</v>
      </c>
      <c r="N7" s="85">
        <f t="shared" si="3"/>
        <v>0.000006678533779</v>
      </c>
      <c r="O7" s="85">
        <f t="shared" si="4"/>
        <v>0.000004012649643</v>
      </c>
      <c r="P7" s="85">
        <f t="shared" si="5"/>
        <v>0.00001050549421</v>
      </c>
      <c r="Q7" s="85">
        <f t="shared" si="6"/>
        <v>0.6423092099</v>
      </c>
      <c r="R7" s="85">
        <f t="shared" si="7"/>
        <v>36.80160687</v>
      </c>
      <c r="S7" s="86">
        <f t="shared" si="8"/>
        <v>2.21413184</v>
      </c>
      <c r="T7" s="85">
        <f t="shared" si="9"/>
        <v>126.8604097</v>
      </c>
      <c r="U7" s="84">
        <f t="shared" si="10"/>
        <v>-36.80160687</v>
      </c>
      <c r="V7" s="85">
        <f t="shared" si="11"/>
        <v>0.000004012649643</v>
      </c>
      <c r="W7" s="85">
        <f t="shared" si="12"/>
        <v>-107.9313752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-109.9112186452468</v>
      </c>
      <c r="F8" s="83">
        <v>1280.388888888889</v>
      </c>
      <c r="G8" s="83">
        <v>-105.6977208884518</v>
      </c>
      <c r="H8" s="84">
        <f t="shared" si="1"/>
        <v>-4.213497757</v>
      </c>
      <c r="I8" s="83">
        <v>1280.388888888889</v>
      </c>
      <c r="J8" s="83">
        <v>-107.0048227306979</v>
      </c>
      <c r="K8" s="83">
        <v>1280.388888888889</v>
      </c>
      <c r="L8" s="83">
        <v>-101.8330828015419</v>
      </c>
      <c r="M8" s="85">
        <f t="shared" si="2"/>
        <v>0.000003194766102</v>
      </c>
      <c r="N8" s="85">
        <f t="shared" si="3"/>
        <v>0.00000518936186</v>
      </c>
      <c r="O8" s="85">
        <f t="shared" si="4"/>
        <v>0.000004464356456</v>
      </c>
      <c r="P8" s="85">
        <f t="shared" si="5"/>
        <v>0.000008097404971</v>
      </c>
      <c r="Q8" s="85">
        <f t="shared" si="6"/>
        <v>1.025230825</v>
      </c>
      <c r="R8" s="85">
        <f t="shared" si="7"/>
        <v>58.74139933</v>
      </c>
      <c r="S8" s="86">
        <f t="shared" si="8"/>
        <v>2.601147209</v>
      </c>
      <c r="T8" s="85">
        <f t="shared" si="9"/>
        <v>149.0347569</v>
      </c>
      <c r="U8" s="84">
        <f t="shared" si="10"/>
        <v>-58.74139933</v>
      </c>
      <c r="V8" s="85">
        <f t="shared" si="11"/>
        <v>0.000004464356456</v>
      </c>
      <c r="W8" s="85">
        <f t="shared" si="12"/>
        <v>-107.0048227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-125.6751245972189</v>
      </c>
      <c r="F9" s="95">
        <v>2345.722222222222</v>
      </c>
      <c r="G9" s="95">
        <v>-120.619366729612</v>
      </c>
      <c r="H9" s="96">
        <f t="shared" si="1"/>
        <v>-5.055757868</v>
      </c>
      <c r="I9" s="95">
        <v>2345.722222222222</v>
      </c>
      <c r="J9" s="95">
        <v>-118.2358997264625</v>
      </c>
      <c r="K9" s="95">
        <v>2345.722222222222</v>
      </c>
      <c r="L9" s="95">
        <v>-116.9222595183087</v>
      </c>
      <c r="M9" s="97">
        <f t="shared" si="2"/>
        <v>0.000000520287953</v>
      </c>
      <c r="N9" s="97">
        <f t="shared" si="3"/>
        <v>0.0000009311757631</v>
      </c>
      <c r="O9" s="97">
        <f t="shared" si="4"/>
        <v>0.00000122519443</v>
      </c>
      <c r="P9" s="97">
        <f t="shared" si="5"/>
        <v>0.000001425236789</v>
      </c>
      <c r="Q9" s="97">
        <f t="shared" si="6"/>
        <v>1.955141764</v>
      </c>
      <c r="R9" s="97">
        <f t="shared" si="7"/>
        <v>112.0213715</v>
      </c>
      <c r="S9" s="98">
        <f t="shared" si="8"/>
        <v>2.744362309</v>
      </c>
      <c r="T9" s="97">
        <f t="shared" si="9"/>
        <v>157.2403778</v>
      </c>
      <c r="U9" s="96">
        <f t="shared" si="10"/>
        <v>-112.0213715</v>
      </c>
      <c r="V9" s="97">
        <f t="shared" si="11"/>
        <v>0.00000122519443</v>
      </c>
      <c r="W9" s="97">
        <f t="shared" si="12"/>
        <v>-118.2358997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-80.85306424546525</v>
      </c>
      <c r="F10" s="83">
        <v>50.72222222222222</v>
      </c>
      <c r="G10" s="83">
        <v>-72.3289392781567</v>
      </c>
      <c r="H10" s="84">
        <f t="shared" si="1"/>
        <v>-8.524124967</v>
      </c>
      <c r="I10" s="83">
        <v>50.72222222222222</v>
      </c>
      <c r="J10" s="83">
        <v>-69.56934670567301</v>
      </c>
      <c r="K10" s="83">
        <v>50.72222222222222</v>
      </c>
      <c r="L10" s="83">
        <v>-71.95903950930267</v>
      </c>
      <c r="M10" s="85">
        <f t="shared" si="2"/>
        <v>0.00009064561247</v>
      </c>
      <c r="N10" s="85">
        <f t="shared" si="3"/>
        <v>0.0002418538672</v>
      </c>
      <c r="O10" s="85">
        <f t="shared" si="4"/>
        <v>0.0003323017778</v>
      </c>
      <c r="P10" s="85">
        <f t="shared" si="5"/>
        <v>0.0002523759836</v>
      </c>
      <c r="Q10" s="85">
        <f t="shared" si="6"/>
        <v>3.064144696</v>
      </c>
      <c r="R10" s="85">
        <f t="shared" si="7"/>
        <v>175.5625589</v>
      </c>
      <c r="S10" s="86">
        <f t="shared" si="8"/>
        <v>1.501949264</v>
      </c>
      <c r="T10" s="85">
        <f t="shared" si="9"/>
        <v>86.05535388</v>
      </c>
      <c r="U10" s="84">
        <f t="shared" si="10"/>
        <v>175.5625589</v>
      </c>
      <c r="V10" s="85">
        <f t="shared" si="11"/>
        <v>0.0003323017778</v>
      </c>
      <c r="W10" s="85">
        <f t="shared" si="12"/>
        <v>-69.56934671</v>
      </c>
      <c r="X10" s="101">
        <f t="shared" si="13"/>
        <v>0</v>
      </c>
      <c r="Y10" s="88" t="str">
        <f t="shared" si="14"/>
        <v>OK</v>
      </c>
      <c r="Z10" s="89">
        <f t="shared" si="15"/>
        <v>0.00000000821662706</v>
      </c>
      <c r="AA10" s="89">
        <f t="shared" si="16"/>
        <v>0.00000005849329309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-69.7314962086688</v>
      </c>
      <c r="F11" s="83">
        <v>146.5555555555555</v>
      </c>
      <c r="G11" s="83">
        <v>-73.78762833428075</v>
      </c>
      <c r="H11" s="84">
        <f t="shared" si="1"/>
        <v>4.056132126</v>
      </c>
      <c r="I11" s="83">
        <v>146.5555555555555</v>
      </c>
      <c r="J11" s="83">
        <v>-70.43923563046027</v>
      </c>
      <c r="K11" s="83">
        <v>146.6111111111111</v>
      </c>
      <c r="L11" s="83">
        <v>-74.83622192478866</v>
      </c>
      <c r="M11" s="85">
        <f t="shared" si="2"/>
        <v>0.0003261558628</v>
      </c>
      <c r="N11" s="85">
        <f t="shared" si="3"/>
        <v>0.0002044648147</v>
      </c>
      <c r="O11" s="85">
        <f t="shared" si="4"/>
        <v>0.0003006340853</v>
      </c>
      <c r="P11" s="85">
        <f t="shared" si="5"/>
        <v>0.0001812128137</v>
      </c>
      <c r="Q11" s="85">
        <f t="shared" si="6"/>
        <v>1.122550711</v>
      </c>
      <c r="R11" s="85">
        <f t="shared" si="7"/>
        <v>64.31741803</v>
      </c>
      <c r="S11" s="86">
        <f t="shared" si="8"/>
        <v>0.5260011045</v>
      </c>
      <c r="T11" s="85">
        <f t="shared" si="9"/>
        <v>30.13764331</v>
      </c>
      <c r="U11" s="84">
        <f t="shared" si="10"/>
        <v>64.31741803</v>
      </c>
      <c r="V11" s="85">
        <f t="shared" si="11"/>
        <v>0.0003006340853</v>
      </c>
      <c r="W11" s="85">
        <f t="shared" si="12"/>
        <v>-70.43923563</v>
      </c>
      <c r="X11" s="101">
        <f t="shared" si="13"/>
        <v>0</v>
      </c>
      <c r="Y11" s="88" t="str">
        <f t="shared" si="14"/>
        <v>OK</v>
      </c>
      <c r="Z11" s="89">
        <f t="shared" si="15"/>
        <v>0.0000001063776468</v>
      </c>
      <c r="AA11" s="89">
        <f t="shared" si="16"/>
        <v>0.00000004180586045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-82.6794698404185</v>
      </c>
      <c r="F12" s="83">
        <v>285.2777777777778</v>
      </c>
      <c r="G12" s="83">
        <v>-80.91772656078184</v>
      </c>
      <c r="H12" s="84">
        <f t="shared" si="1"/>
        <v>-1.76174328</v>
      </c>
      <c r="I12" s="83">
        <v>285.2777777777778</v>
      </c>
      <c r="J12" s="83">
        <v>-92.89134709500439</v>
      </c>
      <c r="K12" s="83">
        <v>285.2777777777778</v>
      </c>
      <c r="L12" s="83">
        <v>-77.94511314365413</v>
      </c>
      <c r="M12" s="85">
        <f t="shared" si="2"/>
        <v>0.0000734558702</v>
      </c>
      <c r="N12" s="85">
        <f t="shared" si="3"/>
        <v>0.00008997330463</v>
      </c>
      <c r="O12" s="85">
        <f t="shared" si="4"/>
        <v>0.00002266901476</v>
      </c>
      <c r="P12" s="85">
        <f t="shared" si="5"/>
        <v>0.0001266905854</v>
      </c>
      <c r="Q12" s="85">
        <f t="shared" si="6"/>
        <v>0.191272904</v>
      </c>
      <c r="R12" s="85">
        <f t="shared" si="7"/>
        <v>10.95913013</v>
      </c>
      <c r="S12" s="86">
        <f t="shared" si="8"/>
        <v>1.765666146</v>
      </c>
      <c r="T12" s="85">
        <f t="shared" si="9"/>
        <v>101.1652182</v>
      </c>
      <c r="U12" s="84">
        <f t="shared" si="10"/>
        <v>-10.95913013</v>
      </c>
      <c r="V12" s="85">
        <f t="shared" si="11"/>
        <v>0.00002266901476</v>
      </c>
      <c r="W12" s="85">
        <f t="shared" si="12"/>
        <v>-92.8913471</v>
      </c>
      <c r="X12" s="101">
        <f t="shared" si="13"/>
        <v>0</v>
      </c>
      <c r="Y12" s="88" t="str">
        <f t="shared" si="14"/>
        <v>OK</v>
      </c>
      <c r="Z12" s="89">
        <f t="shared" si="15"/>
        <v>0.000000005395764866</v>
      </c>
      <c r="AA12" s="89">
        <f t="shared" si="16"/>
        <v>0.000000008095195545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-88.39604933241931</v>
      </c>
      <c r="F13" s="83">
        <v>457.6111111111111</v>
      </c>
      <c r="G13" s="83">
        <v>-84.19153637241968</v>
      </c>
      <c r="H13" s="84">
        <f t="shared" si="1"/>
        <v>-4.20451296</v>
      </c>
      <c r="I13" s="83">
        <v>457.6111111111111</v>
      </c>
      <c r="J13" s="83">
        <v>-89.32859267205885</v>
      </c>
      <c r="K13" s="83">
        <v>457.6111111111111</v>
      </c>
      <c r="L13" s="83">
        <v>-81.218532697515</v>
      </c>
      <c r="M13" s="85">
        <f t="shared" si="2"/>
        <v>0.000038036236</v>
      </c>
      <c r="N13" s="85">
        <f t="shared" si="3"/>
        <v>0.00006171961117</v>
      </c>
      <c r="O13" s="85">
        <f t="shared" si="4"/>
        <v>0.00003416413005</v>
      </c>
      <c r="P13" s="85">
        <f t="shared" si="5"/>
        <v>0.00008691072347</v>
      </c>
      <c r="Q13" s="85">
        <f t="shared" si="6"/>
        <v>0.5138263277</v>
      </c>
      <c r="R13" s="85">
        <f t="shared" si="7"/>
        <v>29.44007998</v>
      </c>
      <c r="S13" s="86">
        <f t="shared" si="8"/>
        <v>2.082099067</v>
      </c>
      <c r="T13" s="85">
        <f t="shared" si="9"/>
        <v>119.2954891</v>
      </c>
      <c r="U13" s="84">
        <f t="shared" si="10"/>
        <v>-29.44007998</v>
      </c>
      <c r="V13" s="85">
        <f t="shared" si="11"/>
        <v>0.00003416413005</v>
      </c>
      <c r="W13" s="85">
        <f t="shared" si="12"/>
        <v>-89.32859267</v>
      </c>
      <c r="X13" s="101">
        <f t="shared" si="13"/>
        <v>0</v>
      </c>
      <c r="Y13" s="88" t="str">
        <f t="shared" si="14"/>
        <v>OK</v>
      </c>
      <c r="Z13" s="89">
        <f t="shared" si="15"/>
        <v>0.000000001446755249</v>
      </c>
      <c r="AA13" s="89">
        <f t="shared" si="16"/>
        <v>0.000000003809310403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-109.3115341294686</v>
      </c>
      <c r="F14" s="83">
        <v>662.1111111111111</v>
      </c>
      <c r="G14" s="83">
        <v>-103.3659773721848</v>
      </c>
      <c r="H14" s="84">
        <f t="shared" si="1"/>
        <v>-5.945556757</v>
      </c>
      <c r="I14" s="83">
        <v>662.1111111111111</v>
      </c>
      <c r="J14" s="83">
        <v>-106.486159586716</v>
      </c>
      <c r="K14" s="83">
        <v>662.1111111111111</v>
      </c>
      <c r="L14" s="83">
        <v>-100.5605625783865</v>
      </c>
      <c r="M14" s="85">
        <f t="shared" si="2"/>
        <v>0.000003423129219</v>
      </c>
      <c r="N14" s="85">
        <f t="shared" si="3"/>
        <v>0.000006787363856</v>
      </c>
      <c r="O14" s="85">
        <f t="shared" si="4"/>
        <v>0.000004739057964</v>
      </c>
      <c r="P14" s="85">
        <f t="shared" si="5"/>
        <v>0.000009375012837</v>
      </c>
      <c r="Q14" s="85">
        <f t="shared" si="6"/>
        <v>0.7070945359</v>
      </c>
      <c r="R14" s="85">
        <f t="shared" si="7"/>
        <v>40.51353262</v>
      </c>
      <c r="S14" s="86">
        <f t="shared" si="8"/>
        <v>2.275566838</v>
      </c>
      <c r="T14" s="85">
        <f t="shared" si="9"/>
        <v>130.3803758</v>
      </c>
      <c r="U14" s="84">
        <f t="shared" si="10"/>
        <v>-40.51353262</v>
      </c>
      <c r="V14" s="85">
        <f t="shared" si="11"/>
        <v>0.000004739057964</v>
      </c>
      <c r="W14" s="85">
        <f t="shared" si="12"/>
        <v>-106.4861596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-113.4812662900061</v>
      </c>
      <c r="F15" s="83">
        <v>1280.388888888889</v>
      </c>
      <c r="G15" s="83">
        <v>-105.8143268582747</v>
      </c>
      <c r="H15" s="84">
        <f t="shared" si="1"/>
        <v>-7.666939432</v>
      </c>
      <c r="I15" s="83">
        <v>1280.388888888889</v>
      </c>
      <c r="J15" s="83">
        <v>-107.0515266705711</v>
      </c>
      <c r="K15" s="83">
        <v>1280.388888888889</v>
      </c>
      <c r="L15" s="83">
        <v>-103.0561662204776</v>
      </c>
      <c r="M15" s="85">
        <f t="shared" si="2"/>
        <v>0.000002118052328</v>
      </c>
      <c r="N15" s="85">
        <f t="shared" si="3"/>
        <v>0.000005120161469</v>
      </c>
      <c r="O15" s="85">
        <f t="shared" si="4"/>
        <v>0.000004440416078</v>
      </c>
      <c r="P15" s="85">
        <f t="shared" si="5"/>
        <v>0.000007033827106</v>
      </c>
      <c r="Q15" s="85">
        <f t="shared" si="6"/>
        <v>1.039720923</v>
      </c>
      <c r="R15" s="85">
        <f t="shared" si="7"/>
        <v>59.57162075</v>
      </c>
      <c r="S15" s="86">
        <f t="shared" si="8"/>
        <v>2.616965</v>
      </c>
      <c r="T15" s="85">
        <f t="shared" si="9"/>
        <v>149.9410496</v>
      </c>
      <c r="U15" s="84">
        <f t="shared" si="10"/>
        <v>-59.57162075</v>
      </c>
      <c r="V15" s="85">
        <f t="shared" si="11"/>
        <v>0.000004440416078</v>
      </c>
      <c r="W15" s="85">
        <f t="shared" si="12"/>
        <v>-107.0515267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-129.6986599435461</v>
      </c>
      <c r="F16" s="95">
        <v>2345.722222222222</v>
      </c>
      <c r="G16" s="95">
        <v>-120.9505119013483</v>
      </c>
      <c r="H16" s="96">
        <f t="shared" si="1"/>
        <v>-8.748148042</v>
      </c>
      <c r="I16" s="95">
        <v>2345.722222222222</v>
      </c>
      <c r="J16" s="95">
        <v>-119.4487334598025</v>
      </c>
      <c r="K16" s="95">
        <v>2345.722222222222</v>
      </c>
      <c r="L16" s="95">
        <v>-118.3727749308179</v>
      </c>
      <c r="M16" s="97">
        <f t="shared" si="2"/>
        <v>0.0000003273912008</v>
      </c>
      <c r="N16" s="97">
        <f t="shared" si="3"/>
        <v>0.0000008963433586</v>
      </c>
      <c r="O16" s="97">
        <f t="shared" si="4"/>
        <v>0.000001065524223</v>
      </c>
      <c r="P16" s="97">
        <f t="shared" si="5"/>
        <v>0.000001206038727</v>
      </c>
      <c r="Q16" s="97">
        <f t="shared" si="6"/>
        <v>1.963725534</v>
      </c>
      <c r="R16" s="97">
        <f t="shared" si="7"/>
        <v>112.5131852</v>
      </c>
      <c r="S16" s="98">
        <f t="shared" si="8"/>
        <v>2.756437795</v>
      </c>
      <c r="T16" s="97">
        <f t="shared" si="9"/>
        <v>157.9322521</v>
      </c>
      <c r="U16" s="96">
        <f t="shared" si="10"/>
        <v>-112.5131852</v>
      </c>
      <c r="V16" s="97">
        <f t="shared" si="11"/>
        <v>0.000001065524223</v>
      </c>
      <c r="W16" s="97">
        <f t="shared" si="12"/>
        <v>-119.4487335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-76.0181773340304</v>
      </c>
      <c r="F17" s="83">
        <v>50.72222222222222</v>
      </c>
      <c r="G17" s="83">
        <v>-66.15993878310331</v>
      </c>
      <c r="H17" s="84">
        <f t="shared" si="1"/>
        <v>-9.858238551</v>
      </c>
      <c r="I17" s="83">
        <v>50.72222222222222</v>
      </c>
      <c r="J17" s="83">
        <v>-63.74377359584953</v>
      </c>
      <c r="K17" s="83">
        <v>50.72222222222222</v>
      </c>
      <c r="L17" s="83">
        <v>-65.90524182130041</v>
      </c>
      <c r="M17" s="85">
        <f t="shared" si="2"/>
        <v>0.0001581579887</v>
      </c>
      <c r="N17" s="85">
        <f t="shared" si="3"/>
        <v>0.0004920430035</v>
      </c>
      <c r="O17" s="85">
        <f t="shared" si="4"/>
        <v>0.000649847302</v>
      </c>
      <c r="P17" s="85">
        <f t="shared" si="5"/>
        <v>0.0005066848383</v>
      </c>
      <c r="Q17" s="85">
        <f t="shared" si="6"/>
        <v>3.064705972</v>
      </c>
      <c r="R17" s="85">
        <f t="shared" si="7"/>
        <v>175.5947177</v>
      </c>
      <c r="S17" s="86">
        <f t="shared" si="8"/>
        <v>1.50398571</v>
      </c>
      <c r="T17" s="85">
        <f t="shared" si="9"/>
        <v>86.17203362</v>
      </c>
      <c r="U17" s="84">
        <f t="shared" si="10"/>
        <v>175.5947177</v>
      </c>
      <c r="V17" s="85">
        <f t="shared" si="11"/>
        <v>0.000649847302</v>
      </c>
      <c r="W17" s="85">
        <f t="shared" si="12"/>
        <v>-63.7437736</v>
      </c>
      <c r="X17" s="101">
        <f t="shared" si="13"/>
        <v>0</v>
      </c>
      <c r="Y17" s="88" t="str">
        <f t="shared" si="14"/>
        <v>OK</v>
      </c>
      <c r="Z17" s="89">
        <f t="shared" si="15"/>
        <v>0.00000002501394938</v>
      </c>
      <c r="AA17" s="89">
        <f t="shared" si="16"/>
        <v>0.0000002421063173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-65.05681450868651</v>
      </c>
      <c r="F18" s="83">
        <v>146.5555555555555</v>
      </c>
      <c r="G18" s="83">
        <v>-67.69443975534384</v>
      </c>
      <c r="H18" s="84">
        <f t="shared" si="1"/>
        <v>2.637625247</v>
      </c>
      <c r="I18" s="83">
        <v>146.5555555555555</v>
      </c>
      <c r="J18" s="83">
        <v>-64.36123527853871</v>
      </c>
      <c r="K18" s="83">
        <v>146.6111111111111</v>
      </c>
      <c r="L18" s="83">
        <v>-72.7741403237329</v>
      </c>
      <c r="M18" s="85">
        <f t="shared" si="2"/>
        <v>0.0005586750475</v>
      </c>
      <c r="N18" s="85">
        <f t="shared" si="3"/>
        <v>0.0004123614065</v>
      </c>
      <c r="O18" s="85">
        <f t="shared" si="4"/>
        <v>0.0006052547913</v>
      </c>
      <c r="P18" s="85">
        <f t="shared" si="5"/>
        <v>0.0002297698199</v>
      </c>
      <c r="Q18" s="85">
        <f t="shared" si="6"/>
        <v>1.316684892</v>
      </c>
      <c r="R18" s="85">
        <f t="shared" si="7"/>
        <v>75.44048724</v>
      </c>
      <c r="S18" s="86">
        <f t="shared" si="8"/>
        <v>0.3712354593</v>
      </c>
      <c r="T18" s="85">
        <f t="shared" si="9"/>
        <v>21.27022502</v>
      </c>
      <c r="U18" s="84">
        <f t="shared" si="10"/>
        <v>75.44048724</v>
      </c>
      <c r="V18" s="85">
        <f t="shared" si="11"/>
        <v>0.0006052547913</v>
      </c>
      <c r="W18" s="85">
        <f t="shared" si="12"/>
        <v>-64.36123528</v>
      </c>
      <c r="X18" s="101">
        <f t="shared" si="13"/>
        <v>0</v>
      </c>
      <c r="Y18" s="88" t="str">
        <f t="shared" si="14"/>
        <v>OK</v>
      </c>
      <c r="Z18" s="89">
        <f t="shared" si="15"/>
        <v>0.0000003121178087</v>
      </c>
      <c r="AA18" s="89">
        <f t="shared" si="16"/>
        <v>0.0000001700419295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-73.97146948227112</v>
      </c>
      <c r="F19" s="83">
        <v>285.2777777777778</v>
      </c>
      <c r="G19" s="83">
        <v>-74.85802878504225</v>
      </c>
      <c r="H19" s="84">
        <f t="shared" si="1"/>
        <v>0.8865593028</v>
      </c>
      <c r="I19" s="83">
        <v>285.2777777777778</v>
      </c>
      <c r="J19" s="83">
        <v>-94.2221129081143</v>
      </c>
      <c r="K19" s="83">
        <v>285.2777777777778</v>
      </c>
      <c r="L19" s="83">
        <v>-71.34534683339622</v>
      </c>
      <c r="M19" s="85">
        <f t="shared" si="2"/>
        <v>0.0002001826923</v>
      </c>
      <c r="N19" s="85">
        <f t="shared" si="3"/>
        <v>0.0001807584301</v>
      </c>
      <c r="O19" s="85">
        <f t="shared" si="4"/>
        <v>0.00001944886916</v>
      </c>
      <c r="P19" s="85">
        <f t="shared" si="5"/>
        <v>0.0002708523814</v>
      </c>
      <c r="Q19" s="85">
        <f t="shared" si="6"/>
        <v>0.005141518666</v>
      </c>
      <c r="R19" s="85">
        <f t="shared" si="7"/>
        <v>0.2945873198</v>
      </c>
      <c r="S19" s="86">
        <f t="shared" si="8"/>
        <v>1.579284712</v>
      </c>
      <c r="T19" s="85">
        <f t="shared" si="9"/>
        <v>90.48634867</v>
      </c>
      <c r="U19" s="84">
        <f t="shared" si="10"/>
        <v>-0.2945873198</v>
      </c>
      <c r="V19" s="85">
        <f t="shared" si="11"/>
        <v>0.00001944886916</v>
      </c>
      <c r="W19" s="85">
        <f t="shared" si="12"/>
        <v>-94.22211291</v>
      </c>
      <c r="X19" s="101">
        <f t="shared" si="13"/>
        <v>0</v>
      </c>
      <c r="Y19" s="88" t="str">
        <f t="shared" si="14"/>
        <v>OK</v>
      </c>
      <c r="Z19" s="89">
        <f t="shared" si="15"/>
        <v>0.0000000400731103</v>
      </c>
      <c r="AA19" s="89">
        <f t="shared" si="16"/>
        <v>0.00000003267361004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-80.49638996131223</v>
      </c>
      <c r="F20" s="83">
        <v>457.6111111111111</v>
      </c>
      <c r="G20" s="83">
        <v>-78.33335225858318</v>
      </c>
      <c r="H20" s="84">
        <f t="shared" si="1"/>
        <v>-2.163037703</v>
      </c>
      <c r="I20" s="83">
        <v>457.6111111111111</v>
      </c>
      <c r="J20" s="83">
        <v>-85.09510165342476</v>
      </c>
      <c r="K20" s="83">
        <v>457.6111111111111</v>
      </c>
      <c r="L20" s="83">
        <v>-74.72229980359502</v>
      </c>
      <c r="M20" s="85">
        <f t="shared" si="2"/>
        <v>0.00009444533294</v>
      </c>
      <c r="N20" s="85">
        <f t="shared" si="3"/>
        <v>0.0001211525019</v>
      </c>
      <c r="O20" s="85">
        <f t="shared" si="4"/>
        <v>0.0000556217844</v>
      </c>
      <c r="P20" s="85">
        <f t="shared" si="5"/>
        <v>0.0001836052139</v>
      </c>
      <c r="Q20" s="85">
        <f t="shared" si="6"/>
        <v>0.4601688198</v>
      </c>
      <c r="R20" s="85">
        <f t="shared" si="7"/>
        <v>26.36573124</v>
      </c>
      <c r="S20" s="86">
        <f t="shared" si="8"/>
        <v>2.028528016</v>
      </c>
      <c r="T20" s="85">
        <f t="shared" si="9"/>
        <v>116.2260939</v>
      </c>
      <c r="U20" s="84">
        <f t="shared" si="10"/>
        <v>-26.36573124</v>
      </c>
      <c r="V20" s="85">
        <f t="shared" si="11"/>
        <v>0.0000556217844</v>
      </c>
      <c r="W20" s="85">
        <f t="shared" si="12"/>
        <v>-85.09510165</v>
      </c>
      <c r="X20" s="101">
        <f t="shared" si="13"/>
        <v>0</v>
      </c>
      <c r="Y20" s="88" t="str">
        <f t="shared" si="14"/>
        <v>OK</v>
      </c>
      <c r="Z20" s="89">
        <f t="shared" si="15"/>
        <v>0.000000008919920915</v>
      </c>
      <c r="AA20" s="89">
        <f t="shared" si="16"/>
        <v>0.00000001467792871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-101.4518742661562</v>
      </c>
      <c r="F21" s="83">
        <v>662.1111111111111</v>
      </c>
      <c r="G21" s="83">
        <v>-97.41628205793964</v>
      </c>
      <c r="H21" s="84">
        <f t="shared" si="1"/>
        <v>-4.035592208</v>
      </c>
      <c r="I21" s="83">
        <v>662.1111111111111</v>
      </c>
      <c r="J21" s="83">
        <v>-101.2781482751086</v>
      </c>
      <c r="K21" s="83">
        <v>662.1111111111111</v>
      </c>
      <c r="L21" s="83">
        <v>-94.0388958894381</v>
      </c>
      <c r="M21" s="85">
        <f t="shared" si="2"/>
        <v>0.000008460699817</v>
      </c>
      <c r="N21" s="85">
        <f t="shared" si="3"/>
        <v>0.00001346436565</v>
      </c>
      <c r="O21" s="85">
        <f t="shared" si="4"/>
        <v>0.000008631625438</v>
      </c>
      <c r="P21" s="85">
        <f t="shared" si="5"/>
        <v>0.00001986347397</v>
      </c>
      <c r="Q21" s="85">
        <f t="shared" si="6"/>
        <v>0.671518856</v>
      </c>
      <c r="R21" s="85">
        <f t="shared" si="7"/>
        <v>38.47519631</v>
      </c>
      <c r="S21" s="86">
        <f t="shared" si="8"/>
        <v>2.241928555</v>
      </c>
      <c r="T21" s="85">
        <f t="shared" si="9"/>
        <v>128.4530442</v>
      </c>
      <c r="U21" s="84">
        <f t="shared" si="10"/>
        <v>-38.47519631</v>
      </c>
      <c r="V21" s="85">
        <f t="shared" si="11"/>
        <v>0.000008631625438</v>
      </c>
      <c r="W21" s="85">
        <f t="shared" si="12"/>
        <v>-101.2781483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0.0000000001812891423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-105.4937113782444</v>
      </c>
      <c r="F22" s="83">
        <v>1280.388888888889</v>
      </c>
      <c r="G22" s="83">
        <v>-99.735228358575</v>
      </c>
      <c r="H22" s="84">
        <f t="shared" si="1"/>
        <v>-5.75848302</v>
      </c>
      <c r="I22" s="83">
        <v>1280.388888888889</v>
      </c>
      <c r="J22" s="83">
        <v>-101.067189339783</v>
      </c>
      <c r="K22" s="83">
        <v>1280.388888888889</v>
      </c>
      <c r="L22" s="83">
        <v>-96.4055869192405</v>
      </c>
      <c r="M22" s="85">
        <f t="shared" si="2"/>
        <v>0.00000531268946</v>
      </c>
      <c r="N22" s="85">
        <f t="shared" si="3"/>
        <v>0.00001030952324</v>
      </c>
      <c r="O22" s="85">
        <f t="shared" si="4"/>
        <v>0.000008843832998</v>
      </c>
      <c r="P22" s="85">
        <f t="shared" si="5"/>
        <v>0.00001512588012</v>
      </c>
      <c r="Q22" s="85">
        <f t="shared" si="6"/>
        <v>1.031032932</v>
      </c>
      <c r="R22" s="85">
        <f t="shared" si="7"/>
        <v>59.07383552</v>
      </c>
      <c r="S22" s="86">
        <f t="shared" si="8"/>
        <v>2.607403532</v>
      </c>
      <c r="T22" s="85">
        <f t="shared" si="9"/>
        <v>149.3932179</v>
      </c>
      <c r="U22" s="84">
        <f t="shared" si="10"/>
        <v>-59.07383552</v>
      </c>
      <c r="V22" s="85">
        <f t="shared" si="11"/>
        <v>0.000008843832998</v>
      </c>
      <c r="W22" s="85">
        <f t="shared" si="12"/>
        <v>-101.0671893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0.0000000001062862695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-121.4405319866731</v>
      </c>
      <c r="F23" s="95">
        <v>2345.722222222222</v>
      </c>
      <c r="G23" s="95">
        <v>-114.766963802973</v>
      </c>
      <c r="H23" s="96">
        <f t="shared" si="1"/>
        <v>-6.673568184</v>
      </c>
      <c r="I23" s="95">
        <v>2345.722222222222</v>
      </c>
      <c r="J23" s="95">
        <v>-112.8352483273048</v>
      </c>
      <c r="K23" s="95">
        <v>2345.722222222222</v>
      </c>
      <c r="L23" s="95">
        <v>-111.5976518837361</v>
      </c>
      <c r="M23" s="97">
        <f t="shared" si="2"/>
        <v>0.0000008471755254</v>
      </c>
      <c r="N23" s="97">
        <f t="shared" si="3"/>
        <v>0.000001826635147</v>
      </c>
      <c r="O23" s="97">
        <f t="shared" si="4"/>
        <v>0.000002281589889</v>
      </c>
      <c r="P23" s="97">
        <f t="shared" si="5"/>
        <v>0.000002630979146</v>
      </c>
      <c r="Q23" s="97">
        <f t="shared" si="6"/>
        <v>1.951967591</v>
      </c>
      <c r="R23" s="97">
        <f t="shared" si="7"/>
        <v>111.8395047</v>
      </c>
      <c r="S23" s="98">
        <f t="shared" si="8"/>
        <v>2.756028467</v>
      </c>
      <c r="T23" s="97">
        <f t="shared" si="9"/>
        <v>157.9087994</v>
      </c>
      <c r="U23" s="96">
        <f t="shared" si="10"/>
        <v>-111.8395047</v>
      </c>
      <c r="V23" s="97">
        <f t="shared" si="11"/>
        <v>0.000002281589889</v>
      </c>
      <c r="W23" s="97">
        <f t="shared" si="12"/>
        <v>-112.8352483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8.63"/>
  </cols>
  <sheetData>
    <row r="1">
      <c r="A1" s="17" t="s">
        <v>1</v>
      </c>
      <c r="B1" s="2" t="s">
        <v>32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30" t="s">
        <v>10</v>
      </c>
      <c r="B2" s="31" t="s">
        <v>33</v>
      </c>
      <c r="C2" s="31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-11.70867686</v>
      </c>
      <c r="D2" s="20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-11.23950965</v>
      </c>
      <c r="E2" s="20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-12.28196846</v>
      </c>
      <c r="F2" s="20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109.8178873</v>
      </c>
      <c r="G2" s="20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178.7152808</v>
      </c>
      <c r="H2" s="21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-179.8998377</v>
      </c>
    </row>
    <row r="3">
      <c r="A3" s="32" t="s">
        <v>26</v>
      </c>
      <c r="B3" s="33" t="s">
        <v>33</v>
      </c>
      <c r="C3" s="33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1.294613715</v>
      </c>
      <c r="D3" s="24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1.488528031</v>
      </c>
      <c r="E3" s="24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1.034282343</v>
      </c>
      <c r="F3" s="24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92.16834178</v>
      </c>
      <c r="G3" s="24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95.72472691</v>
      </c>
      <c r="H3" s="25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89.6503094</v>
      </c>
    </row>
    <row r="4">
      <c r="A4" s="32" t="s">
        <v>27</v>
      </c>
      <c r="B4" s="33" t="s">
        <v>33</v>
      </c>
      <c r="C4" s="33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3.186291546</v>
      </c>
      <c r="D4" s="24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3.407842493</v>
      </c>
      <c r="E4" s="24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3.02400719</v>
      </c>
      <c r="F4" s="24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6.627107201</v>
      </c>
      <c r="G4" s="24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7.681322848</v>
      </c>
      <c r="H4" s="25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5.912832993</v>
      </c>
    </row>
    <row r="5">
      <c r="A5" s="32" t="s">
        <v>28</v>
      </c>
      <c r="B5" s="33" t="s">
        <v>33</v>
      </c>
      <c r="C5" s="33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-0.3939711134</v>
      </c>
      <c r="D5" s="24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-0.3418837224</v>
      </c>
      <c r="E5" s="24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-0.4444473775</v>
      </c>
      <c r="F5" s="24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-24.07925132</v>
      </c>
      <c r="G5" s="24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-23.9147843</v>
      </c>
      <c r="H5" s="25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-24.27262159</v>
      </c>
    </row>
    <row r="6">
      <c r="A6" s="32" t="s">
        <v>29</v>
      </c>
      <c r="B6" s="33" t="s">
        <v>33</v>
      </c>
      <c r="C6" s="33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-2.402863847</v>
      </c>
      <c r="D6" s="24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-2.334918125</v>
      </c>
      <c r="E6" s="24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-2.447867306</v>
      </c>
      <c r="F6" s="24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-36.64181078</v>
      </c>
      <c r="G6" s="24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-36.44484073</v>
      </c>
      <c r="H6" s="25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-36.93367261</v>
      </c>
    </row>
    <row r="7">
      <c r="A7" s="32" t="s">
        <v>30</v>
      </c>
      <c r="B7" s="33" t="s">
        <v>33</v>
      </c>
      <c r="C7" s="33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-4.183070814</v>
      </c>
      <c r="D7" s="24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-4.134562495</v>
      </c>
      <c r="E7" s="24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-4.230390704</v>
      </c>
      <c r="F7" s="24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-58.51117323</v>
      </c>
      <c r="G7" s="24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-58.25194289</v>
      </c>
      <c r="H7" s="25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-58.7605396</v>
      </c>
    </row>
    <row r="8">
      <c r="A8" s="34" t="s">
        <v>31</v>
      </c>
      <c r="B8" s="35" t="s">
        <v>33</v>
      </c>
      <c r="C8" s="35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-5.074148816</v>
      </c>
      <c r="D8" s="28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-4.889609065</v>
      </c>
      <c r="E8" s="28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-5.274345631</v>
      </c>
      <c r="F8" s="28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-110.6587714</v>
      </c>
      <c r="G8" s="28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-109.1810118</v>
      </c>
      <c r="H8" s="29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-112.0213715</v>
      </c>
    </row>
    <row r="9">
      <c r="A9" s="30" t="s">
        <v>10</v>
      </c>
      <c r="B9" s="31" t="s">
        <v>35</v>
      </c>
      <c r="C9" s="31">
        <f>AVERAGE('fraction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-8.717920212</v>
      </c>
      <c r="D9" s="20">
        <f>MAX('fraction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-8.422147713</v>
      </c>
      <c r="E9" s="20">
        <f>MIN('fraction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-9.219733427</v>
      </c>
      <c r="F9" s="20">
        <f>AVERAGE('fraction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173.7158338</v>
      </c>
      <c r="G9" s="20">
        <f>MAX('fraction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175.5625589</v>
      </c>
      <c r="H9" s="21">
        <f>MIN('fraction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170.1459109</v>
      </c>
    </row>
    <row r="10">
      <c r="A10" s="32" t="s">
        <v>26</v>
      </c>
      <c r="B10" s="33" t="s">
        <v>35</v>
      </c>
      <c r="C10" s="33">
        <f>AVERAGE('fraction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4.037466909</v>
      </c>
      <c r="D10" s="24">
        <f>MAX('fraction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4.058718523</v>
      </c>
      <c r="E10" s="24">
        <f>MIN('fraction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3.997512943</v>
      </c>
      <c r="F10" s="24">
        <f>AVERAGE('fraction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65.39612468</v>
      </c>
      <c r="G10" s="24">
        <f>MAX('fraction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67.09227227</v>
      </c>
      <c r="H10" s="25">
        <f>MIN('fraction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64.20490893</v>
      </c>
    </row>
    <row r="11">
      <c r="A11" s="32" t="s">
        <v>27</v>
      </c>
      <c r="B11" s="33" t="s">
        <v>35</v>
      </c>
      <c r="C11" s="33">
        <f>AVERAGE('fraction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-1.750907591</v>
      </c>
      <c r="D11" s="24">
        <f>MAX('fraction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-1.714197443</v>
      </c>
      <c r="E11" s="24">
        <f>MIN('fraction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-1.776218037</v>
      </c>
      <c r="F11" s="24">
        <f>AVERAGE('fraction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-10.70118677</v>
      </c>
      <c r="G11" s="24">
        <f>MAX('fraction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-10.28904311</v>
      </c>
      <c r="H11" s="25">
        <f>MIN('fraction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-10.95913013</v>
      </c>
    </row>
    <row r="12">
      <c r="A12" s="32" t="s">
        <v>28</v>
      </c>
      <c r="B12" s="33" t="s">
        <v>35</v>
      </c>
      <c r="C12" s="33">
        <f>AVERAGE('fraction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-4.195389247</v>
      </c>
      <c r="D12" s="24">
        <f>MAX('fraction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-4.164898676</v>
      </c>
      <c r="E12" s="24">
        <f>MIN('fraction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-4.21742638</v>
      </c>
      <c r="F12" s="24">
        <f>AVERAGE('fraction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-29.32807337</v>
      </c>
      <c r="G12" s="24">
        <f>MAX('fraction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-29.0611818</v>
      </c>
      <c r="H12" s="25">
        <f>MIN('fraction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-29.48990099</v>
      </c>
    </row>
    <row r="13">
      <c r="A13" s="32" t="s">
        <v>29</v>
      </c>
      <c r="B13" s="33" t="s">
        <v>35</v>
      </c>
      <c r="C13" s="33">
        <f>AVERAGE('fraction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-5.920999109</v>
      </c>
      <c r="D13" s="24">
        <f>MAX('fraction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-5.875380543</v>
      </c>
      <c r="E13" s="24">
        <f>MIN('fraction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-5.969668326</v>
      </c>
      <c r="F13" s="24">
        <f>AVERAGE('fraction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-40.36143752</v>
      </c>
      <c r="G13" s="24">
        <f>MAX('fraction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-40.0475739</v>
      </c>
      <c r="H13" s="25">
        <f>MIN('fraction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-40.55337496</v>
      </c>
    </row>
    <row r="14">
      <c r="A14" s="32" t="s">
        <v>30</v>
      </c>
      <c r="B14" s="33" t="s">
        <v>35</v>
      </c>
      <c r="C14" s="33">
        <f>AVERAGE('fraction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-7.614630456</v>
      </c>
      <c r="D14" s="24">
        <f>MAX('fraction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-7.561808942</v>
      </c>
      <c r="E14" s="24">
        <f>MIN('fraction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-7.668355107</v>
      </c>
      <c r="F14" s="24">
        <f>AVERAGE('fraction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-59.34392371</v>
      </c>
      <c r="G14" s="24">
        <f>MAX('fraction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-59.10373556</v>
      </c>
      <c r="H14" s="25">
        <f>MIN('fraction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-59.72896707</v>
      </c>
    </row>
    <row r="15">
      <c r="A15" s="32" t="s">
        <v>31</v>
      </c>
      <c r="B15" s="33" t="s">
        <v>35</v>
      </c>
      <c r="C15" s="33">
        <f>AVERAGE('fraction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-8.689646265</v>
      </c>
      <c r="D15" s="24">
        <f>MAX('fraction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-8.482954279</v>
      </c>
      <c r="E15" s="24">
        <f>MIN('fraction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-8.94901387</v>
      </c>
      <c r="F15" s="24">
        <f>AVERAGE('fraction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-113.1438485</v>
      </c>
      <c r="G15" s="24">
        <f>MAX('fraction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-111.986055</v>
      </c>
      <c r="H15" s="25">
        <f>MIN('fraction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-114.3290374</v>
      </c>
    </row>
    <row r="16">
      <c r="A16" s="30" t="s">
        <v>10</v>
      </c>
      <c r="B16" s="31" t="s">
        <v>34</v>
      </c>
      <c r="C16" s="31">
        <f>AVERAGE('fraction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-10.11519695</v>
      </c>
      <c r="D16" s="20">
        <f>MAX('fraction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-9.822791846</v>
      </c>
      <c r="E16" s="20">
        <f>MIN('fraction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-10.54804726</v>
      </c>
      <c r="F16" s="20">
        <f>AVERAGE('fraction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175.312175</v>
      </c>
      <c r="G16" s="20">
        <f>MAX('fraction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176.1462804</v>
      </c>
      <c r="H16" s="21">
        <f>MIN('fraction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173.8682804</v>
      </c>
    </row>
    <row r="17">
      <c r="A17" s="32" t="s">
        <v>26</v>
      </c>
      <c r="B17" s="33" t="s">
        <v>34</v>
      </c>
      <c r="C17" s="33">
        <f>AVERAGE('fraction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2.534334305</v>
      </c>
      <c r="D17" s="24">
        <f>MAX('fraction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2.637625247</v>
      </c>
      <c r="E17" s="24">
        <f>MIN('fraction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2.379891371</v>
      </c>
      <c r="F17" s="24">
        <f>AVERAGE('fraction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76.8850767</v>
      </c>
      <c r="G17" s="24">
        <f>MAX('fraction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79.14935787</v>
      </c>
      <c r="H17" s="25">
        <f>MIN('fraction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75.16750389</v>
      </c>
    </row>
    <row r="18">
      <c r="A18" s="32" t="s">
        <v>27</v>
      </c>
      <c r="B18" s="33" t="s">
        <v>34</v>
      </c>
      <c r="C18" s="33">
        <f>AVERAGE('fraction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0.9899663288</v>
      </c>
      <c r="D18" s="24">
        <f>MAX('fraction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1.135386727</v>
      </c>
      <c r="E18" s="24">
        <f>MIN('fraction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0.8865593028</v>
      </c>
      <c r="F18" s="24">
        <f>AVERAGE('fraction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0.2777660562</v>
      </c>
      <c r="G18" s="24">
        <f>MAX('fraction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1.237143702</v>
      </c>
      <c r="H18" s="25">
        <f>MIN('fraction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-0.2945873198</v>
      </c>
    </row>
    <row r="19">
      <c r="A19" s="32" t="s">
        <v>28</v>
      </c>
      <c r="B19" s="33" t="s">
        <v>34</v>
      </c>
      <c r="C19" s="33">
        <f>AVERAGE('fraction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-2.130639438</v>
      </c>
      <c r="D19" s="24">
        <f>MAX('fraction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-2.094968373</v>
      </c>
      <c r="E19" s="24">
        <f>MIN('fraction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-2.166503298</v>
      </c>
      <c r="F19" s="24">
        <f>AVERAGE('fraction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-26.24473962</v>
      </c>
      <c r="G19" s="24">
        <f>MAX('fraction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-26.03454553</v>
      </c>
      <c r="H19" s="25">
        <f>MIN('fraction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-26.42972634</v>
      </c>
    </row>
    <row r="20">
      <c r="A20" s="32" t="s">
        <v>29</v>
      </c>
      <c r="B20" s="33" t="s">
        <v>34</v>
      </c>
      <c r="C20" s="33">
        <f>AVERAGE('fraction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-3.998914129</v>
      </c>
      <c r="D20" s="24">
        <f>MAX('fraction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-3.95088463</v>
      </c>
      <c r="E20" s="24">
        <f>MIN('fraction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-4.038660694</v>
      </c>
      <c r="F20" s="24">
        <f>AVERAGE('fraction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-38.31863435</v>
      </c>
      <c r="G20" s="24">
        <f>MAX('fraction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-38.1975144</v>
      </c>
      <c r="H20" s="25">
        <f>MIN('fraction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-38.52432251</v>
      </c>
    </row>
    <row r="21" ht="15.75" customHeight="1">
      <c r="A21" s="32" t="s">
        <v>30</v>
      </c>
      <c r="B21" s="33" t="s">
        <v>34</v>
      </c>
      <c r="C21" s="33">
        <f>AVERAGE('fraction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-5.722430623</v>
      </c>
      <c r="D21" s="24">
        <f>MAX('fraction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-5.687223726</v>
      </c>
      <c r="E21" s="24">
        <f>MIN('fraction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-5.760296844</v>
      </c>
      <c r="F21" s="24">
        <f>AVERAGE('fraction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-58.8397913</v>
      </c>
      <c r="G21" s="24">
        <f>MAX('fraction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-58.65780168</v>
      </c>
      <c r="H21" s="25">
        <f>MIN('fraction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-59.07383552</v>
      </c>
    </row>
    <row r="22" ht="15.75" customHeight="1">
      <c r="A22" s="32" t="s">
        <v>31</v>
      </c>
      <c r="B22" s="33" t="s">
        <v>34</v>
      </c>
      <c r="C22" s="33">
        <f>AVERAGE('fraction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-6.669278472</v>
      </c>
      <c r="D22" s="24">
        <f>MAX('fraction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-6.49960681</v>
      </c>
      <c r="E22" s="24">
        <f>MIN('fraction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-6.822361724</v>
      </c>
      <c r="F22" s="24">
        <f>AVERAGE('fraction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-111.2687355</v>
      </c>
      <c r="G22" s="24">
        <f>MAX('fraction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-110.2676777</v>
      </c>
      <c r="H22" s="25">
        <f>MIN('fraction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-112.3613087</v>
      </c>
    </row>
    <row r="23" ht="15.75" customHeight="1">
      <c r="A23" s="36" t="s">
        <v>10</v>
      </c>
      <c r="B23" s="37" t="s">
        <v>36</v>
      </c>
      <c r="C23" s="38">
        <f t="shared" ref="C23:C29" si="1">AVERAGE(C2,C9,C16)</f>
        <v>-10.18059801</v>
      </c>
      <c r="D23" s="38">
        <f t="shared" ref="D23:D29" si="2">MAX(D2,D9,D16)</f>
        <v>-8.422147713</v>
      </c>
      <c r="E23" s="38">
        <f t="shared" ref="E23:E29" si="3">MIN(E2,E9,E16)</f>
        <v>-12.28196846</v>
      </c>
      <c r="F23" s="38">
        <f t="shared" ref="F23:F29" si="4">AVERAGE(F2,F9,F16)</f>
        <v>152.948632</v>
      </c>
      <c r="G23" s="38">
        <f t="shared" ref="G23:G29" si="5">MAX(G2,G9,G16)</f>
        <v>178.7152808</v>
      </c>
      <c r="H23" s="39">
        <f t="shared" ref="H23:H29" si="6">MIN(H2,H9,H16)</f>
        <v>-179.8998377</v>
      </c>
    </row>
    <row r="24" ht="15.75" customHeight="1">
      <c r="A24" s="40" t="s">
        <v>26</v>
      </c>
      <c r="B24" s="41" t="s">
        <v>36</v>
      </c>
      <c r="C24" s="42">
        <f t="shared" si="1"/>
        <v>2.62213831</v>
      </c>
      <c r="D24" s="42">
        <f t="shared" si="2"/>
        <v>4.058718523</v>
      </c>
      <c r="E24" s="42">
        <f t="shared" si="3"/>
        <v>1.034282343</v>
      </c>
      <c r="F24" s="42">
        <f t="shared" si="4"/>
        <v>78.14984772</v>
      </c>
      <c r="G24" s="42">
        <f t="shared" si="5"/>
        <v>95.72472691</v>
      </c>
      <c r="H24" s="43">
        <f t="shared" si="6"/>
        <v>64.20490893</v>
      </c>
    </row>
    <row r="25" ht="15.75" customHeight="1">
      <c r="A25" s="40" t="s">
        <v>27</v>
      </c>
      <c r="B25" s="41" t="s">
        <v>36</v>
      </c>
      <c r="C25" s="42">
        <f t="shared" si="1"/>
        <v>0.8084500945</v>
      </c>
      <c r="D25" s="42">
        <f t="shared" si="2"/>
        <v>3.407842493</v>
      </c>
      <c r="E25" s="42">
        <f t="shared" si="3"/>
        <v>-1.776218037</v>
      </c>
      <c r="F25" s="42">
        <f t="shared" si="4"/>
        <v>-1.265437838</v>
      </c>
      <c r="G25" s="42">
        <f t="shared" si="5"/>
        <v>7.681322848</v>
      </c>
      <c r="H25" s="43">
        <f t="shared" si="6"/>
        <v>-10.95913013</v>
      </c>
    </row>
    <row r="26" ht="15.75" customHeight="1">
      <c r="A26" s="40" t="s">
        <v>28</v>
      </c>
      <c r="B26" s="41" t="s">
        <v>36</v>
      </c>
      <c r="C26" s="42">
        <f t="shared" si="1"/>
        <v>-2.239999933</v>
      </c>
      <c r="D26" s="42">
        <f t="shared" si="2"/>
        <v>-0.3418837224</v>
      </c>
      <c r="E26" s="42">
        <f t="shared" si="3"/>
        <v>-4.21742638</v>
      </c>
      <c r="F26" s="42">
        <f t="shared" si="4"/>
        <v>-26.5506881</v>
      </c>
      <c r="G26" s="42">
        <f t="shared" si="5"/>
        <v>-23.9147843</v>
      </c>
      <c r="H26" s="43">
        <f t="shared" si="6"/>
        <v>-29.48990099</v>
      </c>
    </row>
    <row r="27" ht="15.75" customHeight="1">
      <c r="A27" s="40" t="s">
        <v>29</v>
      </c>
      <c r="B27" s="41" t="s">
        <v>36</v>
      </c>
      <c r="C27" s="42">
        <f t="shared" si="1"/>
        <v>-4.107592362</v>
      </c>
      <c r="D27" s="42">
        <f t="shared" si="2"/>
        <v>-2.334918125</v>
      </c>
      <c r="E27" s="42">
        <f t="shared" si="3"/>
        <v>-5.969668326</v>
      </c>
      <c r="F27" s="42">
        <f t="shared" si="4"/>
        <v>-38.44062755</v>
      </c>
      <c r="G27" s="42">
        <f t="shared" si="5"/>
        <v>-36.44484073</v>
      </c>
      <c r="H27" s="43">
        <f t="shared" si="6"/>
        <v>-40.55337496</v>
      </c>
    </row>
    <row r="28" ht="15.75" customHeight="1">
      <c r="A28" s="40" t="s">
        <v>30</v>
      </c>
      <c r="B28" s="41" t="s">
        <v>36</v>
      </c>
      <c r="C28" s="42">
        <f t="shared" si="1"/>
        <v>-5.840043965</v>
      </c>
      <c r="D28" s="42">
        <f t="shared" si="2"/>
        <v>-4.134562495</v>
      </c>
      <c r="E28" s="42">
        <f t="shared" si="3"/>
        <v>-7.668355107</v>
      </c>
      <c r="F28" s="42">
        <f t="shared" si="4"/>
        <v>-58.89829608</v>
      </c>
      <c r="G28" s="42">
        <f t="shared" si="5"/>
        <v>-58.25194289</v>
      </c>
      <c r="H28" s="43">
        <f t="shared" si="6"/>
        <v>-59.72896707</v>
      </c>
    </row>
    <row r="29" ht="15.75" customHeight="1">
      <c r="A29" s="44" t="s">
        <v>31</v>
      </c>
      <c r="B29" s="45" t="s">
        <v>36</v>
      </c>
      <c r="C29" s="46">
        <f t="shared" si="1"/>
        <v>-6.811024518</v>
      </c>
      <c r="D29" s="46">
        <f t="shared" si="2"/>
        <v>-4.889609065</v>
      </c>
      <c r="E29" s="46">
        <f t="shared" si="3"/>
        <v>-8.94901387</v>
      </c>
      <c r="F29" s="46">
        <f t="shared" si="4"/>
        <v>-111.6904518</v>
      </c>
      <c r="G29" s="46">
        <f t="shared" si="5"/>
        <v>-109.1810118</v>
      </c>
      <c r="H29" s="47">
        <f t="shared" si="6"/>
        <v>-114.3290374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8.63"/>
  </cols>
  <sheetData>
    <row r="1">
      <c r="A1" s="2" t="s">
        <v>0</v>
      </c>
      <c r="B1" s="2" t="s">
        <v>32</v>
      </c>
      <c r="C1" s="33" t="s">
        <v>37</v>
      </c>
      <c r="D1" s="33" t="s">
        <v>38</v>
      </c>
      <c r="E1" s="42" t="s">
        <v>39</v>
      </c>
      <c r="F1" s="48" t="s">
        <v>40</v>
      </c>
      <c r="G1" s="49" t="s">
        <v>41</v>
      </c>
      <c r="H1" s="50" t="s">
        <v>42</v>
      </c>
      <c r="I1" s="49" t="s">
        <v>43</v>
      </c>
      <c r="J1" s="49" t="s">
        <v>44</v>
      </c>
      <c r="K1" s="49" t="s">
        <v>45</v>
      </c>
      <c r="L1" s="49" t="s">
        <v>46</v>
      </c>
    </row>
    <row r="2">
      <c r="A2" s="5" t="s">
        <v>9</v>
      </c>
      <c r="B2" s="31" t="s">
        <v>33</v>
      </c>
      <c r="C2" s="51">
        <f>10*LOG(SUM('fraction 1 of 16'!Z3:Z9))</f>
        <v>-70.96878573</v>
      </c>
      <c r="D2" s="51">
        <f>10*LOG(SUM('fraction 1 of 16'!AA3:AA9))</f>
        <v>-69.2982516</v>
      </c>
      <c r="E2" s="52">
        <f t="shared" ref="E2:E49" si="1">C2-D2</f>
        <v>-1.670534133</v>
      </c>
      <c r="F2" s="53">
        <f>AVERAGE('fraction 1 of 16'!R3:R9)</f>
        <v>72.99387301</v>
      </c>
      <c r="G2" s="54"/>
      <c r="H2" s="54"/>
      <c r="I2" s="54"/>
      <c r="J2" s="54"/>
      <c r="K2" s="54"/>
      <c r="L2" s="55"/>
    </row>
    <row r="3">
      <c r="A3" s="9" t="s">
        <v>11</v>
      </c>
      <c r="B3" s="33" t="s">
        <v>33</v>
      </c>
      <c r="C3" s="56">
        <f>10*LOG(SUM('fraction 2 of 16'!Z3:Z9))</f>
        <v>-70.93960563</v>
      </c>
      <c r="D3" s="56">
        <f>10*LOG(SUM('fraction 2 of 16'!AA3:AA9))</f>
        <v>-69.29299668</v>
      </c>
      <c r="E3" s="57">
        <f t="shared" si="1"/>
        <v>-1.646608943</v>
      </c>
      <c r="F3" s="58">
        <f>AVERAGE('fraction 2 of 16'!R3:R9)</f>
        <v>72.94549267</v>
      </c>
      <c r="L3" s="59"/>
    </row>
    <row r="4">
      <c r="A4" s="9" t="s">
        <v>12</v>
      </c>
      <c r="B4" s="33" t="s">
        <v>33</v>
      </c>
      <c r="C4" s="56">
        <f>10*LOG(SUM('fraction 3 of 16'!Z3:Z9))</f>
        <v>-70.91005547</v>
      </c>
      <c r="D4" s="56">
        <f>10*LOG(SUM('fraction 3 of 16'!AA3:AA9))</f>
        <v>-69.29293558</v>
      </c>
      <c r="E4" s="57">
        <f t="shared" si="1"/>
        <v>-1.617119889</v>
      </c>
      <c r="F4" s="58">
        <f>AVERAGE('fraction 3 of 16'!R3:R9)</f>
        <v>72.6297603</v>
      </c>
      <c r="L4" s="59"/>
    </row>
    <row r="5">
      <c r="A5" s="9" t="s">
        <v>13</v>
      </c>
      <c r="B5" s="33" t="s">
        <v>33</v>
      </c>
      <c r="C5" s="56">
        <f>10*LOG(SUM('fraction 4 of 16'!Z3:Z9))</f>
        <v>-70.89304319</v>
      </c>
      <c r="D5" s="56">
        <f>10*LOG(SUM('fraction 4 of 16'!AA3:AA9))</f>
        <v>-69.29285486</v>
      </c>
      <c r="E5" s="57">
        <f t="shared" si="1"/>
        <v>-1.600188325</v>
      </c>
      <c r="F5" s="58">
        <f>AVERAGE('fraction 4 of 16'!R3:R9)</f>
        <v>72.91823212</v>
      </c>
      <c r="L5" s="59"/>
    </row>
    <row r="6">
      <c r="A6" s="9" t="s">
        <v>14</v>
      </c>
      <c r="B6" s="33" t="s">
        <v>33</v>
      </c>
      <c r="C6" s="56">
        <f>10*LOG(SUM('fraction 5 of 16'!Z3:Z9))</f>
        <v>-70.87317119</v>
      </c>
      <c r="D6" s="56">
        <f>10*LOG(SUM('fraction 5 of 16'!AA3:AA9))</f>
        <v>-69.29295329</v>
      </c>
      <c r="E6" s="57">
        <f t="shared" si="1"/>
        <v>-1.580217892</v>
      </c>
      <c r="F6" s="58">
        <f>AVERAGE('fraction 5 of 16'!R3:R9)</f>
        <v>72.61028709</v>
      </c>
      <c r="L6" s="59"/>
    </row>
    <row r="7">
      <c r="A7" s="9" t="s">
        <v>15</v>
      </c>
      <c r="B7" s="33" t="s">
        <v>33</v>
      </c>
      <c r="C7" s="56">
        <f>10*LOG(SUM('fraction 6 of 16'!Z3:Z9))</f>
        <v>-70.82729345</v>
      </c>
      <c r="D7" s="56">
        <f>10*LOG(SUM('fraction 6 of 16'!AA3:AA9))</f>
        <v>-69.29291604</v>
      </c>
      <c r="E7" s="57">
        <f t="shared" si="1"/>
        <v>-1.534377407</v>
      </c>
      <c r="F7" s="58">
        <f>AVERAGE('fraction 6 of 16'!R3:R9)</f>
        <v>72.70454503</v>
      </c>
      <c r="L7" s="59"/>
    </row>
    <row r="8">
      <c r="A8" s="9" t="s">
        <v>16</v>
      </c>
      <c r="B8" s="33" t="s">
        <v>33</v>
      </c>
      <c r="C8" s="56">
        <f>10*LOG(SUM('fraction 7 of 16'!Z3:Z9))</f>
        <v>-70.79795425</v>
      </c>
      <c r="D8" s="56">
        <f>10*LOG(SUM('fraction 7 of 16'!AA3:AA9))</f>
        <v>-69.29297241</v>
      </c>
      <c r="E8" s="57">
        <f t="shared" si="1"/>
        <v>-1.504981837</v>
      </c>
      <c r="F8" s="58">
        <f>AVERAGE('fraction 7 of 16'!R3:R9)</f>
        <v>72.24408412</v>
      </c>
      <c r="L8" s="59"/>
    </row>
    <row r="9">
      <c r="A9" s="9" t="s">
        <v>17</v>
      </c>
      <c r="B9" s="33" t="s">
        <v>33</v>
      </c>
      <c r="C9" s="56">
        <f>10*LOG(SUM('fraction 8 of 16'!Z3:Z9))</f>
        <v>-70.81458691</v>
      </c>
      <c r="D9" s="56">
        <f>10*LOG(SUM('fraction 8 of 16'!AA3:AA9))</f>
        <v>-69.29295978</v>
      </c>
      <c r="E9" s="57">
        <f t="shared" si="1"/>
        <v>-1.52162713</v>
      </c>
      <c r="F9" s="58">
        <f>AVERAGE('fraction 8 of 16'!R3:R9)</f>
        <v>72.27997786</v>
      </c>
      <c r="L9" s="59"/>
    </row>
    <row r="10">
      <c r="A10" s="9" t="s">
        <v>18</v>
      </c>
      <c r="B10" s="33" t="s">
        <v>33</v>
      </c>
      <c r="C10" s="56">
        <f>10*LOG(SUM('fraction 9 of 16'!Z3:Z9))</f>
        <v>-70.79652694</v>
      </c>
      <c r="D10" s="56">
        <f>10*LOG(SUM('fraction 9 of 16'!AA3:AA9))</f>
        <v>-69.29303225</v>
      </c>
      <c r="E10" s="57">
        <f t="shared" si="1"/>
        <v>-1.503494682</v>
      </c>
      <c r="F10" s="58">
        <f>AVERAGE('fraction 9 of 16'!R3:R9)</f>
        <v>72.12315678</v>
      </c>
      <c r="L10" s="59"/>
    </row>
    <row r="11">
      <c r="A11" s="9" t="s">
        <v>19</v>
      </c>
      <c r="B11" s="33" t="s">
        <v>33</v>
      </c>
      <c r="C11" s="56">
        <f>10*LOG(SUM('fraction 10 of 16'!Z3:Z9))</f>
        <v>-70.78082001</v>
      </c>
      <c r="D11" s="56">
        <f>10*LOG(SUM('fraction 10 of 16'!AA3:AA9))</f>
        <v>-69.29291582</v>
      </c>
      <c r="E11" s="57">
        <f t="shared" si="1"/>
        <v>-1.487904182</v>
      </c>
      <c r="F11" s="58">
        <f>AVERAGE('fraction 10 of 16'!R3:R9)</f>
        <v>72.20975648</v>
      </c>
      <c r="L11" s="59"/>
    </row>
    <row r="12">
      <c r="A12" s="9" t="s">
        <v>20</v>
      </c>
      <c r="B12" s="33" t="s">
        <v>33</v>
      </c>
      <c r="C12" s="56">
        <f>10*LOG(SUM('fraction 11 of 16'!Z3:Z9))</f>
        <v>-70.76278563</v>
      </c>
      <c r="D12" s="56">
        <f>10*LOG(SUM('fraction 11 of 16'!AA3:AA9))</f>
        <v>-69.29292984</v>
      </c>
      <c r="E12" s="57">
        <f t="shared" si="1"/>
        <v>-1.469855785</v>
      </c>
      <c r="F12" s="58">
        <f>AVERAGE('fraction 11 of 16'!R3:R9)</f>
        <v>71.85537188</v>
      </c>
      <c r="L12" s="59"/>
    </row>
    <row r="13">
      <c r="A13" s="9" t="s">
        <v>21</v>
      </c>
      <c r="B13" s="33" t="s">
        <v>33</v>
      </c>
      <c r="C13" s="56">
        <f>10*LOG(SUM('fraction 12 of 16'!Z3:Z9))</f>
        <v>-70.75248871</v>
      </c>
      <c r="D13" s="56">
        <f>10*LOG(SUM('fraction 12 of 16'!AA3:AA9))</f>
        <v>-69.29296262</v>
      </c>
      <c r="E13" s="57">
        <f t="shared" si="1"/>
        <v>-1.459526092</v>
      </c>
      <c r="F13" s="58">
        <f>AVERAGE('fraction 12 of 16'!R3:R9)</f>
        <v>71.81994069</v>
      </c>
      <c r="L13" s="59"/>
    </row>
    <row r="14">
      <c r="A14" s="9" t="s">
        <v>22</v>
      </c>
      <c r="B14" s="33" t="s">
        <v>33</v>
      </c>
      <c r="C14" s="56">
        <f>10*LOG(SUM('fraction 13 of 16'!Z3:Z9))</f>
        <v>-70.72498259</v>
      </c>
      <c r="D14" s="56">
        <f>10*LOG(SUM('fraction 13 of 16'!AA3:AA9))</f>
        <v>-69.29303184</v>
      </c>
      <c r="E14" s="57">
        <f t="shared" si="1"/>
        <v>-1.431950748</v>
      </c>
      <c r="F14" s="58">
        <f>AVERAGE('fraction 13 of 16'!R3:R9)</f>
        <v>71.81982496</v>
      </c>
      <c r="L14" s="59"/>
    </row>
    <row r="15">
      <c r="A15" s="9" t="s">
        <v>23</v>
      </c>
      <c r="B15" s="33" t="s">
        <v>33</v>
      </c>
      <c r="C15" s="56">
        <f>10*LOG(SUM('fraction 14 of 16'!Z3:Z9))</f>
        <v>-70.73877403</v>
      </c>
      <c r="D15" s="56">
        <f>10*LOG(SUM('fraction 14 of 16'!AA3:AA9))</f>
        <v>-69.29286103</v>
      </c>
      <c r="E15" s="57">
        <f t="shared" si="1"/>
        <v>-1.445912994</v>
      </c>
      <c r="F15" s="58">
        <f>AVERAGE('fraction 14 of 16'!R3:R9)</f>
        <v>71.75489634</v>
      </c>
      <c r="L15" s="59"/>
    </row>
    <row r="16">
      <c r="A16" s="9" t="s">
        <v>24</v>
      </c>
      <c r="B16" s="33" t="s">
        <v>33</v>
      </c>
      <c r="C16" s="56">
        <f>10*LOG(SUM('fraction 15 of 16'!Z3:Z9))</f>
        <v>-70.73434023</v>
      </c>
      <c r="D16" s="56">
        <f>10*LOG(SUM('fraction 15 of 16'!AA3:AA9))</f>
        <v>-69.29309153</v>
      </c>
      <c r="E16" s="57">
        <f t="shared" si="1"/>
        <v>-1.441248698</v>
      </c>
      <c r="F16" s="58">
        <f>AVERAGE('fraction 15 of 16'!R3:R9)</f>
        <v>71.22205294</v>
      </c>
      <c r="L16" s="59"/>
    </row>
    <row r="17">
      <c r="A17" s="13" t="s">
        <v>25</v>
      </c>
      <c r="B17" s="35" t="s">
        <v>33</v>
      </c>
      <c r="C17" s="60">
        <f>10*LOG(SUM('fraction 16 of 16'!Z3:Z9))</f>
        <v>-70.69451762</v>
      </c>
      <c r="D17" s="60">
        <f>10*LOG(SUM('fraction 16 of 16'!AA3:AA9))</f>
        <v>-69.29304061</v>
      </c>
      <c r="E17" s="61">
        <f t="shared" si="1"/>
        <v>-1.401477006</v>
      </c>
      <c r="F17" s="62">
        <f>AVERAGE('fraction 16 of 16'!R3:R9)</f>
        <v>71.84415735</v>
      </c>
      <c r="G17" s="63"/>
      <c r="H17" s="63"/>
      <c r="I17" s="63"/>
      <c r="J17" s="63"/>
      <c r="K17" s="63"/>
      <c r="L17" s="64"/>
    </row>
    <row r="18">
      <c r="A18" s="5" t="s">
        <v>9</v>
      </c>
      <c r="B18" s="31" t="s">
        <v>35</v>
      </c>
      <c r="C18" s="51">
        <f>10*LOG(SUM('fraction 1 of 16'!Z10:Z16))</f>
        <v>-69.23161217</v>
      </c>
      <c r="D18" s="51">
        <f>10*LOG(SUM('fraction 1 of 16'!AA10:AA16))</f>
        <v>-69.50206073</v>
      </c>
      <c r="E18" s="52">
        <f t="shared" si="1"/>
        <v>0.2704485558</v>
      </c>
      <c r="F18" s="53">
        <f>AVERAGE('fraction 1 of 16'!R10:R16)</f>
        <v>70.00408788</v>
      </c>
      <c r="G18" s="54"/>
      <c r="H18" s="54"/>
      <c r="I18" s="54"/>
      <c r="J18" s="54"/>
      <c r="K18" s="54"/>
      <c r="L18" s="55"/>
    </row>
    <row r="19">
      <c r="A19" s="9" t="s">
        <v>11</v>
      </c>
      <c r="B19" s="33" t="s">
        <v>35</v>
      </c>
      <c r="C19" s="56">
        <f>10*LOG(SUM('fraction 2 of 16'!Z10:Z16))</f>
        <v>-69.24238165</v>
      </c>
      <c r="D19" s="56">
        <f>10*LOG(SUM('fraction 2 of 16'!AA10:AA16))</f>
        <v>-69.49707072</v>
      </c>
      <c r="E19" s="57">
        <f t="shared" si="1"/>
        <v>0.2546890649</v>
      </c>
      <c r="F19" s="58">
        <f>AVERAGE('fraction 2 of 16'!R10:R16)</f>
        <v>70.04237055</v>
      </c>
      <c r="L19" s="59"/>
    </row>
    <row r="20">
      <c r="A20" s="9" t="s">
        <v>12</v>
      </c>
      <c r="B20" s="33" t="s">
        <v>35</v>
      </c>
      <c r="C20" s="56">
        <f>10*LOG(SUM('fraction 3 of 16'!Z10:Z16))</f>
        <v>-69.19264074</v>
      </c>
      <c r="D20" s="56">
        <f>10*LOG(SUM('fraction 3 of 16'!AA10:AA16))</f>
        <v>-69.49697869</v>
      </c>
      <c r="E20" s="57">
        <f t="shared" si="1"/>
        <v>0.3043379435</v>
      </c>
      <c r="F20" s="58">
        <f>AVERAGE('fraction 3 of 16'!R10:R16)</f>
        <v>70.32714909</v>
      </c>
      <c r="L20" s="59"/>
    </row>
    <row r="21" ht="15.75" customHeight="1">
      <c r="A21" s="9" t="s">
        <v>13</v>
      </c>
      <c r="B21" s="33" t="s">
        <v>35</v>
      </c>
      <c r="C21" s="56">
        <f>10*LOG(SUM('fraction 4 of 16'!Z10:Z16))</f>
        <v>-69.19314226</v>
      </c>
      <c r="D21" s="56">
        <f>10*LOG(SUM('fraction 4 of 16'!AA10:AA16))</f>
        <v>-69.49693892</v>
      </c>
      <c r="E21" s="57">
        <f t="shared" si="1"/>
        <v>0.3037966623</v>
      </c>
      <c r="F21" s="58">
        <f>AVERAGE('fraction 4 of 16'!R10:R16)</f>
        <v>70.17943467</v>
      </c>
      <c r="L21" s="59"/>
    </row>
    <row r="22" ht="15.75" customHeight="1">
      <c r="A22" s="9" t="s">
        <v>14</v>
      </c>
      <c r="B22" s="33" t="s">
        <v>35</v>
      </c>
      <c r="C22" s="56">
        <f>10*LOG(SUM('fraction 5 of 16'!Z10:Z16))</f>
        <v>-69.17218586</v>
      </c>
      <c r="D22" s="56">
        <f>10*LOG(SUM('fraction 5 of 16'!AA10:AA16))</f>
        <v>-69.49711628</v>
      </c>
      <c r="E22" s="57">
        <f t="shared" si="1"/>
        <v>0.3249304129</v>
      </c>
      <c r="F22" s="58">
        <f>AVERAGE('fraction 5 of 16'!R10:R16)</f>
        <v>70.44011559</v>
      </c>
      <c r="L22" s="59"/>
    </row>
    <row r="23" ht="15.75" customHeight="1">
      <c r="A23" s="9" t="s">
        <v>15</v>
      </c>
      <c r="B23" s="33" t="s">
        <v>35</v>
      </c>
      <c r="C23" s="56">
        <f>10*LOG(SUM('fraction 6 of 16'!Z10:Z16))</f>
        <v>-69.17705157</v>
      </c>
      <c r="D23" s="56">
        <f>10*LOG(SUM('fraction 6 of 16'!AA10:AA16))</f>
        <v>-69.4969192</v>
      </c>
      <c r="E23" s="57">
        <f t="shared" si="1"/>
        <v>0.3198676311</v>
      </c>
      <c r="F23" s="58">
        <f>AVERAGE('fraction 6 of 16'!R10:R16)</f>
        <v>70.38154869</v>
      </c>
      <c r="L23" s="59"/>
    </row>
    <row r="24" ht="15.75" customHeight="1">
      <c r="A24" s="9" t="s">
        <v>16</v>
      </c>
      <c r="B24" s="33" t="s">
        <v>35</v>
      </c>
      <c r="C24" s="56">
        <f>10*LOG(SUM('fraction 7 of 16'!Z10:Z16))</f>
        <v>-69.17898736</v>
      </c>
      <c r="D24" s="56">
        <f>10*LOG(SUM('fraction 7 of 16'!AA10:AA16))</f>
        <v>-69.49701144</v>
      </c>
      <c r="E24" s="57">
        <f t="shared" si="1"/>
        <v>0.3180240774</v>
      </c>
      <c r="F24" s="58">
        <f>AVERAGE('fraction 7 of 16'!R10:R16)</f>
        <v>70.52362563</v>
      </c>
      <c r="L24" s="59"/>
    </row>
    <row r="25" ht="15.75" customHeight="1">
      <c r="A25" s="9" t="s">
        <v>17</v>
      </c>
      <c r="B25" s="33" t="s">
        <v>35</v>
      </c>
      <c r="C25" s="56">
        <f>10*LOG(SUM('fraction 8 of 16'!Z10:Z16))</f>
        <v>-69.18473004</v>
      </c>
      <c r="D25" s="56">
        <f>10*LOG(SUM('fraction 8 of 16'!AA10:AA16))</f>
        <v>-69.496935</v>
      </c>
      <c r="E25" s="57">
        <f t="shared" si="1"/>
        <v>0.3122049543</v>
      </c>
      <c r="F25" s="58">
        <f>AVERAGE('fraction 8 of 16'!R10:R16)</f>
        <v>70.16232675</v>
      </c>
      <c r="L25" s="59"/>
    </row>
    <row r="26" ht="15.75" customHeight="1">
      <c r="A26" s="9" t="s">
        <v>18</v>
      </c>
      <c r="B26" s="33" t="s">
        <v>35</v>
      </c>
      <c r="C26" s="56">
        <f>10*LOG(SUM('fraction 9 of 16'!Z10:Z16))</f>
        <v>-69.19911261</v>
      </c>
      <c r="D26" s="56">
        <f>10*LOG(SUM('fraction 9 of 16'!AA10:AA16))</f>
        <v>-69.49713311</v>
      </c>
      <c r="E26" s="57">
        <f t="shared" si="1"/>
        <v>0.298020502</v>
      </c>
      <c r="F26" s="58">
        <f>AVERAGE('fraction 9 of 16'!R10:R16)</f>
        <v>70.30669181</v>
      </c>
      <c r="L26" s="59"/>
    </row>
    <row r="27" ht="15.75" customHeight="1">
      <c r="A27" s="9" t="s">
        <v>19</v>
      </c>
      <c r="B27" s="33" t="s">
        <v>35</v>
      </c>
      <c r="C27" s="56">
        <f>10*LOG(SUM('fraction 10 of 16'!Z10:Z16))</f>
        <v>-69.1798104</v>
      </c>
      <c r="D27" s="56">
        <f>10*LOG(SUM('fraction 10 of 16'!AA10:AA16))</f>
        <v>-69.49694998</v>
      </c>
      <c r="E27" s="57">
        <f t="shared" si="1"/>
        <v>0.31713958</v>
      </c>
      <c r="F27" s="58">
        <f>AVERAGE('fraction 10 of 16'!R10:R16)</f>
        <v>70.42359724</v>
      </c>
      <c r="L27" s="59"/>
    </row>
    <row r="28" ht="15.75" customHeight="1">
      <c r="A28" s="9" t="s">
        <v>20</v>
      </c>
      <c r="B28" s="33" t="s">
        <v>35</v>
      </c>
      <c r="C28" s="56">
        <f>10*LOG(SUM('fraction 11 of 16'!Z10:Z16))</f>
        <v>-69.17921925</v>
      </c>
      <c r="D28" s="56">
        <f>10*LOG(SUM('fraction 11 of 16'!AA10:AA16))</f>
        <v>-69.49688348</v>
      </c>
      <c r="E28" s="57">
        <f t="shared" si="1"/>
        <v>0.3176642225</v>
      </c>
      <c r="F28" s="58">
        <f>AVERAGE('fraction 11 of 16'!R10:R16)</f>
        <v>70.16610677</v>
      </c>
      <c r="L28" s="59"/>
    </row>
    <row r="29" ht="15.75" customHeight="1">
      <c r="A29" s="9" t="s">
        <v>21</v>
      </c>
      <c r="B29" s="33" t="s">
        <v>35</v>
      </c>
      <c r="C29" s="56">
        <f>10*LOG(SUM('fraction 12 of 16'!Z10:Z16))</f>
        <v>-69.15939661</v>
      </c>
      <c r="D29" s="56">
        <f>10*LOG(SUM('fraction 12 of 16'!AA10:AA16))</f>
        <v>-69.49696597</v>
      </c>
      <c r="E29" s="57">
        <f t="shared" si="1"/>
        <v>0.337569358</v>
      </c>
      <c r="F29" s="58">
        <f>AVERAGE('fraction 12 of 16'!R10:R16)</f>
        <v>70.47242254</v>
      </c>
      <c r="L29" s="59"/>
    </row>
    <row r="30" ht="15.75" customHeight="1">
      <c r="A30" s="9" t="s">
        <v>22</v>
      </c>
      <c r="B30" s="33" t="s">
        <v>35</v>
      </c>
      <c r="C30" s="56">
        <f>10*LOG(SUM('fraction 13 of 16'!Z10:Z16))</f>
        <v>-69.16684628</v>
      </c>
      <c r="D30" s="56">
        <f>10*LOG(SUM('fraction 13 of 16'!AA10:AA16))</f>
        <v>-69.49703137</v>
      </c>
      <c r="E30" s="57">
        <f t="shared" si="1"/>
        <v>0.3301850921</v>
      </c>
      <c r="F30" s="58">
        <f>AVERAGE('fraction 13 of 16'!R10:R16)</f>
        <v>70.15641803</v>
      </c>
      <c r="L30" s="59"/>
    </row>
    <row r="31" ht="15.75" customHeight="1">
      <c r="A31" s="9" t="s">
        <v>23</v>
      </c>
      <c r="B31" s="33" t="s">
        <v>35</v>
      </c>
      <c r="C31" s="56">
        <f>10*LOG(SUM('fraction 14 of 16'!Z10:Z16))</f>
        <v>-69.16013476</v>
      </c>
      <c r="D31" s="56">
        <f>10*LOG(SUM('fraction 14 of 16'!AA10:AA16))</f>
        <v>-69.49690203</v>
      </c>
      <c r="E31" s="57">
        <f t="shared" si="1"/>
        <v>0.336767272</v>
      </c>
      <c r="F31" s="58">
        <f>AVERAGE('fraction 14 of 16'!R10:R16)</f>
        <v>70.35305632</v>
      </c>
      <c r="L31" s="59"/>
    </row>
    <row r="32" ht="15.75" customHeight="1">
      <c r="A32" s="9" t="s">
        <v>24</v>
      </c>
      <c r="B32" s="33" t="s">
        <v>35</v>
      </c>
      <c r="C32" s="56">
        <f>10*LOG(SUM('fraction 15 of 16'!Z10:Z16))</f>
        <v>-69.1714264</v>
      </c>
      <c r="D32" s="56">
        <f>10*LOG(SUM('fraction 15 of 16'!AA10:AA16))</f>
        <v>-69.49700334</v>
      </c>
      <c r="E32" s="57">
        <f t="shared" si="1"/>
        <v>0.3255769341</v>
      </c>
      <c r="F32" s="58">
        <f>AVERAGE('fraction 15 of 16'!R10:R16)</f>
        <v>70.19952386</v>
      </c>
      <c r="L32" s="59"/>
    </row>
    <row r="33" ht="15.75" customHeight="1">
      <c r="A33" s="13" t="s">
        <v>25</v>
      </c>
      <c r="B33" s="35" t="s">
        <v>35</v>
      </c>
      <c r="C33" s="60">
        <f>10*LOG(SUM('fraction 16 of 16'!Z10:Z16))</f>
        <v>-69.15591377</v>
      </c>
      <c r="D33" s="60">
        <f>10*LOG(SUM('fraction 16 of 16'!AA10:AA16))</f>
        <v>-69.49710178</v>
      </c>
      <c r="E33" s="61">
        <f t="shared" si="1"/>
        <v>0.3411880037</v>
      </c>
      <c r="F33" s="62">
        <f>AVERAGE('fraction 16 of 16'!R10:R16)</f>
        <v>70.41107508</v>
      </c>
      <c r="G33" s="63"/>
      <c r="H33" s="63"/>
      <c r="I33" s="63"/>
      <c r="J33" s="63"/>
      <c r="K33" s="63"/>
      <c r="L33" s="64"/>
    </row>
    <row r="34" ht="15.75" customHeight="1">
      <c r="A34" s="5" t="s">
        <v>9</v>
      </c>
      <c r="B34" s="31" t="s">
        <v>34</v>
      </c>
      <c r="C34" s="51">
        <f>10*LOG(SUM('fraction 1 of 16'!Z17:Z23))</f>
        <v>-64.34747961</v>
      </c>
      <c r="D34" s="51">
        <f>10*LOG(SUM('fraction 1 of 16'!AA17:AA23))</f>
        <v>-63.3794843</v>
      </c>
      <c r="E34" s="52">
        <f t="shared" si="1"/>
        <v>-0.9679953158</v>
      </c>
      <c r="F34" s="53">
        <f>AVERAGE('fraction 1 of 16'!R17:R23)</f>
        <v>69.89888907</v>
      </c>
      <c r="G34" s="54"/>
      <c r="H34" s="54"/>
      <c r="I34" s="54"/>
      <c r="J34" s="54"/>
      <c r="K34" s="54"/>
      <c r="L34" s="55"/>
    </row>
    <row r="35" ht="15.75" customHeight="1">
      <c r="A35" s="9" t="s">
        <v>11</v>
      </c>
      <c r="B35" s="33" t="s">
        <v>34</v>
      </c>
      <c r="C35" s="56">
        <f>10*LOG(SUM('fraction 2 of 16'!Z17:Z23))</f>
        <v>-64.33517808</v>
      </c>
      <c r="D35" s="56">
        <f>10*LOG(SUM('fraction 2 of 16'!AA17:AA23))</f>
        <v>-63.37436204</v>
      </c>
      <c r="E35" s="57">
        <f t="shared" si="1"/>
        <v>-0.9608160391</v>
      </c>
      <c r="F35" s="58">
        <f>AVERAGE('fraction 2 of 16'!R17:R23)</f>
        <v>69.87249451</v>
      </c>
      <c r="L35" s="59"/>
    </row>
    <row r="36" ht="15.75" customHeight="1">
      <c r="A36" s="9" t="s">
        <v>12</v>
      </c>
      <c r="B36" s="33" t="s">
        <v>34</v>
      </c>
      <c r="C36" s="56">
        <f>10*LOG(SUM('fraction 3 of 16'!Z17:Z23))</f>
        <v>-64.28303326</v>
      </c>
      <c r="D36" s="56">
        <f>10*LOG(SUM('fraction 3 of 16'!AA17:AA23))</f>
        <v>-63.37428497</v>
      </c>
      <c r="E36" s="57">
        <f t="shared" si="1"/>
        <v>-0.9087482821</v>
      </c>
      <c r="F36" s="58">
        <f>AVERAGE('fraction 3 of 16'!R17:R23)</f>
        <v>69.73316462</v>
      </c>
      <c r="L36" s="59"/>
    </row>
    <row r="37" ht="15.75" customHeight="1">
      <c r="A37" s="9" t="s">
        <v>13</v>
      </c>
      <c r="B37" s="33" t="s">
        <v>34</v>
      </c>
      <c r="C37" s="56">
        <f>10*LOG(SUM('fraction 4 of 16'!Z17:Z23))</f>
        <v>-64.27880672</v>
      </c>
      <c r="D37" s="56">
        <f>10*LOG(SUM('fraction 4 of 16'!AA17:AA23))</f>
        <v>-63.37422436</v>
      </c>
      <c r="E37" s="57">
        <f t="shared" si="1"/>
        <v>-0.9045823593</v>
      </c>
      <c r="F37" s="58">
        <f>AVERAGE('fraction 4 of 16'!R17:R23)</f>
        <v>69.82947034</v>
      </c>
      <c r="L37" s="59"/>
    </row>
    <row r="38" ht="15.75" customHeight="1">
      <c r="A38" s="9" t="s">
        <v>14</v>
      </c>
      <c r="B38" s="33" t="s">
        <v>34</v>
      </c>
      <c r="C38" s="56">
        <f>10*LOG(SUM('fraction 5 of 16'!Z17:Z23))</f>
        <v>-64.24627792</v>
      </c>
      <c r="D38" s="56">
        <f>10*LOG(SUM('fraction 5 of 16'!AA17:AA23))</f>
        <v>-63.37436088</v>
      </c>
      <c r="E38" s="57">
        <f t="shared" si="1"/>
        <v>-0.871917047</v>
      </c>
      <c r="F38" s="58">
        <f>AVERAGE('fraction 5 of 16'!R17:R23)</f>
        <v>69.8635797</v>
      </c>
      <c r="L38" s="59"/>
    </row>
    <row r="39" ht="15.75" customHeight="1">
      <c r="A39" s="9" t="s">
        <v>15</v>
      </c>
      <c r="B39" s="33" t="s">
        <v>34</v>
      </c>
      <c r="C39" s="56">
        <f>10*LOG(SUM('fraction 6 of 16'!Z17:Z23))</f>
        <v>-64.23137261</v>
      </c>
      <c r="D39" s="56">
        <f>10*LOG(SUM('fraction 6 of 16'!AA17:AA23))</f>
        <v>-63.37424479</v>
      </c>
      <c r="E39" s="57">
        <f t="shared" si="1"/>
        <v>-0.8571278141</v>
      </c>
      <c r="F39" s="58">
        <f>AVERAGE('fraction 6 of 16'!R17:R23)</f>
        <v>69.89303679</v>
      </c>
      <c r="L39" s="59"/>
    </row>
    <row r="40" ht="15.75" customHeight="1">
      <c r="A40" s="9" t="s">
        <v>16</v>
      </c>
      <c r="B40" s="33" t="s">
        <v>34</v>
      </c>
      <c r="C40" s="56">
        <f>10*LOG(SUM('fraction 7 of 16'!Z17:Z23))</f>
        <v>-64.21718187</v>
      </c>
      <c r="D40" s="56">
        <f>10*LOG(SUM('fraction 7 of 16'!AA17:AA23))</f>
        <v>-63.3743188</v>
      </c>
      <c r="E40" s="57">
        <f t="shared" si="1"/>
        <v>-0.8428630661</v>
      </c>
      <c r="F40" s="58">
        <f>AVERAGE('fraction 7 of 16'!R17:R23)</f>
        <v>69.71525031</v>
      </c>
      <c r="L40" s="59"/>
    </row>
    <row r="41" ht="15.75" customHeight="1">
      <c r="A41" s="9" t="s">
        <v>17</v>
      </c>
      <c r="B41" s="33" t="s">
        <v>34</v>
      </c>
      <c r="C41" s="56">
        <f>10*LOG(SUM('fraction 8 of 16'!Z17:Z23))</f>
        <v>-64.22527929</v>
      </c>
      <c r="D41" s="56">
        <f>10*LOG(SUM('fraction 8 of 16'!AA17:AA23))</f>
        <v>-63.37427546</v>
      </c>
      <c r="E41" s="57">
        <f t="shared" si="1"/>
        <v>-0.8510038296</v>
      </c>
      <c r="F41" s="58">
        <f>AVERAGE('fraction 8 of 16'!R17:R23)</f>
        <v>69.5304709</v>
      </c>
      <c r="L41" s="59"/>
    </row>
    <row r="42" ht="15.75" customHeight="1">
      <c r="A42" s="9" t="s">
        <v>18</v>
      </c>
      <c r="B42" s="33" t="s">
        <v>34</v>
      </c>
      <c r="C42" s="56">
        <f>10*LOG(SUM('fraction 9 of 16'!Z17:Z23))</f>
        <v>-64.21290348</v>
      </c>
      <c r="D42" s="56">
        <f>10*LOG(SUM('fraction 9 of 16'!AA17:AA23))</f>
        <v>-63.37440887</v>
      </c>
      <c r="E42" s="57">
        <f t="shared" si="1"/>
        <v>-0.8384946082</v>
      </c>
      <c r="F42" s="58">
        <f>AVERAGE('fraction 9 of 16'!R17:R23)</f>
        <v>69.5421379</v>
      </c>
      <c r="L42" s="59"/>
    </row>
    <row r="43" ht="15.75" customHeight="1">
      <c r="A43" s="9" t="s">
        <v>19</v>
      </c>
      <c r="B43" s="33" t="s">
        <v>34</v>
      </c>
      <c r="C43" s="56">
        <f>10*LOG(SUM('fraction 10 of 16'!Z17:Z23))</f>
        <v>-64.20071028</v>
      </c>
      <c r="D43" s="56">
        <f>10*LOG(SUM('fraction 10 of 16'!AA17:AA23))</f>
        <v>-63.37426023</v>
      </c>
      <c r="E43" s="57">
        <f t="shared" si="1"/>
        <v>-0.8264500479</v>
      </c>
      <c r="F43" s="58">
        <f>AVERAGE('fraction 10 of 16'!R17:R23)</f>
        <v>69.62633543</v>
      </c>
      <c r="L43" s="59"/>
    </row>
    <row r="44" ht="15.75" customHeight="1">
      <c r="A44" s="9" t="s">
        <v>20</v>
      </c>
      <c r="B44" s="33" t="s">
        <v>34</v>
      </c>
      <c r="C44" s="56">
        <f>10*LOG(SUM('fraction 11 of 16'!Z17:Z23))</f>
        <v>-64.18037348</v>
      </c>
      <c r="D44" s="56">
        <f>10*LOG(SUM('fraction 11 of 16'!AA17:AA23))</f>
        <v>-63.37423427</v>
      </c>
      <c r="E44" s="57">
        <f t="shared" si="1"/>
        <v>-0.8061392093</v>
      </c>
      <c r="F44" s="58">
        <f>AVERAGE('fraction 11 of 16'!R17:R23)</f>
        <v>69.33538324</v>
      </c>
      <c r="L44" s="59"/>
    </row>
    <row r="45" ht="15.75" customHeight="1">
      <c r="A45" s="9" t="s">
        <v>21</v>
      </c>
      <c r="B45" s="33" t="s">
        <v>34</v>
      </c>
      <c r="C45" s="56">
        <f>10*LOG(SUM('fraction 12 of 16'!Z17:Z23))</f>
        <v>-64.16502394</v>
      </c>
      <c r="D45" s="56">
        <f>10*LOG(SUM('fraction 12 of 16'!AA17:AA23))</f>
        <v>-63.374292</v>
      </c>
      <c r="E45" s="57">
        <f t="shared" si="1"/>
        <v>-0.7907319385</v>
      </c>
      <c r="F45" s="58">
        <f>AVERAGE('fraction 12 of 16'!R17:R23)</f>
        <v>69.48567708</v>
      </c>
      <c r="L45" s="59"/>
    </row>
    <row r="46" ht="15.75" customHeight="1">
      <c r="A46" s="9" t="s">
        <v>22</v>
      </c>
      <c r="B46" s="33" t="s">
        <v>34</v>
      </c>
      <c r="C46" s="56">
        <f>10*LOG(SUM('fraction 13 of 16'!Z17:Z23))</f>
        <v>-64.16082334</v>
      </c>
      <c r="D46" s="56">
        <f>10*LOG(SUM('fraction 13 of 16'!AA17:AA23))</f>
        <v>-63.37435914</v>
      </c>
      <c r="E46" s="57">
        <f t="shared" si="1"/>
        <v>-0.7864642025</v>
      </c>
      <c r="F46" s="58">
        <f>AVERAGE('fraction 13 of 16'!R17:R23)</f>
        <v>69.37290187</v>
      </c>
      <c r="L46" s="59"/>
    </row>
    <row r="47" ht="15.75" customHeight="1">
      <c r="A47" s="9" t="s">
        <v>23</v>
      </c>
      <c r="B47" s="33" t="s">
        <v>34</v>
      </c>
      <c r="C47" s="56">
        <f>10*LOG(SUM('fraction 14 of 16'!Z17:Z23))</f>
        <v>-64.14301542</v>
      </c>
      <c r="D47" s="56">
        <f>10*LOG(SUM('fraction 14 of 16'!AA17:AA23))</f>
        <v>-63.37420864</v>
      </c>
      <c r="E47" s="57">
        <f t="shared" si="1"/>
        <v>-0.7688067796</v>
      </c>
      <c r="F47" s="58">
        <f>AVERAGE('fraction 14 of 16'!R17:R23)</f>
        <v>69.42499302</v>
      </c>
      <c r="L47" s="59"/>
    </row>
    <row r="48" ht="15.75" customHeight="1">
      <c r="A48" s="9" t="s">
        <v>24</v>
      </c>
      <c r="B48" s="33" t="s">
        <v>34</v>
      </c>
      <c r="C48" s="56">
        <f>10*LOG(SUM('fraction 15 of 16'!Z17:Z23))</f>
        <v>-64.14136278</v>
      </c>
      <c r="D48" s="56">
        <f>10*LOG(SUM('fraction 15 of 16'!AA17:AA23))</f>
        <v>-63.37437686</v>
      </c>
      <c r="E48" s="57">
        <f t="shared" si="1"/>
        <v>-0.7669859195</v>
      </c>
      <c r="F48" s="58">
        <f>AVERAGE('fraction 15 of 16'!R17:R23)</f>
        <v>69.10469944</v>
      </c>
      <c r="L48" s="59"/>
    </row>
    <row r="49" ht="15.75" customHeight="1">
      <c r="A49" s="9" t="s">
        <v>25</v>
      </c>
      <c r="B49" s="33" t="s">
        <v>34</v>
      </c>
      <c r="C49" s="56">
        <f>10*LOG(SUM('fraction 16 of 16'!Z17:Z23))</f>
        <v>-64.13159264</v>
      </c>
      <c r="D49" s="56">
        <f>10*LOG(SUM('fraction 16 of 16'!AA17:AA23))</f>
        <v>-63.3743982</v>
      </c>
      <c r="E49" s="57">
        <f t="shared" si="1"/>
        <v>-0.7571944435</v>
      </c>
      <c r="F49" s="58">
        <f>AVERAGE('fraction 16 of 16'!R17:R23)</f>
        <v>69.58343714</v>
      </c>
      <c r="L49" s="59"/>
    </row>
    <row r="50" ht="15.75" customHeight="1">
      <c r="A50" s="5" t="s">
        <v>9</v>
      </c>
      <c r="B50" s="65" t="s">
        <v>36</v>
      </c>
      <c r="C50" s="51"/>
      <c r="D50" s="51"/>
      <c r="E50" s="54"/>
      <c r="F50" s="54"/>
      <c r="G50" s="66">
        <f t="shared" ref="G50:H50" si="2">AVERAGE(E2,E18,E34)</f>
        <v>-0.7893602976</v>
      </c>
      <c r="H50" s="66">
        <f t="shared" si="2"/>
        <v>70.96561665</v>
      </c>
      <c r="I50" s="66">
        <f t="shared" ref="I50:J50" si="3">MAX(E2,E18,E34)</f>
        <v>0.2704485558</v>
      </c>
      <c r="J50" s="66">
        <f t="shared" si="3"/>
        <v>72.99387301</v>
      </c>
      <c r="K50" s="66">
        <f t="shared" ref="K50:L50" si="4">MIN(E2,E18,E34)</f>
        <v>-1.670534133</v>
      </c>
      <c r="L50" s="67">
        <f t="shared" si="4"/>
        <v>69.89888907</v>
      </c>
    </row>
    <row r="51" ht="15.75" customHeight="1">
      <c r="A51" s="9" t="s">
        <v>11</v>
      </c>
      <c r="B51" s="68" t="s">
        <v>36</v>
      </c>
      <c r="C51" s="56"/>
      <c r="D51" s="56"/>
      <c r="G51" s="69">
        <f t="shared" ref="G51:H51" si="5">AVERAGE(E3,E19,E35)</f>
        <v>-0.7842453058</v>
      </c>
      <c r="H51" s="69">
        <f t="shared" si="5"/>
        <v>70.95345258</v>
      </c>
      <c r="I51" s="69">
        <f t="shared" ref="I51:J51" si="6">MAX(E3,E19,E35)</f>
        <v>0.2546890649</v>
      </c>
      <c r="J51" s="69">
        <f t="shared" si="6"/>
        <v>72.94549267</v>
      </c>
      <c r="K51" s="69">
        <f t="shared" ref="K51:L51" si="7">MIN(E3,E19,E35)</f>
        <v>-1.646608943</v>
      </c>
      <c r="L51" s="70">
        <f t="shared" si="7"/>
        <v>69.87249451</v>
      </c>
    </row>
    <row r="52" ht="15.75" customHeight="1">
      <c r="A52" s="9" t="s">
        <v>12</v>
      </c>
      <c r="B52" s="68" t="s">
        <v>36</v>
      </c>
      <c r="C52" s="56"/>
      <c r="D52" s="56"/>
      <c r="G52" s="69">
        <f t="shared" ref="G52:H52" si="8">AVERAGE(E4,E20,E36)</f>
        <v>-0.7405100759</v>
      </c>
      <c r="H52" s="69">
        <f t="shared" si="8"/>
        <v>70.89669134</v>
      </c>
      <c r="I52" s="69">
        <f t="shared" ref="I52:J52" si="9">MAX(E4,E20,E36)</f>
        <v>0.3043379435</v>
      </c>
      <c r="J52" s="69">
        <f t="shared" si="9"/>
        <v>72.6297603</v>
      </c>
      <c r="K52" s="69">
        <f t="shared" ref="K52:L52" si="10">MIN(E4,E20,E36)</f>
        <v>-1.617119889</v>
      </c>
      <c r="L52" s="70">
        <f t="shared" si="10"/>
        <v>69.73316462</v>
      </c>
    </row>
    <row r="53" ht="15.75" customHeight="1">
      <c r="A53" s="9" t="s">
        <v>13</v>
      </c>
      <c r="B53" s="68" t="s">
        <v>36</v>
      </c>
      <c r="C53" s="56"/>
      <c r="D53" s="56"/>
      <c r="G53" s="69">
        <f t="shared" ref="G53:H53" si="11">AVERAGE(E5,E21,E37)</f>
        <v>-0.7336580073</v>
      </c>
      <c r="H53" s="69">
        <f t="shared" si="11"/>
        <v>70.97571238</v>
      </c>
      <c r="I53" s="69">
        <f t="shared" ref="I53:J53" si="12">MAX(E5,E21,E37)</f>
        <v>0.3037966623</v>
      </c>
      <c r="J53" s="69">
        <f t="shared" si="12"/>
        <v>72.91823212</v>
      </c>
      <c r="K53" s="69">
        <f t="shared" ref="K53:L53" si="13">MIN(E5,E21,E37)</f>
        <v>-1.600188325</v>
      </c>
      <c r="L53" s="70">
        <f t="shared" si="13"/>
        <v>69.82947034</v>
      </c>
    </row>
    <row r="54" ht="15.75" customHeight="1">
      <c r="A54" s="9" t="s">
        <v>14</v>
      </c>
      <c r="B54" s="68" t="s">
        <v>36</v>
      </c>
      <c r="C54" s="56"/>
      <c r="D54" s="56"/>
      <c r="G54" s="69">
        <f t="shared" ref="G54:H54" si="14">AVERAGE(E6,E22,E38)</f>
        <v>-0.7090681755</v>
      </c>
      <c r="H54" s="69">
        <f t="shared" si="14"/>
        <v>70.97132746</v>
      </c>
      <c r="I54" s="69">
        <f t="shared" ref="I54:J54" si="15">MAX(E6,E22,E38)</f>
        <v>0.3249304129</v>
      </c>
      <c r="J54" s="69">
        <f t="shared" si="15"/>
        <v>72.61028709</v>
      </c>
      <c r="K54" s="69">
        <f t="shared" ref="K54:L54" si="16">MIN(E6,E22,E38)</f>
        <v>-1.580217892</v>
      </c>
      <c r="L54" s="70">
        <f t="shared" si="16"/>
        <v>69.8635797</v>
      </c>
    </row>
    <row r="55" ht="15.75" customHeight="1">
      <c r="A55" s="9" t="s">
        <v>15</v>
      </c>
      <c r="B55" s="68" t="s">
        <v>36</v>
      </c>
      <c r="C55" s="56"/>
      <c r="D55" s="56"/>
      <c r="G55" s="69">
        <f t="shared" ref="G55:H55" si="17">AVERAGE(E7,E23,E39)</f>
        <v>-0.6905458632</v>
      </c>
      <c r="H55" s="69">
        <f t="shared" si="17"/>
        <v>70.9930435</v>
      </c>
      <c r="I55" s="69">
        <f t="shared" ref="I55:J55" si="18">MAX(E7,E23,E39)</f>
        <v>0.3198676311</v>
      </c>
      <c r="J55" s="69">
        <f t="shared" si="18"/>
        <v>72.70454503</v>
      </c>
      <c r="K55" s="69">
        <f t="shared" ref="K55:L55" si="19">MIN(E7,E23,E39)</f>
        <v>-1.534377407</v>
      </c>
      <c r="L55" s="70">
        <f t="shared" si="19"/>
        <v>69.89303679</v>
      </c>
    </row>
    <row r="56" ht="15.75" customHeight="1">
      <c r="A56" s="9" t="s">
        <v>16</v>
      </c>
      <c r="B56" s="68" t="s">
        <v>36</v>
      </c>
      <c r="C56" s="56"/>
      <c r="D56" s="56"/>
      <c r="G56" s="69">
        <f t="shared" ref="G56:H56" si="20">AVERAGE(E8,E24,E40)</f>
        <v>-0.6766069419</v>
      </c>
      <c r="H56" s="69">
        <f t="shared" si="20"/>
        <v>70.82765335</v>
      </c>
      <c r="I56" s="69">
        <f t="shared" ref="I56:J56" si="21">MAX(E8,E24,E40)</f>
        <v>0.3180240774</v>
      </c>
      <c r="J56" s="69">
        <f t="shared" si="21"/>
        <v>72.24408412</v>
      </c>
      <c r="K56" s="69">
        <f t="shared" ref="K56:L56" si="22">MIN(E8,E24,E40)</f>
        <v>-1.504981837</v>
      </c>
      <c r="L56" s="70">
        <f t="shared" si="22"/>
        <v>69.71525031</v>
      </c>
    </row>
    <row r="57" ht="15.75" customHeight="1">
      <c r="A57" s="9" t="s">
        <v>17</v>
      </c>
      <c r="B57" s="68" t="s">
        <v>36</v>
      </c>
      <c r="C57" s="56"/>
      <c r="D57" s="56"/>
      <c r="G57" s="69">
        <f t="shared" ref="G57:H57" si="23">AVERAGE(E9,E25,E41)</f>
        <v>-0.6868086684</v>
      </c>
      <c r="H57" s="69">
        <f t="shared" si="23"/>
        <v>70.65759183</v>
      </c>
      <c r="I57" s="69">
        <f t="shared" ref="I57:J57" si="24">MAX(E9,E25,E41)</f>
        <v>0.3122049543</v>
      </c>
      <c r="J57" s="69">
        <f t="shared" si="24"/>
        <v>72.27997786</v>
      </c>
      <c r="K57" s="69">
        <f t="shared" ref="K57:L57" si="25">MIN(E9,E25,E41)</f>
        <v>-1.52162713</v>
      </c>
      <c r="L57" s="70">
        <f t="shared" si="25"/>
        <v>69.5304709</v>
      </c>
    </row>
    <row r="58" ht="15.75" customHeight="1">
      <c r="A58" s="9" t="s">
        <v>18</v>
      </c>
      <c r="B58" s="68" t="s">
        <v>36</v>
      </c>
      <c r="C58" s="56"/>
      <c r="D58" s="56"/>
      <c r="G58" s="69">
        <f t="shared" ref="G58:H58" si="26">AVERAGE(E10,E26,E42)</f>
        <v>-0.6813229294</v>
      </c>
      <c r="H58" s="69">
        <f t="shared" si="26"/>
        <v>70.65732883</v>
      </c>
      <c r="I58" s="69">
        <f t="shared" ref="I58:J58" si="27">MAX(E10,E26,E42)</f>
        <v>0.298020502</v>
      </c>
      <c r="J58" s="69">
        <f t="shared" si="27"/>
        <v>72.12315678</v>
      </c>
      <c r="K58" s="69">
        <f t="shared" ref="K58:L58" si="28">MIN(E10,E26,E42)</f>
        <v>-1.503494682</v>
      </c>
      <c r="L58" s="70">
        <f t="shared" si="28"/>
        <v>69.5421379</v>
      </c>
    </row>
    <row r="59" ht="15.75" customHeight="1">
      <c r="A59" s="9" t="s">
        <v>19</v>
      </c>
      <c r="B59" s="68" t="s">
        <v>36</v>
      </c>
      <c r="C59" s="56"/>
      <c r="D59" s="56"/>
      <c r="G59" s="69">
        <f t="shared" ref="G59:H59" si="29">AVERAGE(E11,E27,E43)</f>
        <v>-0.6657382165</v>
      </c>
      <c r="H59" s="69">
        <f t="shared" si="29"/>
        <v>70.75322971</v>
      </c>
      <c r="I59" s="69">
        <f t="shared" ref="I59:J59" si="30">MAX(E11,E27,E43)</f>
        <v>0.31713958</v>
      </c>
      <c r="J59" s="69">
        <f t="shared" si="30"/>
        <v>72.20975648</v>
      </c>
      <c r="K59" s="69">
        <f t="shared" ref="K59:L59" si="31">MIN(E11,E27,E43)</f>
        <v>-1.487904182</v>
      </c>
      <c r="L59" s="70">
        <f t="shared" si="31"/>
        <v>69.62633543</v>
      </c>
    </row>
    <row r="60" ht="15.75" customHeight="1">
      <c r="A60" s="9" t="s">
        <v>20</v>
      </c>
      <c r="B60" s="68" t="s">
        <v>36</v>
      </c>
      <c r="C60" s="56"/>
      <c r="D60" s="56"/>
      <c r="G60" s="69">
        <f t="shared" ref="G60:H60" si="32">AVERAGE(E12,E28,E44)</f>
        <v>-0.6527769238</v>
      </c>
      <c r="H60" s="69">
        <f t="shared" si="32"/>
        <v>70.4522873</v>
      </c>
      <c r="I60" s="69">
        <f t="shared" ref="I60:J60" si="33">MAX(E12,E28,E44)</f>
        <v>0.3176642225</v>
      </c>
      <c r="J60" s="69">
        <f t="shared" si="33"/>
        <v>71.85537188</v>
      </c>
      <c r="K60" s="69">
        <f t="shared" ref="K60:L60" si="34">MIN(E12,E28,E44)</f>
        <v>-1.469855785</v>
      </c>
      <c r="L60" s="70">
        <f t="shared" si="34"/>
        <v>69.33538324</v>
      </c>
    </row>
    <row r="61" ht="15.75" customHeight="1">
      <c r="A61" s="9" t="s">
        <v>21</v>
      </c>
      <c r="B61" s="68" t="s">
        <v>36</v>
      </c>
      <c r="C61" s="56"/>
      <c r="D61" s="56"/>
      <c r="G61" s="69">
        <f t="shared" ref="G61:H61" si="35">AVERAGE(E13,E29,E45)</f>
        <v>-0.6375628908</v>
      </c>
      <c r="H61" s="69">
        <f t="shared" si="35"/>
        <v>70.5926801</v>
      </c>
      <c r="I61" s="69">
        <f t="shared" ref="I61:J61" si="36">MAX(E13,E29,E45)</f>
        <v>0.337569358</v>
      </c>
      <c r="J61" s="69">
        <f t="shared" si="36"/>
        <v>71.81994069</v>
      </c>
      <c r="K61" s="69">
        <f t="shared" ref="K61:L61" si="37">MIN(E13,E29,E45)</f>
        <v>-1.459526092</v>
      </c>
      <c r="L61" s="70">
        <f t="shared" si="37"/>
        <v>69.48567708</v>
      </c>
    </row>
    <row r="62" ht="15.75" customHeight="1">
      <c r="A62" s="9" t="s">
        <v>22</v>
      </c>
      <c r="B62" s="68" t="s">
        <v>36</v>
      </c>
      <c r="C62" s="56"/>
      <c r="D62" s="56"/>
      <c r="G62" s="69">
        <f t="shared" ref="G62:H62" si="38">AVERAGE(E14,E30,E46)</f>
        <v>-0.6294099528</v>
      </c>
      <c r="H62" s="69">
        <f t="shared" si="38"/>
        <v>70.44971495</v>
      </c>
      <c r="I62" s="69">
        <f t="shared" ref="I62:J62" si="39">MAX(E14,E30,E46)</f>
        <v>0.3301850921</v>
      </c>
      <c r="J62" s="69">
        <f t="shared" si="39"/>
        <v>71.81982496</v>
      </c>
      <c r="K62" s="69">
        <f t="shared" ref="K62:L62" si="40">MIN(E14,E30,E46)</f>
        <v>-1.431950748</v>
      </c>
      <c r="L62" s="70">
        <f t="shared" si="40"/>
        <v>69.37290187</v>
      </c>
    </row>
    <row r="63" ht="15.75" customHeight="1">
      <c r="A63" s="9" t="s">
        <v>23</v>
      </c>
      <c r="B63" s="68" t="s">
        <v>36</v>
      </c>
      <c r="C63" s="56"/>
      <c r="D63" s="56"/>
      <c r="G63" s="69">
        <f t="shared" ref="G63:H63" si="41">AVERAGE(E15,E31,E47)</f>
        <v>-0.6259841672</v>
      </c>
      <c r="H63" s="69">
        <f t="shared" si="41"/>
        <v>70.5109819</v>
      </c>
      <c r="I63" s="69">
        <f t="shared" ref="I63:J63" si="42">MAX(E15,E31,E47)</f>
        <v>0.336767272</v>
      </c>
      <c r="J63" s="69">
        <f t="shared" si="42"/>
        <v>71.75489634</v>
      </c>
      <c r="K63" s="69">
        <f t="shared" ref="K63:L63" si="43">MIN(E15,E31,E47)</f>
        <v>-1.445912994</v>
      </c>
      <c r="L63" s="70">
        <f t="shared" si="43"/>
        <v>69.42499302</v>
      </c>
    </row>
    <row r="64" ht="15.75" customHeight="1">
      <c r="A64" s="9" t="s">
        <v>24</v>
      </c>
      <c r="B64" s="68" t="s">
        <v>36</v>
      </c>
      <c r="C64" s="56"/>
      <c r="D64" s="56"/>
      <c r="G64" s="69">
        <f t="shared" ref="G64:H64" si="44">AVERAGE(E16,E32,E48)</f>
        <v>-0.6275525612</v>
      </c>
      <c r="H64" s="69">
        <f t="shared" si="44"/>
        <v>70.17542541</v>
      </c>
      <c r="I64" s="69">
        <f t="shared" ref="I64:J64" si="45">MAX(E16,E32,E48)</f>
        <v>0.3255769341</v>
      </c>
      <c r="J64" s="69">
        <f t="shared" si="45"/>
        <v>71.22205294</v>
      </c>
      <c r="K64" s="69">
        <f t="shared" ref="K64:L64" si="46">MIN(E16,E32,E48)</f>
        <v>-1.441248698</v>
      </c>
      <c r="L64" s="70">
        <f t="shared" si="46"/>
        <v>69.10469944</v>
      </c>
    </row>
    <row r="65" ht="15.75" customHeight="1">
      <c r="A65" s="13" t="s">
        <v>25</v>
      </c>
      <c r="B65" s="71" t="s">
        <v>36</v>
      </c>
      <c r="C65" s="60"/>
      <c r="D65" s="60"/>
      <c r="E65" s="63"/>
      <c r="F65" s="63"/>
      <c r="G65" s="72">
        <f t="shared" ref="G65:H65" si="47">AVERAGE(E17,E33,E49)</f>
        <v>-0.6058278154</v>
      </c>
      <c r="H65" s="72">
        <f t="shared" si="47"/>
        <v>70.61288986</v>
      </c>
      <c r="I65" s="72">
        <f t="shared" ref="I65:J65" si="48">MAX(E17,E33,E49)</f>
        <v>0.3411880037</v>
      </c>
      <c r="J65" s="72">
        <f t="shared" si="48"/>
        <v>71.84415735</v>
      </c>
      <c r="K65" s="72">
        <f t="shared" ref="K65:L65" si="49">MIN(E17,E33,E49)</f>
        <v>-1.401477006</v>
      </c>
      <c r="L65" s="73">
        <f t="shared" si="49"/>
        <v>69.58343714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8.63"/>
  </cols>
  <sheetData>
    <row r="1">
      <c r="A1" s="17" t="s">
        <v>32</v>
      </c>
      <c r="B1" s="3" t="s">
        <v>41</v>
      </c>
      <c r="C1" s="3" t="s">
        <v>43</v>
      </c>
      <c r="D1" s="3" t="s">
        <v>45</v>
      </c>
      <c r="E1" s="3" t="s">
        <v>42</v>
      </c>
      <c r="F1" s="3" t="s">
        <v>47</v>
      </c>
      <c r="G1" s="3" t="s">
        <v>46</v>
      </c>
    </row>
    <row r="2">
      <c r="A2" s="18" t="s">
        <v>33</v>
      </c>
      <c r="B2" s="19">
        <f>AVERAGE(At!E2:E17)</f>
        <v>-1.519814109</v>
      </c>
      <c r="C2" s="51">
        <f>MAX(At!E2:E17)</f>
        <v>-1.401477006</v>
      </c>
      <c r="D2" s="51">
        <f>MIN(At!E2:E17)</f>
        <v>-1.670534133</v>
      </c>
      <c r="E2" s="51">
        <f>AVERAGE(At!F2:F17)</f>
        <v>72.2484631</v>
      </c>
      <c r="F2" s="51">
        <f>MAX(At!F2:F17)</f>
        <v>72.99387301</v>
      </c>
      <c r="G2" s="74">
        <f>MIN(At!F2:F17)</f>
        <v>71.22205294</v>
      </c>
    </row>
    <row r="3">
      <c r="A3" s="22" t="s">
        <v>34</v>
      </c>
      <c r="B3" s="23">
        <f>AVERAGE(At!E34:E49)</f>
        <v>-0.8441450564</v>
      </c>
      <c r="C3" s="56">
        <f>MAX(At!E34:E49)</f>
        <v>-0.7571944435</v>
      </c>
      <c r="D3" s="56">
        <f>MIN(At!E34:E49)</f>
        <v>-0.9679953158</v>
      </c>
      <c r="E3" s="56">
        <f>AVERAGE(At!F34:F49)</f>
        <v>69.61324508</v>
      </c>
      <c r="F3" s="56">
        <f>MAX(At!F34:F49)</f>
        <v>69.89888907</v>
      </c>
      <c r="G3" s="75">
        <f>MIN(At!F34:F49)</f>
        <v>69.10469944</v>
      </c>
    </row>
    <row r="4">
      <c r="A4" s="26" t="s">
        <v>35</v>
      </c>
      <c r="B4" s="27">
        <f>AVERAGE(At!E18:E33)</f>
        <v>0.3132756417</v>
      </c>
      <c r="C4" s="60">
        <f>MAX(At!E18:E33)</f>
        <v>0.3411880037</v>
      </c>
      <c r="D4" s="60">
        <f>MIN(At!E18:E33)</f>
        <v>0.2546890649</v>
      </c>
      <c r="E4" s="60">
        <f>AVERAGE(At!F18:F33)</f>
        <v>70.28434691</v>
      </c>
      <c r="F4" s="60">
        <f>MAX(At!F18:F33)</f>
        <v>70.52362563</v>
      </c>
      <c r="G4" s="76">
        <f>MIN(At!F18:F33)</f>
        <v>70.00408788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-84.33068673054518</v>
      </c>
      <c r="F3" s="83">
        <v>50.72222222222222</v>
      </c>
      <c r="G3" s="83">
        <v>-72.04871826907446</v>
      </c>
      <c r="H3" s="84">
        <f t="shared" ref="H3:H23" si="1">E3-G3</f>
        <v>-12.28196846</v>
      </c>
      <c r="I3" s="83">
        <v>50.72222222222222</v>
      </c>
      <c r="J3" s="83">
        <v>-70.1583402744085</v>
      </c>
      <c r="K3" s="83">
        <v>50.72222222222222</v>
      </c>
      <c r="L3" s="83">
        <v>-71.73820122750581</v>
      </c>
      <c r="M3" s="85">
        <f t="shared" ref="M3:M23" si="2">10^(E3/20)</f>
        <v>0.00006073872392</v>
      </c>
      <c r="N3" s="85">
        <f t="shared" ref="N3:N23" si="3">10^(G3/20)</f>
        <v>0.0002497836955</v>
      </c>
      <c r="O3" s="85">
        <f t="shared" ref="O3:O23" si="4">10^(J3/20)</f>
        <v>0.0003105152873</v>
      </c>
      <c r="P3" s="85">
        <f t="shared" ref="P3:P23" si="5">10^(L3/20)</f>
        <v>0.0002588748967</v>
      </c>
      <c r="Q3" s="85">
        <f t="shared" ref="Q3:Q23" si="6">ACOS((M3^2+N3^2-O3^2)/(2*M3*N3))</f>
        <v>3.124506011</v>
      </c>
      <c r="R3" s="85">
        <f t="shared" ref="R3:R23" si="7">(360/(2*PI()))*Q3</f>
        <v>179.0210075</v>
      </c>
      <c r="S3" s="86">
        <f t="shared" ref="S3:S23" si="8">ACOS((M3^2+N3^2-P3^2)/(2*M3*N3))</f>
        <v>1.601619597</v>
      </c>
      <c r="T3" s="85">
        <f t="shared" ref="T3:T23" si="9">(360/(2*PI()))*S3</f>
        <v>91.7660433</v>
      </c>
      <c r="U3" s="84">
        <f t="shared" ref="U3:U23" si="10">IF(T3&lt;90,R3*1,R3*-1)</f>
        <v>-179.0210075</v>
      </c>
      <c r="V3" s="85">
        <f t="shared" ref="V3:V23" si="11">(M3^2+N3^2-2*M3*N3*COS(Q3))^0.5</f>
        <v>0.0003105152873</v>
      </c>
      <c r="W3" s="85">
        <f t="shared" ref="W3:W23" si="12">20*LOG(V3)</f>
        <v>-70.15834027</v>
      </c>
      <c r="X3" s="87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0.000000003689192584</v>
      </c>
      <c r="AA3" s="89">
        <f t="shared" ref="AA3:AA23" si="16">10^(G3/10)</f>
        <v>0.00000006239189452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-72.60632621895765</v>
      </c>
      <c r="F4" s="83">
        <v>146.5555555555555</v>
      </c>
      <c r="G4" s="83">
        <v>-73.64060856220485</v>
      </c>
      <c r="H4" s="84">
        <f t="shared" si="1"/>
        <v>1.034282343</v>
      </c>
      <c r="I4" s="83">
        <v>146.5555555555555</v>
      </c>
      <c r="J4" s="83">
        <v>-69.67229104429549</v>
      </c>
      <c r="K4" s="83">
        <v>146.6111111111111</v>
      </c>
      <c r="L4" s="83">
        <v>-86.69545329055559</v>
      </c>
      <c r="M4" s="85">
        <f t="shared" si="2"/>
        <v>0.0002342522058</v>
      </c>
      <c r="N4" s="85">
        <f t="shared" si="3"/>
        <v>0.0002079550982</v>
      </c>
      <c r="O4" s="85">
        <f t="shared" si="4"/>
        <v>0.0003283866156</v>
      </c>
      <c r="P4" s="85">
        <f t="shared" si="5"/>
        <v>0.00004626231224</v>
      </c>
      <c r="Q4" s="85">
        <f t="shared" si="6"/>
        <v>1.67071166</v>
      </c>
      <c r="R4" s="85">
        <f t="shared" si="7"/>
        <v>95.72472691</v>
      </c>
      <c r="S4" s="86">
        <f t="shared" si="8"/>
        <v>0.1726619957</v>
      </c>
      <c r="T4" s="85">
        <f t="shared" si="9"/>
        <v>9.892803635</v>
      </c>
      <c r="U4" s="84">
        <f t="shared" si="10"/>
        <v>95.72472691</v>
      </c>
      <c r="V4" s="85">
        <f t="shared" si="11"/>
        <v>0.0003283866156</v>
      </c>
      <c r="W4" s="85">
        <f t="shared" si="12"/>
        <v>-69.67229104</v>
      </c>
      <c r="X4" s="87">
        <f t="shared" si="13"/>
        <v>0</v>
      </c>
      <c r="Y4" s="88" t="str">
        <f t="shared" si="14"/>
        <v>OK</v>
      </c>
      <c r="Z4" s="89">
        <f t="shared" si="15"/>
        <v>0.00000005487409592</v>
      </c>
      <c r="AA4" s="89">
        <f t="shared" si="16"/>
        <v>0.00000004324532286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-77.42028094958043</v>
      </c>
      <c r="F5" s="83">
        <v>285.2777777777778</v>
      </c>
      <c r="G5" s="83">
        <v>-80.82812344292604</v>
      </c>
      <c r="H5" s="84">
        <f t="shared" si="1"/>
        <v>3.407842493</v>
      </c>
      <c r="I5" s="83">
        <v>285.2777777777778</v>
      </c>
      <c r="J5" s="83">
        <v>-86.72211434505581</v>
      </c>
      <c r="K5" s="83">
        <v>285.2777777777778</v>
      </c>
      <c r="L5" s="83">
        <v>-76.34519893524087</v>
      </c>
      <c r="M5" s="85">
        <f t="shared" si="2"/>
        <v>0.0001345816822</v>
      </c>
      <c r="N5" s="85">
        <f t="shared" si="3"/>
        <v>0.00009090626778</v>
      </c>
      <c r="O5" s="85">
        <f t="shared" si="4"/>
        <v>0.00004612052929</v>
      </c>
      <c r="P5" s="85">
        <f t="shared" si="5"/>
        <v>0.0001523140806</v>
      </c>
      <c r="Q5" s="85">
        <f t="shared" si="6"/>
        <v>0.1340643746</v>
      </c>
      <c r="R5" s="85">
        <f t="shared" si="7"/>
        <v>7.681322848</v>
      </c>
      <c r="S5" s="86">
        <f t="shared" si="8"/>
        <v>1.440605541</v>
      </c>
      <c r="T5" s="85">
        <f t="shared" si="9"/>
        <v>82.54061747</v>
      </c>
      <c r="U5" s="84">
        <f t="shared" si="10"/>
        <v>7.681322848</v>
      </c>
      <c r="V5" s="85">
        <f t="shared" si="11"/>
        <v>0.00004612052929</v>
      </c>
      <c r="W5" s="85">
        <f t="shared" si="12"/>
        <v>-86.72211435</v>
      </c>
      <c r="X5" s="87">
        <f t="shared" si="13"/>
        <v>0</v>
      </c>
      <c r="Y5" s="88" t="str">
        <f t="shared" si="14"/>
        <v>OK</v>
      </c>
      <c r="Z5" s="89">
        <f t="shared" si="15"/>
        <v>0.00000001811222919</v>
      </c>
      <c r="AA5" s="89">
        <f t="shared" si="16"/>
        <v>0.000000008263949521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-84.82324419664046</v>
      </c>
      <c r="F6" s="83">
        <v>457.6111111111111</v>
      </c>
      <c r="G6" s="83">
        <v>-84.48136047419793</v>
      </c>
      <c r="H6" s="84">
        <f t="shared" si="1"/>
        <v>-0.3418837224</v>
      </c>
      <c r="I6" s="83">
        <v>457.6111111111111</v>
      </c>
      <c r="J6" s="83">
        <v>-92.26555221334283</v>
      </c>
      <c r="K6" s="83">
        <v>457.6111111111111</v>
      </c>
      <c r="L6" s="83">
        <v>-80.1663868325108</v>
      </c>
      <c r="M6" s="85">
        <f t="shared" si="2"/>
        <v>0.00005739020686</v>
      </c>
      <c r="N6" s="85">
        <f t="shared" si="3"/>
        <v>0.000059694178</v>
      </c>
      <c r="O6" s="85">
        <f t="shared" si="4"/>
        <v>0.00002436253014</v>
      </c>
      <c r="P6" s="85">
        <f t="shared" si="5"/>
        <v>0.0000981026318</v>
      </c>
      <c r="Q6" s="85">
        <f t="shared" si="6"/>
        <v>0.417391726</v>
      </c>
      <c r="R6" s="85">
        <f t="shared" si="7"/>
        <v>23.9147843</v>
      </c>
      <c r="S6" s="86">
        <f t="shared" si="8"/>
        <v>1.986522129</v>
      </c>
      <c r="T6" s="85">
        <f t="shared" si="9"/>
        <v>113.8193339</v>
      </c>
      <c r="U6" s="84">
        <f t="shared" si="10"/>
        <v>-23.9147843</v>
      </c>
      <c r="V6" s="85">
        <f t="shared" si="11"/>
        <v>0.00002436253014</v>
      </c>
      <c r="W6" s="85">
        <f t="shared" si="12"/>
        <v>-92.26555221</v>
      </c>
      <c r="X6" s="87">
        <f t="shared" si="13"/>
        <v>0</v>
      </c>
      <c r="Y6" s="88" t="str">
        <f t="shared" si="14"/>
        <v>OK</v>
      </c>
      <c r="Z6" s="89">
        <f t="shared" si="15"/>
        <v>0.000000003293635844</v>
      </c>
      <c r="AA6" s="89">
        <f t="shared" si="16"/>
        <v>0.000000003563394888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-105.8379173210639</v>
      </c>
      <c r="F7" s="83">
        <v>662.1111111111111</v>
      </c>
      <c r="G7" s="83">
        <v>-103.4965138165339</v>
      </c>
      <c r="H7" s="84">
        <f t="shared" si="1"/>
        <v>-2.341403505</v>
      </c>
      <c r="I7" s="83">
        <v>662.1111111111111</v>
      </c>
      <c r="J7" s="83">
        <v>-107.9498597546649</v>
      </c>
      <c r="K7" s="83">
        <v>662.1111111111111</v>
      </c>
      <c r="L7" s="83">
        <v>-99.52004346925663</v>
      </c>
      <c r="M7" s="85">
        <f t="shared" si="2"/>
        <v>0.000005106274221</v>
      </c>
      <c r="N7" s="85">
        <f t="shared" si="3"/>
        <v>0.000006686122191</v>
      </c>
      <c r="O7" s="85">
        <f t="shared" si="4"/>
        <v>0.000004004119335</v>
      </c>
      <c r="P7" s="85">
        <f t="shared" si="5"/>
        <v>0.0000105681222</v>
      </c>
      <c r="Q7" s="85">
        <f t="shared" si="6"/>
        <v>0.6405806263</v>
      </c>
      <c r="R7" s="85">
        <f t="shared" si="7"/>
        <v>36.70256632</v>
      </c>
      <c r="S7" s="86">
        <f t="shared" si="8"/>
        <v>2.213154373</v>
      </c>
      <c r="T7" s="85">
        <f t="shared" si="9"/>
        <v>126.804405</v>
      </c>
      <c r="U7" s="84">
        <f t="shared" si="10"/>
        <v>-36.70256632</v>
      </c>
      <c r="V7" s="85">
        <f t="shared" si="11"/>
        <v>0.000004004119335</v>
      </c>
      <c r="W7" s="85">
        <f t="shared" si="12"/>
        <v>-107.9498598</v>
      </c>
      <c r="X7" s="87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-109.8710993209979</v>
      </c>
      <c r="F8" s="83">
        <v>1280.388888888889</v>
      </c>
      <c r="G8" s="83">
        <v>-105.6971100243792</v>
      </c>
      <c r="H8" s="84">
        <f t="shared" si="1"/>
        <v>-4.173989297</v>
      </c>
      <c r="I8" s="83">
        <v>1280.388888888889</v>
      </c>
      <c r="J8" s="83">
        <v>-107.0177008982375</v>
      </c>
      <c r="K8" s="83">
        <v>1280.388888888889</v>
      </c>
      <c r="L8" s="83">
        <v>-101.8175355600039</v>
      </c>
      <c r="M8" s="85">
        <f t="shared" si="2"/>
        <v>0.000003209556564</v>
      </c>
      <c r="N8" s="85">
        <f t="shared" si="3"/>
        <v>0.000005189726832</v>
      </c>
      <c r="O8" s="85">
        <f t="shared" si="4"/>
        <v>0.000004457742265</v>
      </c>
      <c r="P8" s="85">
        <f t="shared" si="5"/>
        <v>0.000008111911838</v>
      </c>
      <c r="Q8" s="85">
        <f t="shared" si="6"/>
        <v>1.022536906</v>
      </c>
      <c r="R8" s="85">
        <f t="shared" si="7"/>
        <v>58.5870491</v>
      </c>
      <c r="S8" s="86">
        <f t="shared" si="8"/>
        <v>2.601322153</v>
      </c>
      <c r="T8" s="85">
        <f t="shared" si="9"/>
        <v>149.0447805</v>
      </c>
      <c r="U8" s="84">
        <f t="shared" si="10"/>
        <v>-58.5870491</v>
      </c>
      <c r="V8" s="85">
        <f t="shared" si="11"/>
        <v>0.000004457742265</v>
      </c>
      <c r="W8" s="85">
        <f t="shared" si="12"/>
        <v>-107.0177009</v>
      </c>
      <c r="X8" s="87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-125.8034117739888</v>
      </c>
      <c r="F9" s="95">
        <v>2345.722222222222</v>
      </c>
      <c r="G9" s="95">
        <v>-120.6284604688993</v>
      </c>
      <c r="H9" s="96">
        <f t="shared" si="1"/>
        <v>-5.174951305</v>
      </c>
      <c r="I9" s="95">
        <v>2345.722222222222</v>
      </c>
      <c r="J9" s="95">
        <v>-118.4051483474142</v>
      </c>
      <c r="K9" s="95">
        <v>2345.722222222222</v>
      </c>
      <c r="L9" s="95">
        <v>-116.9292944719593</v>
      </c>
      <c r="M9" s="97">
        <f t="shared" si="2"/>
        <v>0.0000005126599742</v>
      </c>
      <c r="N9" s="97">
        <f t="shared" si="3"/>
        <v>0.0000009302013737</v>
      </c>
      <c r="O9" s="97">
        <f t="shared" si="4"/>
        <v>0.000001201552033</v>
      </c>
      <c r="P9" s="97">
        <f t="shared" si="5"/>
        <v>0.000001424082916</v>
      </c>
      <c r="Q9" s="97">
        <f t="shared" si="6"/>
        <v>1.908092621</v>
      </c>
      <c r="R9" s="97">
        <f t="shared" si="7"/>
        <v>109.3256541</v>
      </c>
      <c r="S9" s="98">
        <f t="shared" si="8"/>
        <v>2.803994189</v>
      </c>
      <c r="T9" s="97">
        <f t="shared" si="9"/>
        <v>160.6570328</v>
      </c>
      <c r="U9" s="96">
        <f t="shared" si="10"/>
        <v>-109.3256541</v>
      </c>
      <c r="V9" s="97">
        <f t="shared" si="11"/>
        <v>0.000001201552033</v>
      </c>
      <c r="W9" s="97">
        <f t="shared" si="12"/>
        <v>-118.4051483</v>
      </c>
      <c r="X9" s="99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-81.30472977479032</v>
      </c>
      <c r="F10" s="83">
        <v>50.72222222222222</v>
      </c>
      <c r="G10" s="83">
        <v>-72.34431467084485</v>
      </c>
      <c r="H10" s="84">
        <f t="shared" si="1"/>
        <v>-8.960415104</v>
      </c>
      <c r="I10" s="83">
        <v>50.72222222222222</v>
      </c>
      <c r="J10" s="83">
        <v>-69.71597155754564</v>
      </c>
      <c r="K10" s="83">
        <v>50.72222222222222</v>
      </c>
      <c r="L10" s="83">
        <v>-72.23796464190472</v>
      </c>
      <c r="M10" s="85">
        <f t="shared" si="2"/>
        <v>0.00008605250382</v>
      </c>
      <c r="N10" s="85">
        <f t="shared" si="3"/>
        <v>0.0002414261265</v>
      </c>
      <c r="O10" s="85">
        <f t="shared" si="4"/>
        <v>0.000326739336</v>
      </c>
      <c r="P10" s="85">
        <f t="shared" si="5"/>
        <v>0.0002444003187</v>
      </c>
      <c r="Q10" s="85">
        <f t="shared" si="6"/>
        <v>2.988864817</v>
      </c>
      <c r="R10" s="85">
        <f t="shared" si="7"/>
        <v>171.2493395</v>
      </c>
      <c r="S10" s="86">
        <f t="shared" si="8"/>
        <v>1.426858191</v>
      </c>
      <c r="T10" s="85">
        <f t="shared" si="9"/>
        <v>81.75295234</v>
      </c>
      <c r="U10" s="84">
        <f t="shared" si="10"/>
        <v>171.2493395</v>
      </c>
      <c r="V10" s="85">
        <f t="shared" si="11"/>
        <v>0.000326739336</v>
      </c>
      <c r="W10" s="85">
        <f t="shared" si="12"/>
        <v>-69.71597156</v>
      </c>
      <c r="X10" s="87">
        <f t="shared" si="13"/>
        <v>0</v>
      </c>
      <c r="Y10" s="88" t="str">
        <f t="shared" si="14"/>
        <v>OK</v>
      </c>
      <c r="Z10" s="89">
        <f t="shared" si="15"/>
        <v>0.000000007405033414</v>
      </c>
      <c r="AA10" s="89">
        <f t="shared" si="16"/>
        <v>0.00000005828657454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-69.7876119642932</v>
      </c>
      <c r="F11" s="83">
        <v>146.5555555555555</v>
      </c>
      <c r="G11" s="83">
        <v>-73.7851249074306</v>
      </c>
      <c r="H11" s="84">
        <f t="shared" si="1"/>
        <v>3.997512943</v>
      </c>
      <c r="I11" s="83">
        <v>146.5555555555555</v>
      </c>
      <c r="J11" s="83">
        <v>-70.21155565041495</v>
      </c>
      <c r="K11" s="83">
        <v>146.6111111111111</v>
      </c>
      <c r="L11" s="83">
        <v>-75.3030785033293</v>
      </c>
      <c r="M11" s="85">
        <f t="shared" si="2"/>
        <v>0.0003240555037</v>
      </c>
      <c r="N11" s="85">
        <f t="shared" si="3"/>
        <v>0.0002045237536</v>
      </c>
      <c r="O11" s="85">
        <f t="shared" si="4"/>
        <v>0.0003086186857</v>
      </c>
      <c r="P11" s="85">
        <f t="shared" si="5"/>
        <v>0.0001717299624</v>
      </c>
      <c r="Q11" s="85">
        <f t="shared" si="6"/>
        <v>1.170981054</v>
      </c>
      <c r="R11" s="85">
        <f t="shared" si="7"/>
        <v>67.09227227</v>
      </c>
      <c r="S11" s="86">
        <f t="shared" si="8"/>
        <v>0.4836476156</v>
      </c>
      <c r="T11" s="85">
        <f t="shared" si="9"/>
        <v>27.71096714</v>
      </c>
      <c r="U11" s="84">
        <f t="shared" si="10"/>
        <v>67.09227227</v>
      </c>
      <c r="V11" s="85">
        <f t="shared" si="11"/>
        <v>0.0003086186857</v>
      </c>
      <c r="W11" s="85">
        <f t="shared" si="12"/>
        <v>-70.21155565</v>
      </c>
      <c r="X11" s="87">
        <f t="shared" si="13"/>
        <v>0</v>
      </c>
      <c r="Y11" s="88" t="str">
        <f t="shared" si="14"/>
        <v>OK</v>
      </c>
      <c r="Z11" s="89">
        <f t="shared" si="15"/>
        <v>0.0000001050119695</v>
      </c>
      <c r="AA11" s="89">
        <f t="shared" si="16"/>
        <v>0.00000004182996578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-82.63083463071683</v>
      </c>
      <c r="F12" s="83">
        <v>285.2777777777778</v>
      </c>
      <c r="G12" s="83">
        <v>-80.90570614599854</v>
      </c>
      <c r="H12" s="84">
        <f t="shared" si="1"/>
        <v>-1.725128485</v>
      </c>
      <c r="I12" s="83">
        <v>285.2777777777778</v>
      </c>
      <c r="J12" s="83">
        <v>-93.21075085467459</v>
      </c>
      <c r="K12" s="83">
        <v>285.2777777777778</v>
      </c>
      <c r="L12" s="83">
        <v>-77.95795178468195</v>
      </c>
      <c r="M12" s="85">
        <f t="shared" si="2"/>
        <v>0.00007386832792</v>
      </c>
      <c r="N12" s="85">
        <f t="shared" si="3"/>
        <v>0.00009009790501</v>
      </c>
      <c r="O12" s="85">
        <f t="shared" si="4"/>
        <v>0.00002185055424</v>
      </c>
      <c r="P12" s="85">
        <f t="shared" si="5"/>
        <v>0.0001265034619</v>
      </c>
      <c r="Q12" s="85">
        <f t="shared" si="6"/>
        <v>0.1795776792</v>
      </c>
      <c r="R12" s="85">
        <f t="shared" si="7"/>
        <v>10.28904311</v>
      </c>
      <c r="S12" s="86">
        <f t="shared" si="8"/>
        <v>1.754305723</v>
      </c>
      <c r="T12" s="85">
        <f t="shared" si="9"/>
        <v>100.5143139</v>
      </c>
      <c r="U12" s="84">
        <f t="shared" si="10"/>
        <v>-10.28904311</v>
      </c>
      <c r="V12" s="85">
        <f t="shared" si="11"/>
        <v>0.00002185055424</v>
      </c>
      <c r="W12" s="85">
        <f t="shared" si="12"/>
        <v>-93.21075085</v>
      </c>
      <c r="X12" s="87">
        <f t="shared" si="13"/>
        <v>0</v>
      </c>
      <c r="Y12" s="88" t="str">
        <f t="shared" si="14"/>
        <v>OK</v>
      </c>
      <c r="Z12" s="89">
        <f t="shared" si="15"/>
        <v>0.00000000545652987</v>
      </c>
      <c r="AA12" s="89">
        <f t="shared" si="16"/>
        <v>0.000000008117632486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-88.34321065781631</v>
      </c>
      <c r="F13" s="83">
        <v>457.6111111111111</v>
      </c>
      <c r="G13" s="83">
        <v>-84.15519816295082</v>
      </c>
      <c r="H13" s="84">
        <f t="shared" si="1"/>
        <v>-4.188012495</v>
      </c>
      <c r="I13" s="83">
        <v>457.6111111111111</v>
      </c>
      <c r="J13" s="83">
        <v>-89.3577424109806</v>
      </c>
      <c r="K13" s="83">
        <v>457.6111111111111</v>
      </c>
      <c r="L13" s="83">
        <v>-81.19062479847956</v>
      </c>
      <c r="M13" s="85">
        <f t="shared" si="2"/>
        <v>0.00003826832619</v>
      </c>
      <c r="N13" s="85">
        <f t="shared" si="3"/>
        <v>0.00006197836166</v>
      </c>
      <c r="O13" s="85">
        <f t="shared" si="4"/>
        <v>0.00003404966782</v>
      </c>
      <c r="P13" s="85">
        <f t="shared" si="5"/>
        <v>0.00008719041807</v>
      </c>
      <c r="Q13" s="85">
        <f t="shared" si="6"/>
        <v>0.5072133069</v>
      </c>
      <c r="R13" s="85">
        <f t="shared" si="7"/>
        <v>29.0611818</v>
      </c>
      <c r="S13" s="86">
        <f t="shared" si="8"/>
        <v>2.076131185</v>
      </c>
      <c r="T13" s="85">
        <f t="shared" si="9"/>
        <v>118.9535546</v>
      </c>
      <c r="U13" s="84">
        <f t="shared" si="10"/>
        <v>-29.0611818</v>
      </c>
      <c r="V13" s="85">
        <f t="shared" si="11"/>
        <v>0.00003404966782</v>
      </c>
      <c r="W13" s="85">
        <f t="shared" si="12"/>
        <v>-89.35774241</v>
      </c>
      <c r="X13" s="87">
        <f t="shared" si="13"/>
        <v>0</v>
      </c>
      <c r="Y13" s="88" t="str">
        <f t="shared" si="14"/>
        <v>OK</v>
      </c>
      <c r="Z13" s="89">
        <f t="shared" si="15"/>
        <v>0.000000001464464789</v>
      </c>
      <c r="AA13" s="89">
        <f t="shared" si="16"/>
        <v>0.000000003841317313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-109.2718013574227</v>
      </c>
      <c r="F14" s="83">
        <v>662.1111111111111</v>
      </c>
      <c r="G14" s="83">
        <v>-103.3612675947471</v>
      </c>
      <c r="H14" s="84">
        <f t="shared" si="1"/>
        <v>-5.910533763</v>
      </c>
      <c r="I14" s="83">
        <v>662.1111111111111</v>
      </c>
      <c r="J14" s="83">
        <v>-106.4990518327883</v>
      </c>
      <c r="K14" s="83">
        <v>662.1111111111111</v>
      </c>
      <c r="L14" s="83">
        <v>-100.5420035012924</v>
      </c>
      <c r="M14" s="85">
        <f t="shared" si="2"/>
        <v>0.000003438823866</v>
      </c>
      <c r="N14" s="85">
        <f t="shared" si="3"/>
        <v>0.000006791045187</v>
      </c>
      <c r="O14" s="85">
        <f t="shared" si="4"/>
        <v>0.000004732029118</v>
      </c>
      <c r="P14" s="85">
        <f t="shared" si="5"/>
        <v>0.000009395065775</v>
      </c>
      <c r="Q14" s="85">
        <f t="shared" si="6"/>
        <v>0.7056751014</v>
      </c>
      <c r="R14" s="85">
        <f t="shared" si="7"/>
        <v>40.43220502</v>
      </c>
      <c r="S14" s="86">
        <f t="shared" si="8"/>
        <v>2.277374988</v>
      </c>
      <c r="T14" s="85">
        <f t="shared" si="9"/>
        <v>130.4839752</v>
      </c>
      <c r="U14" s="84">
        <f t="shared" si="10"/>
        <v>-40.43220502</v>
      </c>
      <c r="V14" s="85">
        <f t="shared" si="11"/>
        <v>0.000004732029118</v>
      </c>
      <c r="W14" s="85">
        <f t="shared" si="12"/>
        <v>-106.4990518</v>
      </c>
      <c r="X14" s="87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1280.444444444444</v>
      </c>
      <c r="E15" s="85">
        <v>-113.408565954157</v>
      </c>
      <c r="F15" s="83">
        <v>1280.388888888889</v>
      </c>
      <c r="G15" s="83">
        <v>-105.8165867425014</v>
      </c>
      <c r="H15" s="84">
        <f t="shared" si="1"/>
        <v>-7.591979212</v>
      </c>
      <c r="I15" s="83">
        <v>1280.388888888889</v>
      </c>
      <c r="J15" s="83">
        <v>-107.0790313056869</v>
      </c>
      <c r="K15" s="83">
        <v>1280.388888888889</v>
      </c>
      <c r="L15" s="83">
        <v>-103.0477991109363</v>
      </c>
      <c r="M15" s="85">
        <f t="shared" si="2"/>
        <v>0.000002135854688</v>
      </c>
      <c r="N15" s="85">
        <f t="shared" si="3"/>
        <v>0.000005118829485</v>
      </c>
      <c r="O15" s="85">
        <f t="shared" si="4"/>
        <v>0.000004426377348</v>
      </c>
      <c r="P15" s="85">
        <f t="shared" si="5"/>
        <v>0.000007040606049</v>
      </c>
      <c r="Q15" s="85">
        <f t="shared" si="6"/>
        <v>1.034561874</v>
      </c>
      <c r="R15" s="85">
        <f t="shared" si="7"/>
        <v>59.27602902</v>
      </c>
      <c r="S15" s="86">
        <f t="shared" si="8"/>
        <v>2.606151356</v>
      </c>
      <c r="T15" s="85">
        <f t="shared" si="9"/>
        <v>149.3214735</v>
      </c>
      <c r="U15" s="84">
        <f t="shared" si="10"/>
        <v>-59.27602902</v>
      </c>
      <c r="V15" s="85">
        <f t="shared" si="11"/>
        <v>0.000004426377348</v>
      </c>
      <c r="W15" s="85">
        <f t="shared" si="12"/>
        <v>-107.0790313</v>
      </c>
      <c r="X15" s="87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-129.5496900224796</v>
      </c>
      <c r="F16" s="95">
        <v>2345.722222222222</v>
      </c>
      <c r="G16" s="95">
        <v>-120.9291142010764</v>
      </c>
      <c r="H16" s="96">
        <f t="shared" si="1"/>
        <v>-8.620575821</v>
      </c>
      <c r="I16" s="95">
        <v>2345.722222222222</v>
      </c>
      <c r="J16" s="95">
        <v>-119.3982563898298</v>
      </c>
      <c r="K16" s="95">
        <v>2345.722222222222</v>
      </c>
      <c r="L16" s="95">
        <v>-118.3171851913243</v>
      </c>
      <c r="M16" s="97">
        <f t="shared" si="2"/>
        <v>0.000000333054648</v>
      </c>
      <c r="N16" s="97">
        <f t="shared" si="3"/>
        <v>0.0000008985542237</v>
      </c>
      <c r="O16" s="97">
        <f t="shared" si="4"/>
        <v>0.000001071734424</v>
      </c>
      <c r="P16" s="97">
        <f t="shared" si="5"/>
        <v>0.000001213782133</v>
      </c>
      <c r="Q16" s="97">
        <f t="shared" si="6"/>
        <v>1.965738931</v>
      </c>
      <c r="R16" s="97">
        <f t="shared" si="7"/>
        <v>112.6285444</v>
      </c>
      <c r="S16" s="98">
        <f t="shared" si="8"/>
        <v>2.757574235</v>
      </c>
      <c r="T16" s="97">
        <f t="shared" si="9"/>
        <v>157.9973654</v>
      </c>
      <c r="U16" s="96">
        <f t="shared" si="10"/>
        <v>-112.6285444</v>
      </c>
      <c r="V16" s="97">
        <f t="shared" si="11"/>
        <v>0.000001071734424</v>
      </c>
      <c r="W16" s="97">
        <f t="shared" si="12"/>
        <v>-119.3982564</v>
      </c>
      <c r="X16" s="99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-76.69057624387996</v>
      </c>
      <c r="F17" s="83">
        <v>50.72222222222222</v>
      </c>
      <c r="G17" s="83">
        <v>-66.17497789823477</v>
      </c>
      <c r="H17" s="84">
        <f t="shared" si="1"/>
        <v>-10.51559835</v>
      </c>
      <c r="I17" s="83">
        <v>50.72222222222222</v>
      </c>
      <c r="J17" s="83">
        <v>-63.91448970899503</v>
      </c>
      <c r="K17" s="83">
        <v>50.72222222222222</v>
      </c>
      <c r="L17" s="83">
        <v>-65.9751330592776</v>
      </c>
      <c r="M17" s="85">
        <f t="shared" si="2"/>
        <v>0.0001463764424</v>
      </c>
      <c r="N17" s="85">
        <f t="shared" si="3"/>
        <v>0.0004911917967</v>
      </c>
      <c r="O17" s="85">
        <f t="shared" si="4"/>
        <v>0.0006371996294</v>
      </c>
      <c r="P17" s="85">
        <f t="shared" si="5"/>
        <v>0.0005026241446</v>
      </c>
      <c r="Q17" s="85">
        <f t="shared" si="6"/>
        <v>3.060728487</v>
      </c>
      <c r="R17" s="85">
        <f t="shared" si="7"/>
        <v>175.3668245</v>
      </c>
      <c r="S17" s="86">
        <f t="shared" si="8"/>
        <v>1.50074903</v>
      </c>
      <c r="T17" s="85">
        <f t="shared" si="9"/>
        <v>85.9865855</v>
      </c>
      <c r="U17" s="84">
        <f t="shared" si="10"/>
        <v>175.3668245</v>
      </c>
      <c r="V17" s="85">
        <f t="shared" si="11"/>
        <v>0.0006371996294</v>
      </c>
      <c r="W17" s="85">
        <f t="shared" si="12"/>
        <v>-63.91448971</v>
      </c>
      <c r="X17" s="87">
        <f t="shared" si="13"/>
        <v>0</v>
      </c>
      <c r="Y17" s="88" t="str">
        <f t="shared" si="14"/>
        <v>OK</v>
      </c>
      <c r="Z17" s="89">
        <f t="shared" si="15"/>
        <v>0.0000000214260629</v>
      </c>
      <c r="AA17" s="89">
        <f t="shared" si="16"/>
        <v>0.0000002412693811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-65.31238475620307</v>
      </c>
      <c r="F18" s="83">
        <v>146.5555555555555</v>
      </c>
      <c r="G18" s="83">
        <v>-67.6922761276744</v>
      </c>
      <c r="H18" s="84">
        <f t="shared" si="1"/>
        <v>2.379891371</v>
      </c>
      <c r="I18" s="83">
        <v>146.5555555555555</v>
      </c>
      <c r="J18" s="83">
        <v>-64.20028097533402</v>
      </c>
      <c r="K18" s="83">
        <v>146.6111111111111</v>
      </c>
      <c r="L18" s="83">
        <v>-74.10545016392352</v>
      </c>
      <c r="M18" s="85">
        <f t="shared" si="2"/>
        <v>0.0005424762912</v>
      </c>
      <c r="N18" s="85">
        <f t="shared" si="3"/>
        <v>0.0004124641372</v>
      </c>
      <c r="O18" s="85">
        <f t="shared" si="4"/>
        <v>0.0006165750563</v>
      </c>
      <c r="P18" s="85">
        <f t="shared" si="5"/>
        <v>0.0001971185482</v>
      </c>
      <c r="Q18" s="85">
        <f t="shared" si="6"/>
        <v>1.381416896</v>
      </c>
      <c r="R18" s="85">
        <f t="shared" si="7"/>
        <v>79.14935787</v>
      </c>
      <c r="S18" s="86">
        <f t="shared" si="8"/>
        <v>0.314521757</v>
      </c>
      <c r="T18" s="85">
        <f t="shared" si="9"/>
        <v>18.02076924</v>
      </c>
      <c r="U18" s="84">
        <f t="shared" si="10"/>
        <v>79.14935787</v>
      </c>
      <c r="V18" s="85">
        <f t="shared" si="11"/>
        <v>0.0006165750563</v>
      </c>
      <c r="W18" s="85">
        <f t="shared" si="12"/>
        <v>-64.20028098</v>
      </c>
      <c r="X18" s="87">
        <f t="shared" si="13"/>
        <v>0</v>
      </c>
      <c r="Y18" s="88" t="str">
        <f t="shared" si="14"/>
        <v>OK</v>
      </c>
      <c r="Z18" s="89">
        <f t="shared" si="15"/>
        <v>0.0000002942805265</v>
      </c>
      <c r="AA18" s="89">
        <f t="shared" si="16"/>
        <v>0.0000001701266645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-73.710982859539</v>
      </c>
      <c r="F19" s="83">
        <v>285.2777777777778</v>
      </c>
      <c r="G19" s="83">
        <v>-74.84636958683063</v>
      </c>
      <c r="H19" s="84">
        <f t="shared" si="1"/>
        <v>1.135386727</v>
      </c>
      <c r="I19" s="83">
        <v>285.2777777777778</v>
      </c>
      <c r="J19" s="83">
        <v>-91.82915900547597</v>
      </c>
      <c r="K19" s="83">
        <v>285.2777777777778</v>
      </c>
      <c r="L19" s="83">
        <v>-71.30845004580279</v>
      </c>
      <c r="M19" s="85">
        <f t="shared" si="2"/>
        <v>0.000206277024</v>
      </c>
      <c r="N19" s="85">
        <f t="shared" si="3"/>
        <v>0.0001810012277</v>
      </c>
      <c r="O19" s="85">
        <f t="shared" si="4"/>
        <v>0.00002561781292</v>
      </c>
      <c r="P19" s="85">
        <f t="shared" si="5"/>
        <v>0.0002720053823</v>
      </c>
      <c r="Q19" s="85">
        <f t="shared" si="6"/>
        <v>0.02159223092</v>
      </c>
      <c r="R19" s="85">
        <f t="shared" si="7"/>
        <v>1.237143702</v>
      </c>
      <c r="S19" s="86">
        <f t="shared" si="8"/>
        <v>1.553054971</v>
      </c>
      <c r="T19" s="85">
        <f t="shared" si="9"/>
        <v>88.98349517</v>
      </c>
      <c r="U19" s="84">
        <f t="shared" si="10"/>
        <v>1.237143702</v>
      </c>
      <c r="V19" s="85">
        <f t="shared" si="11"/>
        <v>0.00002561781292</v>
      </c>
      <c r="W19" s="85">
        <f t="shared" si="12"/>
        <v>-91.82915901</v>
      </c>
      <c r="X19" s="87">
        <f t="shared" si="13"/>
        <v>0</v>
      </c>
      <c r="Y19" s="88" t="str">
        <f t="shared" si="14"/>
        <v>OK</v>
      </c>
      <c r="Z19" s="89">
        <f t="shared" si="15"/>
        <v>0.00000004255021061</v>
      </c>
      <c r="AA19" s="89">
        <f t="shared" si="16"/>
        <v>0.00000003276144443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-80.39220770778579</v>
      </c>
      <c r="F20" s="83">
        <v>457.6111111111111</v>
      </c>
      <c r="G20" s="83">
        <v>-78.2962520343625</v>
      </c>
      <c r="H20" s="84">
        <f t="shared" si="1"/>
        <v>-2.095955673</v>
      </c>
      <c r="I20" s="83">
        <v>457.6111111111111</v>
      </c>
      <c r="J20" s="83">
        <v>-85.17030283447953</v>
      </c>
      <c r="K20" s="83">
        <v>457.6111111111111</v>
      </c>
      <c r="L20" s="83">
        <v>-74.67087783293816</v>
      </c>
      <c r="M20" s="85">
        <f t="shared" si="2"/>
        <v>0.00009558497141</v>
      </c>
      <c r="N20" s="85">
        <f t="shared" si="3"/>
        <v>0.0001216710899</v>
      </c>
      <c r="O20" s="85">
        <f t="shared" si="4"/>
        <v>0.00005514229766</v>
      </c>
      <c r="P20" s="85">
        <f t="shared" si="5"/>
        <v>0.0001846954124</v>
      </c>
      <c r="Q20" s="85">
        <f t="shared" si="6"/>
        <v>0.4543885387</v>
      </c>
      <c r="R20" s="85">
        <f t="shared" si="7"/>
        <v>26.03454553</v>
      </c>
      <c r="S20" s="86">
        <f t="shared" si="8"/>
        <v>2.023415367</v>
      </c>
      <c r="T20" s="85">
        <f t="shared" si="9"/>
        <v>115.9331607</v>
      </c>
      <c r="U20" s="84">
        <f t="shared" si="10"/>
        <v>-26.03454553</v>
      </c>
      <c r="V20" s="85">
        <f t="shared" si="11"/>
        <v>0.00005514229766</v>
      </c>
      <c r="W20" s="85">
        <f t="shared" si="12"/>
        <v>-85.17030283</v>
      </c>
      <c r="X20" s="87">
        <f t="shared" si="13"/>
        <v>0</v>
      </c>
      <c r="Y20" s="88" t="str">
        <f t="shared" si="14"/>
        <v>OK</v>
      </c>
      <c r="Z20" s="89">
        <f t="shared" si="15"/>
        <v>0.00000000913648676</v>
      </c>
      <c r="AA20" s="89">
        <f t="shared" si="16"/>
        <v>0.00000001480385411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-101.36691351834</v>
      </c>
      <c r="F21" s="83">
        <v>662.1111111111111</v>
      </c>
      <c r="G21" s="83">
        <v>-97.4090333341027</v>
      </c>
      <c r="H21" s="84">
        <f t="shared" si="1"/>
        <v>-3.957880184</v>
      </c>
      <c r="I21" s="83">
        <v>662.1111111111111</v>
      </c>
      <c r="J21" s="83">
        <v>-101.3028986730079</v>
      </c>
      <c r="K21" s="83">
        <v>662.1111111111111</v>
      </c>
      <c r="L21" s="83">
        <v>-94.00321518040592</v>
      </c>
      <c r="M21" s="85">
        <f t="shared" si="2"/>
        <v>0.000008543863948</v>
      </c>
      <c r="N21" s="85">
        <f t="shared" si="3"/>
        <v>0.00001347560689</v>
      </c>
      <c r="O21" s="85">
        <f t="shared" si="4"/>
        <v>0.000008607064675</v>
      </c>
      <c r="P21" s="85">
        <f t="shared" si="5"/>
        <v>0.00001994523883</v>
      </c>
      <c r="Q21" s="85">
        <f t="shared" si="6"/>
        <v>0.6698645166</v>
      </c>
      <c r="R21" s="85">
        <f t="shared" si="7"/>
        <v>38.38040965</v>
      </c>
      <c r="S21" s="86">
        <f t="shared" si="8"/>
        <v>2.242071658</v>
      </c>
      <c r="T21" s="85">
        <f t="shared" si="9"/>
        <v>128.4612434</v>
      </c>
      <c r="U21" s="84">
        <f t="shared" si="10"/>
        <v>-38.38040965</v>
      </c>
      <c r="V21" s="85">
        <f t="shared" si="11"/>
        <v>0.000008607064675</v>
      </c>
      <c r="W21" s="85">
        <f t="shared" si="12"/>
        <v>-101.3028987</v>
      </c>
      <c r="X21" s="87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0.0000000001815919811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-105.449428015708</v>
      </c>
      <c r="F22" s="83">
        <v>1280.388888888889</v>
      </c>
      <c r="G22" s="83">
        <v>-99.73604306419355</v>
      </c>
      <c r="H22" s="84">
        <f t="shared" si="1"/>
        <v>-5.713384952</v>
      </c>
      <c r="I22" s="83">
        <v>1280.388888888889</v>
      </c>
      <c r="J22" s="83">
        <v>-101.0878571697812</v>
      </c>
      <c r="K22" s="83">
        <v>1280.388888888889</v>
      </c>
      <c r="L22" s="83">
        <v>-96.39333006077963</v>
      </c>
      <c r="M22" s="85">
        <f t="shared" si="2"/>
        <v>0.000005339844364</v>
      </c>
      <c r="N22" s="85">
        <f t="shared" si="3"/>
        <v>0.00001030855629</v>
      </c>
      <c r="O22" s="85">
        <f t="shared" si="4"/>
        <v>0.000008822814363</v>
      </c>
      <c r="P22" s="85">
        <f t="shared" si="5"/>
        <v>0.00001514723966</v>
      </c>
      <c r="Q22" s="85">
        <f t="shared" si="6"/>
        <v>1.027235601</v>
      </c>
      <c r="R22" s="85">
        <f t="shared" si="7"/>
        <v>58.85626453</v>
      </c>
      <c r="S22" s="86">
        <f t="shared" si="8"/>
        <v>2.605698193</v>
      </c>
      <c r="T22" s="85">
        <f t="shared" si="9"/>
        <v>149.2955091</v>
      </c>
      <c r="U22" s="84">
        <f t="shared" si="10"/>
        <v>-58.85626453</v>
      </c>
      <c r="V22" s="85">
        <f t="shared" si="11"/>
        <v>0.000008822814363</v>
      </c>
      <c r="W22" s="85">
        <f t="shared" si="12"/>
        <v>-101.0878572</v>
      </c>
      <c r="X22" s="87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0.0000000001062663328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-121.470882050973</v>
      </c>
      <c r="F23" s="95">
        <v>2345.722222222222</v>
      </c>
      <c r="G23" s="95">
        <v>-114.7613380473739</v>
      </c>
      <c r="H23" s="96">
        <f t="shared" si="1"/>
        <v>-6.709544004</v>
      </c>
      <c r="I23" s="95">
        <v>2345.722222222222</v>
      </c>
      <c r="J23" s="95">
        <v>-112.9050137893463</v>
      </c>
      <c r="K23" s="95">
        <v>2345.722222222222</v>
      </c>
      <c r="L23" s="95">
        <v>-111.5776299153297</v>
      </c>
      <c r="M23" s="97">
        <f t="shared" si="2"/>
        <v>0.0000008442205071</v>
      </c>
      <c r="N23" s="97">
        <f t="shared" si="3"/>
        <v>0.000001827818622</v>
      </c>
      <c r="O23" s="97">
        <f t="shared" si="4"/>
        <v>0.000002263337456</v>
      </c>
      <c r="P23" s="97">
        <f t="shared" si="5"/>
        <v>0.000002637050849</v>
      </c>
      <c r="Q23" s="97">
        <f t="shared" si="6"/>
        <v>1.924534034</v>
      </c>
      <c r="R23" s="97">
        <f t="shared" si="7"/>
        <v>110.2676777</v>
      </c>
      <c r="S23" s="98">
        <f t="shared" si="8"/>
        <v>2.792870427</v>
      </c>
      <c r="T23" s="97">
        <f t="shared" si="9"/>
        <v>160.0196882</v>
      </c>
      <c r="U23" s="96">
        <f t="shared" si="10"/>
        <v>-110.2676777</v>
      </c>
      <c r="V23" s="97">
        <f t="shared" si="11"/>
        <v>0.000002263337456</v>
      </c>
      <c r="W23" s="97">
        <f t="shared" si="12"/>
        <v>-112.9050138</v>
      </c>
      <c r="X23" s="99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-84.01987436429009</v>
      </c>
      <c r="F3" s="83">
        <v>50.72222222222222</v>
      </c>
      <c r="G3" s="83">
        <v>-72.03393493617155</v>
      </c>
      <c r="H3" s="84">
        <f t="shared" ref="H3:H23" si="1">E3-G3</f>
        <v>-11.98593943</v>
      </c>
      <c r="I3" s="83">
        <v>50.72222222222222</v>
      </c>
      <c r="J3" s="83">
        <v>-70.08488498311462</v>
      </c>
      <c r="K3" s="83">
        <v>50.72222222222222</v>
      </c>
      <c r="L3" s="83">
        <v>-71.7030020732569</v>
      </c>
      <c r="M3" s="85">
        <f t="shared" ref="M3:M23" si="2">10^(E3/20)</f>
        <v>0.00006295152883</v>
      </c>
      <c r="N3" s="85">
        <f t="shared" ref="N3:N23" si="3">10^(G3/20)</f>
        <v>0.0002502091878</v>
      </c>
      <c r="O3" s="85">
        <f t="shared" ref="O3:O23" si="4">10^(J3/20)</f>
        <v>0.0003131524046</v>
      </c>
      <c r="P3" s="85">
        <f t="shared" ref="P3:P23" si="5">10^(L3/20)</f>
        <v>0.0002599261035</v>
      </c>
      <c r="Q3" s="85">
        <f t="shared" ref="Q3:Q23" si="6">ACOS((M3^2+N3^2-O3^2)/(2*M3*N3))</f>
        <v>3.123412333</v>
      </c>
      <c r="R3" s="85">
        <f t="shared" ref="R3:R23" si="7">(360/(2*PI()))*Q3</f>
        <v>178.9583443</v>
      </c>
      <c r="S3" s="86">
        <f t="shared" ref="S3:S23" si="8">ACOS((M3^2+N3^2-P3^2)/(2*M3*N3))</f>
        <v>1.602356495</v>
      </c>
      <c r="T3" s="85">
        <f t="shared" ref="T3:T23" si="9">(360/(2*PI()))*S3</f>
        <v>91.80826445</v>
      </c>
      <c r="U3" s="84">
        <f t="shared" ref="U3:U23" si="10">IF(T3&lt;90,R3*1,R3*-1)</f>
        <v>-178.9583443</v>
      </c>
      <c r="V3" s="85">
        <f t="shared" ref="V3:V23" si="11">(M3^2+N3^2-2*M3*N3*COS(Q3))^0.5</f>
        <v>0.0003131524046</v>
      </c>
      <c r="W3" s="85">
        <f t="shared" ref="W3:W23" si="12">20*LOG(V3)</f>
        <v>-70.08488498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0.000000003962894982</v>
      </c>
      <c r="AA3" s="89">
        <f t="shared" ref="AA3:AA23" si="16">10^(G3/10)</f>
        <v>0.00000006260463767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146.5555555555555</v>
      </c>
      <c r="E4" s="85">
        <v>-72.56642079513875</v>
      </c>
      <c r="F4" s="83">
        <v>146.5555555555555</v>
      </c>
      <c r="G4" s="83">
        <v>-73.64237237040675</v>
      </c>
      <c r="H4" s="84">
        <f t="shared" si="1"/>
        <v>1.075951575</v>
      </c>
      <c r="I4" s="83">
        <v>146.5555555555555</v>
      </c>
      <c r="J4" s="83">
        <v>-69.70568714128407</v>
      </c>
      <c r="K4" s="83">
        <v>146.6111111111111</v>
      </c>
      <c r="L4" s="83">
        <v>-86.63044147074908</v>
      </c>
      <c r="M4" s="85">
        <f t="shared" si="2"/>
        <v>0.0002353309024</v>
      </c>
      <c r="N4" s="85">
        <f t="shared" si="3"/>
        <v>0.0002079128739</v>
      </c>
      <c r="O4" s="85">
        <f t="shared" si="4"/>
        <v>0.0003271264366</v>
      </c>
      <c r="P4" s="85">
        <f t="shared" si="5"/>
        <v>0.00004660987374</v>
      </c>
      <c r="Q4" s="85">
        <f t="shared" si="6"/>
        <v>1.656775884</v>
      </c>
      <c r="R4" s="85">
        <f t="shared" si="7"/>
        <v>94.92626573</v>
      </c>
      <c r="S4" s="86">
        <f t="shared" si="8"/>
        <v>0.1706093242</v>
      </c>
      <c r="T4" s="85">
        <f t="shared" si="9"/>
        <v>9.775194221</v>
      </c>
      <c r="U4" s="84">
        <f t="shared" si="10"/>
        <v>94.92626573</v>
      </c>
      <c r="V4" s="85">
        <f t="shared" si="11"/>
        <v>0.0003271264366</v>
      </c>
      <c r="W4" s="85">
        <f t="shared" si="12"/>
        <v>-69.70568714</v>
      </c>
      <c r="X4" s="101">
        <f t="shared" si="13"/>
        <v>0</v>
      </c>
      <c r="Y4" s="88" t="str">
        <f t="shared" si="14"/>
        <v>OK</v>
      </c>
      <c r="Z4" s="89">
        <f t="shared" si="15"/>
        <v>0.00000005538063365</v>
      </c>
      <c r="AA4" s="89">
        <f t="shared" si="16"/>
        <v>0.00000004322776312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-77.47131364662107</v>
      </c>
      <c r="F5" s="83">
        <v>285.2777777777778</v>
      </c>
      <c r="G5" s="83">
        <v>-80.83946412077321</v>
      </c>
      <c r="H5" s="84">
        <f t="shared" si="1"/>
        <v>3.368150474</v>
      </c>
      <c r="I5" s="83">
        <v>285.2777777777778</v>
      </c>
      <c r="J5" s="83">
        <v>-86.8806866475034</v>
      </c>
      <c r="K5" s="83">
        <v>285.2777777777778</v>
      </c>
      <c r="L5" s="83">
        <v>-76.364213086968</v>
      </c>
      <c r="M5" s="85">
        <f t="shared" si="2"/>
        <v>0.0001337932852</v>
      </c>
      <c r="N5" s="85">
        <f t="shared" si="3"/>
        <v>0.00009078765402</v>
      </c>
      <c r="O5" s="85">
        <f t="shared" si="4"/>
        <v>0.00004528617783</v>
      </c>
      <c r="P5" s="85">
        <f t="shared" si="5"/>
        <v>0.0001519810168</v>
      </c>
      <c r="Q5" s="85">
        <f t="shared" si="6"/>
        <v>0.1288396554</v>
      </c>
      <c r="R5" s="85">
        <f t="shared" si="7"/>
        <v>7.381968489</v>
      </c>
      <c r="S5" s="86">
        <f t="shared" si="8"/>
        <v>1.445131717</v>
      </c>
      <c r="T5" s="85">
        <f t="shared" si="9"/>
        <v>82.79994822</v>
      </c>
      <c r="U5" s="84">
        <f t="shared" si="10"/>
        <v>7.381968489</v>
      </c>
      <c r="V5" s="85">
        <f t="shared" si="11"/>
        <v>0.00004528617783</v>
      </c>
      <c r="W5" s="85">
        <f t="shared" si="12"/>
        <v>-86.88068665</v>
      </c>
      <c r="X5" s="101">
        <f t="shared" si="13"/>
        <v>0</v>
      </c>
      <c r="Y5" s="88" t="str">
        <f t="shared" si="14"/>
        <v>OK</v>
      </c>
      <c r="Z5" s="89">
        <f t="shared" si="15"/>
        <v>0.00000001790064317</v>
      </c>
      <c r="AA5" s="89">
        <f t="shared" si="16"/>
        <v>0.000000008242398123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-84.86191662618354</v>
      </c>
      <c r="F6" s="83">
        <v>457.6111111111111</v>
      </c>
      <c r="G6" s="83">
        <v>-84.51956767130363</v>
      </c>
      <c r="H6" s="84">
        <f t="shared" si="1"/>
        <v>-0.3423489549</v>
      </c>
      <c r="I6" s="83">
        <v>457.6111111111111</v>
      </c>
      <c r="J6" s="83">
        <v>-92.29831961543735</v>
      </c>
      <c r="K6" s="83">
        <v>457.6111111111111</v>
      </c>
      <c r="L6" s="83">
        <v>-80.20650661559627</v>
      </c>
      <c r="M6" s="85">
        <f t="shared" si="2"/>
        <v>0.00005713525483</v>
      </c>
      <c r="N6" s="85">
        <f t="shared" si="3"/>
        <v>0.00005943217395</v>
      </c>
      <c r="O6" s="85">
        <f t="shared" si="4"/>
        <v>0.00002427079596</v>
      </c>
      <c r="P6" s="85">
        <f t="shared" si="5"/>
        <v>0.00009765054449</v>
      </c>
      <c r="Q6" s="85">
        <f t="shared" si="6"/>
        <v>0.4176657239</v>
      </c>
      <c r="R6" s="85">
        <f t="shared" si="7"/>
        <v>23.93048323</v>
      </c>
      <c r="S6" s="86">
        <f t="shared" si="8"/>
        <v>1.985926077</v>
      </c>
      <c r="T6" s="85">
        <f t="shared" si="9"/>
        <v>113.7851826</v>
      </c>
      <c r="U6" s="84">
        <f t="shared" si="10"/>
        <v>-23.93048323</v>
      </c>
      <c r="V6" s="85">
        <f t="shared" si="11"/>
        <v>0.00002427079596</v>
      </c>
      <c r="W6" s="85">
        <f t="shared" si="12"/>
        <v>-92.29831962</v>
      </c>
      <c r="X6" s="101">
        <f t="shared" si="13"/>
        <v>0</v>
      </c>
      <c r="Y6" s="88" t="str">
        <f t="shared" si="14"/>
        <v>OK</v>
      </c>
      <c r="Z6" s="89">
        <f t="shared" si="15"/>
        <v>0.000000003264437344</v>
      </c>
      <c r="AA6" s="89">
        <f t="shared" si="16"/>
        <v>0.0000000035321833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-105.8420866356921</v>
      </c>
      <c r="F7" s="83">
        <v>662.1111111111111</v>
      </c>
      <c r="G7" s="83">
        <v>-103.5071685109176</v>
      </c>
      <c r="H7" s="84">
        <f t="shared" si="1"/>
        <v>-2.334918125</v>
      </c>
      <c r="I7" s="83">
        <v>662.1111111111111</v>
      </c>
      <c r="J7" s="83">
        <v>-107.9799594199703</v>
      </c>
      <c r="K7" s="83">
        <v>662.1111111111111</v>
      </c>
      <c r="L7" s="83">
        <v>-99.53456332150839</v>
      </c>
      <c r="M7" s="85">
        <f t="shared" si="2"/>
        <v>0.000005103823747</v>
      </c>
      <c r="N7" s="85">
        <f t="shared" si="3"/>
        <v>0.000006677925573</v>
      </c>
      <c r="O7" s="85">
        <f t="shared" si="4"/>
        <v>0.000003990267666</v>
      </c>
      <c r="P7" s="85">
        <f t="shared" si="5"/>
        <v>0.00001055047066</v>
      </c>
      <c r="Q7" s="85">
        <f t="shared" si="6"/>
        <v>0.6388720229</v>
      </c>
      <c r="R7" s="85">
        <f t="shared" si="7"/>
        <v>36.60467056</v>
      </c>
      <c r="S7" s="86">
        <f t="shared" si="8"/>
        <v>2.210071398</v>
      </c>
      <c r="T7" s="85">
        <f t="shared" si="9"/>
        <v>126.6277635</v>
      </c>
      <c r="U7" s="84">
        <f t="shared" si="10"/>
        <v>-36.60467056</v>
      </c>
      <c r="V7" s="85">
        <f t="shared" si="11"/>
        <v>0.000003990267666</v>
      </c>
      <c r="W7" s="85">
        <f t="shared" si="12"/>
        <v>-107.9799594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-109.9009793729527</v>
      </c>
      <c r="F8" s="83">
        <v>1280.388888888889</v>
      </c>
      <c r="G8" s="83">
        <v>-105.6980687028325</v>
      </c>
      <c r="H8" s="84">
        <f t="shared" si="1"/>
        <v>-4.20291067</v>
      </c>
      <c r="I8" s="83">
        <v>1280.388888888889</v>
      </c>
      <c r="J8" s="83">
        <v>-107.0302966932702</v>
      </c>
      <c r="K8" s="83">
        <v>1280.388888888889</v>
      </c>
      <c r="L8" s="83">
        <v>-101.8352509486466</v>
      </c>
      <c r="M8" s="85">
        <f t="shared" si="2"/>
        <v>0.00000319853444</v>
      </c>
      <c r="N8" s="85">
        <f t="shared" si="3"/>
        <v>0.000005189154063</v>
      </c>
      <c r="O8" s="85">
        <f t="shared" si="4"/>
        <v>0.000004451282579</v>
      </c>
      <c r="P8" s="85">
        <f t="shared" si="5"/>
        <v>0.000008095383972</v>
      </c>
      <c r="Q8" s="85">
        <f t="shared" si="6"/>
        <v>1.021035647</v>
      </c>
      <c r="R8" s="85">
        <f t="shared" si="7"/>
        <v>58.5010333</v>
      </c>
      <c r="S8" s="86">
        <f t="shared" si="8"/>
        <v>2.596071482</v>
      </c>
      <c r="T8" s="85">
        <f t="shared" si="9"/>
        <v>148.7439393</v>
      </c>
      <c r="U8" s="84">
        <f t="shared" si="10"/>
        <v>-58.5010333</v>
      </c>
      <c r="V8" s="85">
        <f t="shared" si="11"/>
        <v>0.000004451282579</v>
      </c>
      <c r="W8" s="85">
        <f t="shared" si="12"/>
        <v>-107.0302967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-125.6998634989431</v>
      </c>
      <c r="F9" s="95">
        <v>2345.722222222222</v>
      </c>
      <c r="G9" s="95">
        <v>-120.6299830469276</v>
      </c>
      <c r="H9" s="96">
        <f t="shared" si="1"/>
        <v>-5.069880452</v>
      </c>
      <c r="I9" s="95">
        <v>2345.722222222222</v>
      </c>
      <c r="J9" s="95">
        <v>-118.3292444563592</v>
      </c>
      <c r="K9" s="95">
        <v>2345.722222222222</v>
      </c>
      <c r="L9" s="95">
        <v>-116.9018965907014</v>
      </c>
      <c r="M9" s="97">
        <f t="shared" si="2"/>
        <v>0.0000005188081921</v>
      </c>
      <c r="N9" s="97">
        <f t="shared" si="3"/>
        <v>0.00000093003833</v>
      </c>
      <c r="O9" s="97">
        <f t="shared" si="4"/>
        <v>0.000001212098119</v>
      </c>
      <c r="P9" s="97">
        <f t="shared" si="5"/>
        <v>0.000001428581989</v>
      </c>
      <c r="Q9" s="97">
        <f t="shared" si="6"/>
        <v>1.925371885</v>
      </c>
      <c r="R9" s="97">
        <f t="shared" si="7"/>
        <v>110.315683</v>
      </c>
      <c r="S9" s="98">
        <f t="shared" si="8"/>
        <v>2.792188425</v>
      </c>
      <c r="T9" s="97">
        <f t="shared" si="9"/>
        <v>159.9806124</v>
      </c>
      <c r="U9" s="96">
        <f t="shared" si="10"/>
        <v>-110.315683</v>
      </c>
      <c r="V9" s="97">
        <f t="shared" si="11"/>
        <v>0.000001212098119</v>
      </c>
      <c r="W9" s="97">
        <f t="shared" si="12"/>
        <v>-118.3292445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-81.54876992201999</v>
      </c>
      <c r="F10" s="83">
        <v>50.72222222222222</v>
      </c>
      <c r="G10" s="83">
        <v>-72.32903649511881</v>
      </c>
      <c r="H10" s="84">
        <f t="shared" si="1"/>
        <v>-9.219733427</v>
      </c>
      <c r="I10" s="83">
        <v>50.72222222222222</v>
      </c>
      <c r="J10" s="83">
        <v>-69.77299847756538</v>
      </c>
      <c r="K10" s="83">
        <v>50.72222222222222</v>
      </c>
      <c r="L10" s="83">
        <v>-72.2963892127272</v>
      </c>
      <c r="M10" s="85">
        <f t="shared" si="2"/>
        <v>0.00008366840769</v>
      </c>
      <c r="N10" s="85">
        <f t="shared" si="3"/>
        <v>0.0002418511603</v>
      </c>
      <c r="O10" s="85">
        <f t="shared" si="4"/>
        <v>0.0003246011664</v>
      </c>
      <c r="P10" s="85">
        <f t="shared" si="5"/>
        <v>0.0002427619064</v>
      </c>
      <c r="Q10" s="85">
        <f t="shared" si="6"/>
        <v>2.969606355</v>
      </c>
      <c r="R10" s="85">
        <f t="shared" si="7"/>
        <v>170.1459109</v>
      </c>
      <c r="S10" s="86">
        <f t="shared" si="8"/>
        <v>1.408008993</v>
      </c>
      <c r="T10" s="85">
        <f t="shared" si="9"/>
        <v>80.67297279</v>
      </c>
      <c r="U10" s="84">
        <f t="shared" si="10"/>
        <v>170.1459109</v>
      </c>
      <c r="V10" s="85">
        <f t="shared" si="11"/>
        <v>0.0003246011664</v>
      </c>
      <c r="W10" s="85">
        <f t="shared" si="12"/>
        <v>-69.77299848</v>
      </c>
      <c r="X10" s="101">
        <f t="shared" si="13"/>
        <v>0</v>
      </c>
      <c r="Y10" s="88" t="str">
        <f t="shared" si="14"/>
        <v>OK</v>
      </c>
      <c r="Z10" s="89">
        <f t="shared" si="15"/>
        <v>0.000000007000402445</v>
      </c>
      <c r="AA10" s="89">
        <f t="shared" si="16"/>
        <v>0.00000005849198373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-69.78170545383078</v>
      </c>
      <c r="F11" s="83">
        <v>146.5555555555555</v>
      </c>
      <c r="G11" s="83">
        <v>-73.78747126080813</v>
      </c>
      <c r="H11" s="84">
        <f t="shared" si="1"/>
        <v>4.005765807</v>
      </c>
      <c r="I11" s="83">
        <v>146.5555555555555</v>
      </c>
      <c r="J11" s="83">
        <v>-70.2742726229261</v>
      </c>
      <c r="K11" s="83">
        <v>146.6111111111111</v>
      </c>
      <c r="L11" s="83">
        <v>-75.27603604695005</v>
      </c>
      <c r="M11" s="85">
        <f t="shared" si="2"/>
        <v>0.0003242759403</v>
      </c>
      <c r="N11" s="85">
        <f t="shared" si="3"/>
        <v>0.0002044685122</v>
      </c>
      <c r="O11" s="85">
        <f t="shared" si="4"/>
        <v>0.0003063983123</v>
      </c>
      <c r="P11" s="85">
        <f t="shared" si="5"/>
        <v>0.0001722654558</v>
      </c>
      <c r="Q11" s="85">
        <f t="shared" si="6"/>
        <v>1.158958925</v>
      </c>
      <c r="R11" s="85">
        <f t="shared" si="7"/>
        <v>66.40345502</v>
      </c>
      <c r="S11" s="86">
        <f t="shared" si="8"/>
        <v>0.4854606709</v>
      </c>
      <c r="T11" s="85">
        <f t="shared" si="9"/>
        <v>27.81484756</v>
      </c>
      <c r="U11" s="84">
        <f t="shared" si="10"/>
        <v>66.40345502</v>
      </c>
      <c r="V11" s="85">
        <f t="shared" si="11"/>
        <v>0.0003063983123</v>
      </c>
      <c r="W11" s="85">
        <f t="shared" si="12"/>
        <v>-70.27427262</v>
      </c>
      <c r="X11" s="101">
        <f t="shared" si="13"/>
        <v>0</v>
      </c>
      <c r="Y11" s="88" t="str">
        <f t="shared" si="14"/>
        <v>OK</v>
      </c>
      <c r="Z11" s="89">
        <f t="shared" si="15"/>
        <v>0.0000001051548854</v>
      </c>
      <c r="AA11" s="89">
        <f t="shared" si="16"/>
        <v>0.0000000418073725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-82.64933096862663</v>
      </c>
      <c r="F12" s="83">
        <v>285.2777777777778</v>
      </c>
      <c r="G12" s="83">
        <v>-80.91737874702832</v>
      </c>
      <c r="H12" s="84">
        <f t="shared" si="1"/>
        <v>-1.731952222</v>
      </c>
      <c r="I12" s="83">
        <v>285.2777777777778</v>
      </c>
      <c r="J12" s="83">
        <v>-93.15120729955663</v>
      </c>
      <c r="K12" s="83">
        <v>285.2777777777778</v>
      </c>
      <c r="L12" s="83">
        <v>-77.96514519342485</v>
      </c>
      <c r="M12" s="85">
        <f t="shared" si="2"/>
        <v>0.00007371119493</v>
      </c>
      <c r="N12" s="85">
        <f t="shared" si="3"/>
        <v>0.00008997690755</v>
      </c>
      <c r="O12" s="85">
        <f t="shared" si="4"/>
        <v>0.00002200085886</v>
      </c>
      <c r="P12" s="85">
        <f t="shared" si="5"/>
        <v>0.0001263987387</v>
      </c>
      <c r="Q12" s="85">
        <f t="shared" si="6"/>
        <v>0.1821588935</v>
      </c>
      <c r="R12" s="85">
        <f t="shared" si="7"/>
        <v>10.4369358</v>
      </c>
      <c r="S12" s="86">
        <f t="shared" si="8"/>
        <v>1.756369888</v>
      </c>
      <c r="T12" s="85">
        <f t="shared" si="9"/>
        <v>100.6325818</v>
      </c>
      <c r="U12" s="84">
        <f t="shared" si="10"/>
        <v>-10.4369358</v>
      </c>
      <c r="V12" s="85">
        <f t="shared" si="11"/>
        <v>0.00002200085886</v>
      </c>
      <c r="W12" s="85">
        <f t="shared" si="12"/>
        <v>-93.1512073</v>
      </c>
      <c r="X12" s="101">
        <f t="shared" si="13"/>
        <v>0</v>
      </c>
      <c r="Y12" s="88" t="str">
        <f t="shared" si="14"/>
        <v>OK</v>
      </c>
      <c r="Z12" s="89">
        <f t="shared" si="15"/>
        <v>0.000000005433340257</v>
      </c>
      <c r="AA12" s="89">
        <f t="shared" si="16"/>
        <v>0.000000008095843892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-88.3750579305067</v>
      </c>
      <c r="F13" s="83">
        <v>457.6111111111111</v>
      </c>
      <c r="G13" s="83">
        <v>-84.19156804274495</v>
      </c>
      <c r="H13" s="84">
        <f t="shared" si="1"/>
        <v>-4.183489888</v>
      </c>
      <c r="I13" s="83">
        <v>457.6111111111111</v>
      </c>
      <c r="J13" s="83">
        <v>-89.37898569575161</v>
      </c>
      <c r="K13" s="83">
        <v>457.6111111111111</v>
      </c>
      <c r="L13" s="83">
        <v>-81.22291435904975</v>
      </c>
      <c r="M13" s="85">
        <f t="shared" si="2"/>
        <v>0.00003812827027</v>
      </c>
      <c r="N13" s="85">
        <f t="shared" si="3"/>
        <v>0.00006171938613</v>
      </c>
      <c r="O13" s="85">
        <f t="shared" si="4"/>
        <v>0.0000339664935</v>
      </c>
      <c r="P13" s="85">
        <f t="shared" si="5"/>
        <v>0.00008686689177</v>
      </c>
      <c r="Q13" s="85">
        <f t="shared" si="6"/>
        <v>0.5092391636</v>
      </c>
      <c r="R13" s="85">
        <f t="shared" si="7"/>
        <v>29.17725484</v>
      </c>
      <c r="S13" s="86">
        <f t="shared" si="8"/>
        <v>2.077196773</v>
      </c>
      <c r="T13" s="85">
        <f t="shared" si="9"/>
        <v>119.0146083</v>
      </c>
      <c r="U13" s="84">
        <f t="shared" si="10"/>
        <v>-29.17725484</v>
      </c>
      <c r="V13" s="85">
        <f t="shared" si="11"/>
        <v>0.0000339664935</v>
      </c>
      <c r="W13" s="85">
        <f t="shared" si="12"/>
        <v>-89.3789857</v>
      </c>
      <c r="X13" s="101">
        <f t="shared" si="13"/>
        <v>0</v>
      </c>
      <c r="Y13" s="88" t="str">
        <f t="shared" si="14"/>
        <v>OK</v>
      </c>
      <c r="Z13" s="89">
        <f t="shared" si="15"/>
        <v>0.000000001453764994</v>
      </c>
      <c r="AA13" s="89">
        <f t="shared" si="16"/>
        <v>0.000000003809282624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-109.283299438447</v>
      </c>
      <c r="F14" s="83">
        <v>662.1111111111111</v>
      </c>
      <c r="G14" s="83">
        <v>-103.3685353703185</v>
      </c>
      <c r="H14" s="84">
        <f t="shared" si="1"/>
        <v>-5.914764068</v>
      </c>
      <c r="I14" s="83">
        <v>662.1111111111111</v>
      </c>
      <c r="J14" s="83">
        <v>-106.5171269151002</v>
      </c>
      <c r="K14" s="83">
        <v>662.1111111111111</v>
      </c>
      <c r="L14" s="83">
        <v>-100.5589816400871</v>
      </c>
      <c r="M14" s="85">
        <f t="shared" si="2"/>
        <v>0.000003434274681</v>
      </c>
      <c r="N14" s="85">
        <f t="shared" si="3"/>
        <v>0.000006785365269</v>
      </c>
      <c r="O14" s="85">
        <f t="shared" si="4"/>
        <v>0.000004722192143</v>
      </c>
      <c r="P14" s="85">
        <f t="shared" si="5"/>
        <v>0.00000937671936</v>
      </c>
      <c r="Q14" s="85">
        <f t="shared" si="6"/>
        <v>0.7036430466</v>
      </c>
      <c r="R14" s="85">
        <f t="shared" si="7"/>
        <v>40.31577685</v>
      </c>
      <c r="S14" s="86">
        <f t="shared" si="8"/>
        <v>2.272572872</v>
      </c>
      <c r="T14" s="85">
        <f t="shared" si="9"/>
        <v>130.2088342</v>
      </c>
      <c r="U14" s="84">
        <f t="shared" si="10"/>
        <v>-40.31577685</v>
      </c>
      <c r="V14" s="85">
        <f t="shared" si="11"/>
        <v>0.000004722192143</v>
      </c>
      <c r="W14" s="85">
        <f t="shared" si="12"/>
        <v>-106.5171269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-113.3753049924026</v>
      </c>
      <c r="F15" s="83">
        <v>1280.388888888889</v>
      </c>
      <c r="G15" s="83">
        <v>-105.8134960507332</v>
      </c>
      <c r="H15" s="84">
        <f t="shared" si="1"/>
        <v>-7.561808942</v>
      </c>
      <c r="I15" s="83">
        <v>1280.388888888889</v>
      </c>
      <c r="J15" s="83">
        <v>-107.0444923562861</v>
      </c>
      <c r="K15" s="83">
        <v>1280.388888888889</v>
      </c>
      <c r="L15" s="83">
        <v>-103.0230158905071</v>
      </c>
      <c r="M15" s="85">
        <f t="shared" si="2"/>
        <v>0.000002144049217</v>
      </c>
      <c r="N15" s="85">
        <f t="shared" si="3"/>
        <v>0.000005120651237</v>
      </c>
      <c r="O15" s="85">
        <f t="shared" si="4"/>
        <v>0.000004444013629</v>
      </c>
      <c r="P15" s="85">
        <f t="shared" si="5"/>
        <v>0.000007060723512</v>
      </c>
      <c r="Q15" s="85">
        <f t="shared" si="6"/>
        <v>1.042467134</v>
      </c>
      <c r="R15" s="85">
        <f t="shared" si="7"/>
        <v>59.72896707</v>
      </c>
      <c r="S15" s="86">
        <f t="shared" si="8"/>
        <v>2.619794567</v>
      </c>
      <c r="T15" s="85">
        <f t="shared" si="9"/>
        <v>150.1031719</v>
      </c>
      <c r="U15" s="84">
        <f t="shared" si="10"/>
        <v>-59.72896707</v>
      </c>
      <c r="V15" s="85">
        <f t="shared" si="11"/>
        <v>0.000004444013629</v>
      </c>
      <c r="W15" s="85">
        <f t="shared" si="12"/>
        <v>-107.0444924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-129.6965575447645</v>
      </c>
      <c r="F16" s="95">
        <v>2345.722222222222</v>
      </c>
      <c r="G16" s="95">
        <v>-120.940390998713</v>
      </c>
      <c r="H16" s="96">
        <f t="shared" si="1"/>
        <v>-8.756166546</v>
      </c>
      <c r="I16" s="95">
        <v>2345.722222222222</v>
      </c>
      <c r="J16" s="95">
        <v>-119.3838775314344</v>
      </c>
      <c r="K16" s="95">
        <v>2345.722222222222</v>
      </c>
      <c r="L16" s="95">
        <v>-118.3939639966539</v>
      </c>
      <c r="M16" s="97">
        <f t="shared" si="2"/>
        <v>0.0000003274704546</v>
      </c>
      <c r="N16" s="97">
        <f t="shared" si="3"/>
        <v>0.0000008973883973</v>
      </c>
      <c r="O16" s="97">
        <f t="shared" si="4"/>
        <v>0.000001073510072</v>
      </c>
      <c r="P16" s="97">
        <f t="shared" si="5"/>
        <v>0.000001203100203</v>
      </c>
      <c r="Q16" s="97">
        <f t="shared" si="6"/>
        <v>1.991216357</v>
      </c>
      <c r="R16" s="97">
        <f t="shared" si="7"/>
        <v>114.0882934</v>
      </c>
      <c r="S16" s="98">
        <f t="shared" si="8"/>
        <v>2.714356101</v>
      </c>
      <c r="T16" s="97">
        <f t="shared" si="9"/>
        <v>155.5211487</v>
      </c>
      <c r="U16" s="96">
        <f t="shared" si="10"/>
        <v>-114.0882934</v>
      </c>
      <c r="V16" s="97">
        <f t="shared" si="11"/>
        <v>0.000001073510072</v>
      </c>
      <c r="W16" s="97">
        <f t="shared" si="12"/>
        <v>-119.3838775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-76.7080018873242</v>
      </c>
      <c r="F17" s="83">
        <v>50.72222222222222</v>
      </c>
      <c r="G17" s="83">
        <v>-66.15995462681798</v>
      </c>
      <c r="H17" s="84">
        <f t="shared" si="1"/>
        <v>-10.54804726</v>
      </c>
      <c r="I17" s="83">
        <v>50.72222222222222</v>
      </c>
      <c r="J17" s="83">
        <v>-63.90795553236613</v>
      </c>
      <c r="K17" s="83">
        <v>50.72222222222222</v>
      </c>
      <c r="L17" s="83">
        <v>-65.98186490211711</v>
      </c>
      <c r="M17" s="85">
        <f t="shared" si="2"/>
        <v>0.0001460830762</v>
      </c>
      <c r="N17" s="85">
        <f t="shared" si="3"/>
        <v>0.000492042106</v>
      </c>
      <c r="O17" s="85">
        <f t="shared" si="4"/>
        <v>0.000637679159</v>
      </c>
      <c r="P17" s="85">
        <f t="shared" si="5"/>
        <v>0.0005022347457</v>
      </c>
      <c r="Q17" s="85">
        <f t="shared" si="6"/>
        <v>3.052587938</v>
      </c>
      <c r="R17" s="85">
        <f t="shared" si="7"/>
        <v>174.9004054</v>
      </c>
      <c r="S17" s="86">
        <f t="shared" si="8"/>
        <v>1.492767034</v>
      </c>
      <c r="T17" s="85">
        <f t="shared" si="9"/>
        <v>85.52925086</v>
      </c>
      <c r="U17" s="84">
        <f t="shared" si="10"/>
        <v>174.9004054</v>
      </c>
      <c r="V17" s="85">
        <f t="shared" si="11"/>
        <v>0.000637679159</v>
      </c>
      <c r="W17" s="85">
        <f t="shared" si="12"/>
        <v>-63.90795553</v>
      </c>
      <c r="X17" s="101">
        <f t="shared" si="13"/>
        <v>0</v>
      </c>
      <c r="Y17" s="88" t="str">
        <f t="shared" si="14"/>
        <v>OK</v>
      </c>
      <c r="Z17" s="89">
        <f t="shared" si="15"/>
        <v>0.00000002134026515</v>
      </c>
      <c r="AA17" s="89">
        <f t="shared" si="16"/>
        <v>0.0000002421054341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-65.28919584326214</v>
      </c>
      <c r="F18" s="83">
        <v>146.5555555555555</v>
      </c>
      <c r="G18" s="83">
        <v>-67.69433327979058</v>
      </c>
      <c r="H18" s="84">
        <f t="shared" si="1"/>
        <v>2.405137437</v>
      </c>
      <c r="I18" s="83">
        <v>146.5555555555555</v>
      </c>
      <c r="J18" s="83">
        <v>-64.24825548949786</v>
      </c>
      <c r="K18" s="83">
        <v>146.6111111111111</v>
      </c>
      <c r="L18" s="83">
        <v>-73.99621662930583</v>
      </c>
      <c r="M18" s="85">
        <f t="shared" si="2"/>
        <v>0.0005439264872</v>
      </c>
      <c r="N18" s="85">
        <f t="shared" si="3"/>
        <v>0.0004123664614</v>
      </c>
      <c r="O18" s="85">
        <f t="shared" si="4"/>
        <v>0.0006131789332</v>
      </c>
      <c r="P18" s="85">
        <f t="shared" si="5"/>
        <v>0.0001996131594</v>
      </c>
      <c r="Q18" s="85">
        <f t="shared" si="6"/>
        <v>1.368994955</v>
      </c>
      <c r="R18" s="85">
        <f t="shared" si="7"/>
        <v>78.43763309</v>
      </c>
      <c r="S18" s="86">
        <f t="shared" si="8"/>
        <v>0.3183281933</v>
      </c>
      <c r="T18" s="85">
        <f t="shared" si="9"/>
        <v>18.23886197</v>
      </c>
      <c r="U18" s="84">
        <f t="shared" si="10"/>
        <v>78.43763309</v>
      </c>
      <c r="V18" s="85">
        <f t="shared" si="11"/>
        <v>0.0006131789332</v>
      </c>
      <c r="W18" s="85">
        <f t="shared" si="12"/>
        <v>-64.24825549</v>
      </c>
      <c r="X18" s="101">
        <f t="shared" si="13"/>
        <v>0</v>
      </c>
      <c r="Y18" s="88" t="str">
        <f t="shared" si="14"/>
        <v>OK</v>
      </c>
      <c r="Z18" s="89">
        <f t="shared" si="15"/>
        <v>0.0000002958560234</v>
      </c>
      <c r="AA18" s="89">
        <f t="shared" si="16"/>
        <v>0.0000001700460985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-73.7490345268854</v>
      </c>
      <c r="F19" s="83">
        <v>285.2777777777778</v>
      </c>
      <c r="G19" s="83">
        <v>-74.85787325291727</v>
      </c>
      <c r="H19" s="84">
        <f t="shared" si="1"/>
        <v>1.108838726</v>
      </c>
      <c r="I19" s="83">
        <v>285.2777777777778</v>
      </c>
      <c r="J19" s="83">
        <v>-92.0997844142289</v>
      </c>
      <c r="K19" s="83">
        <v>285.2777777777778</v>
      </c>
      <c r="L19" s="83">
        <v>-71.31785200496805</v>
      </c>
      <c r="M19" s="85">
        <f t="shared" si="2"/>
        <v>0.0002053753297</v>
      </c>
      <c r="N19" s="85">
        <f t="shared" si="3"/>
        <v>0.0001807616668</v>
      </c>
      <c r="O19" s="85">
        <f t="shared" si="4"/>
        <v>0.00002483194738</v>
      </c>
      <c r="P19" s="85">
        <f t="shared" si="5"/>
        <v>0.0002717111119</v>
      </c>
      <c r="Q19" s="85">
        <f t="shared" si="6"/>
        <v>0.01705113414</v>
      </c>
      <c r="R19" s="85">
        <f t="shared" si="7"/>
        <v>0.9769580219</v>
      </c>
      <c r="S19" s="86">
        <f t="shared" si="8"/>
        <v>1.556965503</v>
      </c>
      <c r="T19" s="85">
        <f t="shared" si="9"/>
        <v>89.20755218</v>
      </c>
      <c r="U19" s="84">
        <f t="shared" si="10"/>
        <v>0.9769580219</v>
      </c>
      <c r="V19" s="85">
        <f t="shared" si="11"/>
        <v>0.00002483194738</v>
      </c>
      <c r="W19" s="85">
        <f t="shared" si="12"/>
        <v>-92.09978441</v>
      </c>
      <c r="X19" s="101">
        <f t="shared" si="13"/>
        <v>0</v>
      </c>
      <c r="Y19" s="88" t="str">
        <f t="shared" si="14"/>
        <v>OK</v>
      </c>
      <c r="Z19" s="89">
        <f t="shared" si="15"/>
        <v>0.00000004217902605</v>
      </c>
      <c r="AA19" s="89">
        <f t="shared" si="16"/>
        <v>0.00000003267478019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-80.42848665613923</v>
      </c>
      <c r="F20" s="83">
        <v>457.6111111111111</v>
      </c>
      <c r="G20" s="83">
        <v>-78.333518283478</v>
      </c>
      <c r="H20" s="84">
        <f t="shared" si="1"/>
        <v>-2.094968373</v>
      </c>
      <c r="I20" s="83">
        <v>457.6111111111111</v>
      </c>
      <c r="J20" s="83">
        <v>-85.19393862044872</v>
      </c>
      <c r="K20" s="83">
        <v>457.6111111111111</v>
      </c>
      <c r="L20" s="83">
        <v>-74.7075925994581</v>
      </c>
      <c r="M20" s="85">
        <f t="shared" si="2"/>
        <v>0.00009518656774</v>
      </c>
      <c r="N20" s="85">
        <f t="shared" si="3"/>
        <v>0.0001211501862</v>
      </c>
      <c r="O20" s="85">
        <f t="shared" si="4"/>
        <v>0.00005499245005</v>
      </c>
      <c r="P20" s="85">
        <f t="shared" si="5"/>
        <v>0.000183916363</v>
      </c>
      <c r="Q20" s="85">
        <f t="shared" si="6"/>
        <v>0.4553529636</v>
      </c>
      <c r="R20" s="85">
        <f t="shared" si="7"/>
        <v>26.08980301</v>
      </c>
      <c r="S20" s="86">
        <f t="shared" si="8"/>
        <v>2.023467873</v>
      </c>
      <c r="T20" s="85">
        <f t="shared" si="9"/>
        <v>115.9361691</v>
      </c>
      <c r="U20" s="84">
        <f t="shared" si="10"/>
        <v>-26.08980301</v>
      </c>
      <c r="V20" s="85">
        <f t="shared" si="11"/>
        <v>0.00005499245005</v>
      </c>
      <c r="W20" s="85">
        <f t="shared" si="12"/>
        <v>-85.19393862</v>
      </c>
      <c r="X20" s="101">
        <f t="shared" si="13"/>
        <v>0</v>
      </c>
      <c r="Y20" s="88" t="str">
        <f t="shared" si="14"/>
        <v>OK</v>
      </c>
      <c r="Z20" s="89">
        <f t="shared" si="15"/>
        <v>0.000000009060482677</v>
      </c>
      <c r="AA20" s="89">
        <f t="shared" si="16"/>
        <v>0.00000001467736761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-101.373964695468</v>
      </c>
      <c r="F21" s="83">
        <v>662.1111111111111</v>
      </c>
      <c r="G21" s="83">
        <v>-97.41802180298956</v>
      </c>
      <c r="H21" s="84">
        <f t="shared" si="1"/>
        <v>-3.955942892</v>
      </c>
      <c r="I21" s="83">
        <v>662.1111111111111</v>
      </c>
      <c r="J21" s="83">
        <v>-101.3272781607919</v>
      </c>
      <c r="K21" s="83">
        <v>662.1111111111111</v>
      </c>
      <c r="L21" s="83">
        <v>-94.01900832861503</v>
      </c>
      <c r="M21" s="85">
        <f t="shared" si="2"/>
        <v>0.000008536930882</v>
      </c>
      <c r="N21" s="85">
        <f t="shared" si="3"/>
        <v>0.00001346166906</v>
      </c>
      <c r="O21" s="85">
        <f t="shared" si="4"/>
        <v>0.000008582940305</v>
      </c>
      <c r="P21" s="85">
        <f t="shared" si="5"/>
        <v>0.00001990900628</v>
      </c>
      <c r="Q21" s="85">
        <f t="shared" si="6"/>
        <v>0.6680836433</v>
      </c>
      <c r="R21" s="85">
        <f t="shared" si="7"/>
        <v>38.27837312</v>
      </c>
      <c r="S21" s="86">
        <f t="shared" si="8"/>
        <v>2.238266198</v>
      </c>
      <c r="T21" s="85">
        <f t="shared" si="9"/>
        <v>128.2432066</v>
      </c>
      <c r="U21" s="84">
        <f t="shared" si="10"/>
        <v>-38.27837312</v>
      </c>
      <c r="V21" s="85">
        <f t="shared" si="11"/>
        <v>0.000008582940305</v>
      </c>
      <c r="W21" s="85">
        <f t="shared" si="12"/>
        <v>-101.3272782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0.000000000181216534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-105.445454770606</v>
      </c>
      <c r="F22" s="83">
        <v>1280.388888888889</v>
      </c>
      <c r="G22" s="83">
        <v>-99.73499072718099</v>
      </c>
      <c r="H22" s="84">
        <f t="shared" si="1"/>
        <v>-5.710464043</v>
      </c>
      <c r="I22" s="83">
        <v>1280.388888888889</v>
      </c>
      <c r="J22" s="83">
        <v>-101.0742112830676</v>
      </c>
      <c r="K22" s="83">
        <v>1280.388888888889</v>
      </c>
      <c r="L22" s="83">
        <v>-96.39147923020433</v>
      </c>
      <c r="M22" s="85">
        <f t="shared" si="2"/>
        <v>0.000005342287564</v>
      </c>
      <c r="N22" s="85">
        <f t="shared" si="3"/>
        <v>0.0000103098053</v>
      </c>
      <c r="O22" s="85">
        <f t="shared" si="4"/>
        <v>0.000008836686258</v>
      </c>
      <c r="P22" s="85">
        <f t="shared" si="5"/>
        <v>0.00001515046765</v>
      </c>
      <c r="Q22" s="85">
        <f t="shared" si="6"/>
        <v>1.029631775</v>
      </c>
      <c r="R22" s="85">
        <f t="shared" si="7"/>
        <v>58.99355519</v>
      </c>
      <c r="S22" s="86">
        <f t="shared" si="8"/>
        <v>2.60554114</v>
      </c>
      <c r="T22" s="85">
        <f t="shared" si="9"/>
        <v>149.2865107</v>
      </c>
      <c r="U22" s="84">
        <f t="shared" si="10"/>
        <v>-58.99355519</v>
      </c>
      <c r="V22" s="85">
        <f t="shared" si="11"/>
        <v>0.000008836686258</v>
      </c>
      <c r="W22" s="85">
        <f t="shared" si="12"/>
        <v>-101.0742113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0.0000000001062920853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-121.4654493835181</v>
      </c>
      <c r="F23" s="95">
        <v>2345.722222222222</v>
      </c>
      <c r="G23" s="95">
        <v>-114.7668066862693</v>
      </c>
      <c r="H23" s="96">
        <f t="shared" si="1"/>
        <v>-6.698642697</v>
      </c>
      <c r="I23" s="95">
        <v>2345.722222222222</v>
      </c>
      <c r="J23" s="95">
        <v>-112.8584440620225</v>
      </c>
      <c r="K23" s="95">
        <v>2345.722222222222</v>
      </c>
      <c r="L23" s="95">
        <v>-111.5974619264197</v>
      </c>
      <c r="M23" s="97">
        <f t="shared" si="2"/>
        <v>0.0000008447486975</v>
      </c>
      <c r="N23" s="97">
        <f t="shared" si="3"/>
        <v>0.000001826668189</v>
      </c>
      <c r="O23" s="97">
        <f t="shared" si="4"/>
        <v>0.000002275505015</v>
      </c>
      <c r="P23" s="97">
        <f t="shared" si="5"/>
        <v>0.000002631036686</v>
      </c>
      <c r="Q23" s="97">
        <f t="shared" si="6"/>
        <v>1.944833191</v>
      </c>
      <c r="R23" s="97">
        <f t="shared" si="7"/>
        <v>111.4307337</v>
      </c>
      <c r="S23" s="98">
        <f t="shared" si="8"/>
        <v>2.766902268</v>
      </c>
      <c r="T23" s="97">
        <f t="shared" si="9"/>
        <v>158.5318223</v>
      </c>
      <c r="U23" s="96">
        <f t="shared" si="10"/>
        <v>-111.4307337</v>
      </c>
      <c r="V23" s="97">
        <f t="shared" si="11"/>
        <v>0.000002275505015</v>
      </c>
      <c r="W23" s="97">
        <f t="shared" si="12"/>
        <v>-112.8584441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-83.95379829677908</v>
      </c>
      <c r="F3" s="83">
        <v>50.72222222222222</v>
      </c>
      <c r="G3" s="83">
        <v>-72.03386899315865</v>
      </c>
      <c r="H3" s="84">
        <f t="shared" ref="H3:H23" si="1">E3-G3</f>
        <v>-11.9199293</v>
      </c>
      <c r="I3" s="83">
        <v>50.72222222222222</v>
      </c>
      <c r="J3" s="83">
        <v>-70.07163108710807</v>
      </c>
      <c r="K3" s="83">
        <v>50.72222222222222</v>
      </c>
      <c r="L3" s="83">
        <v>-71.78259450378516</v>
      </c>
      <c r="M3" s="85">
        <f t="shared" ref="M3:M23" si="2">10^(E3/20)</f>
        <v>0.00006343224542</v>
      </c>
      <c r="N3" s="85">
        <f t="shared" ref="N3:N23" si="3">10^(G3/20)</f>
        <v>0.0002502110874</v>
      </c>
      <c r="O3" s="85">
        <f t="shared" ref="O3:O23" si="4">10^(J3/20)</f>
        <v>0.0003136306121</v>
      </c>
      <c r="P3" s="85">
        <f t="shared" ref="P3:P23" si="5">10^(L3/20)</f>
        <v>0.0002575551716</v>
      </c>
      <c r="Q3" s="85">
        <f t="shared" ref="Q3:Q23" si="6">ACOS((M3^2+N3^2-O3^2)/(2*M3*N3))</f>
        <v>3.119170074</v>
      </c>
      <c r="R3" s="85">
        <f t="shared" ref="R3:R23" si="7">(360/(2*PI()))*Q3</f>
        <v>178.7152808</v>
      </c>
      <c r="S3" s="86">
        <f t="shared" ref="S3:S23" si="8">ACOS((M3^2+N3^2-P3^2)/(2*M3*N3))</f>
        <v>1.561516274</v>
      </c>
      <c r="T3" s="85">
        <f t="shared" ref="T3:T23" si="9">(360/(2*PI()))*S3</f>
        <v>89.46829213</v>
      </c>
      <c r="U3" s="84">
        <f t="shared" ref="U3:U23" si="10">IF(T3&lt;90,R3*1,R3*-1)</f>
        <v>178.7152808</v>
      </c>
      <c r="V3" s="85">
        <f t="shared" ref="V3:V23" si="11">(M3^2+N3^2-2*M3*N3*COS(Q3))^0.5</f>
        <v>0.0003136306121</v>
      </c>
      <c r="W3" s="85">
        <f t="shared" ref="W3:W23" si="12">20*LOG(V3)</f>
        <v>-70.07163109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0.000000004023649759</v>
      </c>
      <c r="AA3" s="89">
        <f t="shared" ref="AA3:AA23" si="16">10^(G3/10)</f>
        <v>0.00000006260558826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146.5555555555555</v>
      </c>
      <c r="E4" s="85">
        <v>-72.50782817375833</v>
      </c>
      <c r="F4" s="83">
        <v>146.5555555555555</v>
      </c>
      <c r="G4" s="83">
        <v>-73.64241916301776</v>
      </c>
      <c r="H4" s="84">
        <f t="shared" si="1"/>
        <v>1.134590989</v>
      </c>
      <c r="I4" s="83">
        <v>146.5555555555555</v>
      </c>
      <c r="J4" s="83">
        <v>-69.73183678548709</v>
      </c>
      <c r="K4" s="83">
        <v>146.6111111111111</v>
      </c>
      <c r="L4" s="83">
        <v>-86.61291721449841</v>
      </c>
      <c r="M4" s="85">
        <f t="shared" si="2"/>
        <v>0.0002369237464</v>
      </c>
      <c r="N4" s="85">
        <f t="shared" si="3"/>
        <v>0.0002079117538</v>
      </c>
      <c r="O4" s="85">
        <f t="shared" si="4"/>
        <v>0.0003261430744</v>
      </c>
      <c r="P4" s="85">
        <f t="shared" si="5"/>
        <v>0.00004670400663</v>
      </c>
      <c r="Q4" s="85">
        <f t="shared" si="6"/>
        <v>1.64200199</v>
      </c>
      <c r="R4" s="85">
        <f t="shared" si="7"/>
        <v>94.07978398</v>
      </c>
      <c r="S4" s="86">
        <f t="shared" si="8"/>
        <v>0.1650942617</v>
      </c>
      <c r="T4" s="85">
        <f t="shared" si="9"/>
        <v>9.459204415</v>
      </c>
      <c r="U4" s="84">
        <f t="shared" si="10"/>
        <v>94.07978398</v>
      </c>
      <c r="V4" s="85">
        <f t="shared" si="11"/>
        <v>0.0003261430744</v>
      </c>
      <c r="W4" s="85">
        <f t="shared" si="12"/>
        <v>-69.73183679</v>
      </c>
      <c r="X4" s="101">
        <f t="shared" si="13"/>
        <v>0</v>
      </c>
      <c r="Y4" s="88" t="str">
        <f t="shared" si="14"/>
        <v>OK</v>
      </c>
      <c r="Z4" s="89">
        <f t="shared" si="15"/>
        <v>0.00000005613286159</v>
      </c>
      <c r="AA4" s="89">
        <f t="shared" si="16"/>
        <v>0.00000004322729737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-77.53229747865436</v>
      </c>
      <c r="F5" s="83">
        <v>285.2777777777778</v>
      </c>
      <c r="G5" s="83">
        <v>-80.83927975075953</v>
      </c>
      <c r="H5" s="84">
        <f t="shared" si="1"/>
        <v>3.306982272</v>
      </c>
      <c r="I5" s="83">
        <v>285.2777777777778</v>
      </c>
      <c r="J5" s="83">
        <v>-87.07757316182105</v>
      </c>
      <c r="K5" s="83">
        <v>285.2777777777778</v>
      </c>
      <c r="L5" s="83">
        <v>-76.39270030168292</v>
      </c>
      <c r="M5" s="85">
        <f t="shared" si="2"/>
        <v>0.0001328572094</v>
      </c>
      <c r="N5" s="85">
        <f t="shared" si="3"/>
        <v>0.00009078958114</v>
      </c>
      <c r="O5" s="85">
        <f t="shared" si="4"/>
        <v>0.00004427120489</v>
      </c>
      <c r="P5" s="85">
        <f t="shared" si="5"/>
        <v>0.0001514833793</v>
      </c>
      <c r="Q5" s="85">
        <f t="shared" si="6"/>
        <v>0.1256731298</v>
      </c>
      <c r="R5" s="85">
        <f t="shared" si="7"/>
        <v>7.200539937</v>
      </c>
      <c r="S5" s="86">
        <f t="shared" si="8"/>
        <v>1.44834832</v>
      </c>
      <c r="T5" s="85">
        <f t="shared" si="9"/>
        <v>82.98424598</v>
      </c>
      <c r="U5" s="84">
        <f t="shared" si="10"/>
        <v>7.200539937</v>
      </c>
      <c r="V5" s="85">
        <f t="shared" si="11"/>
        <v>0.00004427120489</v>
      </c>
      <c r="W5" s="85">
        <f t="shared" si="12"/>
        <v>-87.07757316</v>
      </c>
      <c r="X5" s="101">
        <f t="shared" si="13"/>
        <v>0</v>
      </c>
      <c r="Y5" s="88" t="str">
        <f t="shared" si="14"/>
        <v>OK</v>
      </c>
      <c r="Z5" s="89">
        <f t="shared" si="15"/>
        <v>0.00000001765103809</v>
      </c>
      <c r="AA5" s="89">
        <f t="shared" si="16"/>
        <v>0.000000008242748043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-84.87996447631579</v>
      </c>
      <c r="F6" s="83">
        <v>457.6111111111111</v>
      </c>
      <c r="G6" s="83">
        <v>-84.5185838113103</v>
      </c>
      <c r="H6" s="84">
        <f t="shared" si="1"/>
        <v>-0.361380665</v>
      </c>
      <c r="I6" s="83">
        <v>457.6111111111111</v>
      </c>
      <c r="J6" s="83">
        <v>-92.27049381338358</v>
      </c>
      <c r="K6" s="83">
        <v>457.6111111111111</v>
      </c>
      <c r="L6" s="83">
        <v>-80.21072554296032</v>
      </c>
      <c r="M6" s="85">
        <f t="shared" si="2"/>
        <v>0.00005701666042</v>
      </c>
      <c r="N6" s="85">
        <f t="shared" si="3"/>
        <v>0.00005943890627</v>
      </c>
      <c r="O6" s="85">
        <f t="shared" si="4"/>
        <v>0.00002434867368</v>
      </c>
      <c r="P6" s="85">
        <f t="shared" si="5"/>
        <v>0.00009760312499</v>
      </c>
      <c r="Q6" s="85">
        <f t="shared" si="6"/>
        <v>0.4192417393</v>
      </c>
      <c r="R6" s="85">
        <f t="shared" si="7"/>
        <v>24.02078226</v>
      </c>
      <c r="S6" s="86">
        <f t="shared" si="8"/>
        <v>1.987354113</v>
      </c>
      <c r="T6" s="85">
        <f t="shared" si="9"/>
        <v>113.8670031</v>
      </c>
      <c r="U6" s="84">
        <f t="shared" si="10"/>
        <v>-24.02078226</v>
      </c>
      <c r="V6" s="85">
        <f t="shared" si="11"/>
        <v>0.00002434867368</v>
      </c>
      <c r="W6" s="85">
        <f t="shared" si="12"/>
        <v>-92.27049381</v>
      </c>
      <c r="X6" s="101">
        <f t="shared" si="13"/>
        <v>0</v>
      </c>
      <c r="Y6" s="88" t="str">
        <f t="shared" si="14"/>
        <v>OK</v>
      </c>
      <c r="Z6" s="89">
        <f t="shared" si="15"/>
        <v>0.000000003250899565</v>
      </c>
      <c r="AA6" s="89">
        <f t="shared" si="16"/>
        <v>0.000000003532983579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-105.8587887825318</v>
      </c>
      <c r="F7" s="83">
        <v>662.1111111111111</v>
      </c>
      <c r="G7" s="83">
        <v>-103.5048273001778</v>
      </c>
      <c r="H7" s="84">
        <f t="shared" si="1"/>
        <v>-2.353961482</v>
      </c>
      <c r="I7" s="83">
        <v>662.1111111111111</v>
      </c>
      <c r="J7" s="83">
        <v>-107.9650343968544</v>
      </c>
      <c r="K7" s="83">
        <v>662.1111111111111</v>
      </c>
      <c r="L7" s="83">
        <v>-99.53807088811713</v>
      </c>
      <c r="M7" s="85">
        <f t="shared" si="2"/>
        <v>0.000005094019004</v>
      </c>
      <c r="N7" s="85">
        <f t="shared" si="3"/>
        <v>0.000006679725796</v>
      </c>
      <c r="O7" s="85">
        <f t="shared" si="4"/>
        <v>0.000003997130064</v>
      </c>
      <c r="P7" s="85">
        <f t="shared" si="5"/>
        <v>0.00001054621099</v>
      </c>
      <c r="Q7" s="85">
        <f t="shared" si="6"/>
        <v>0.6398657864</v>
      </c>
      <c r="R7" s="85">
        <f t="shared" si="7"/>
        <v>36.66160901</v>
      </c>
      <c r="S7" s="86">
        <f t="shared" si="8"/>
        <v>2.211046952</v>
      </c>
      <c r="T7" s="85">
        <f t="shared" si="9"/>
        <v>126.6836586</v>
      </c>
      <c r="U7" s="84">
        <f t="shared" si="10"/>
        <v>-36.66160901</v>
      </c>
      <c r="V7" s="85">
        <f t="shared" si="11"/>
        <v>0.000003997130064</v>
      </c>
      <c r="W7" s="85">
        <f t="shared" si="12"/>
        <v>-107.9650344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-109.8337590632997</v>
      </c>
      <c r="F8" s="83">
        <v>1280.388888888889</v>
      </c>
      <c r="G8" s="83">
        <v>-105.6991965685287</v>
      </c>
      <c r="H8" s="84">
        <f t="shared" si="1"/>
        <v>-4.134562495</v>
      </c>
      <c r="I8" s="83">
        <v>1280.388888888889</v>
      </c>
      <c r="J8" s="83">
        <v>-107.0206299760572</v>
      </c>
      <c r="K8" s="83">
        <v>1280.388888888889</v>
      </c>
      <c r="L8" s="83">
        <v>-101.8098300470788</v>
      </c>
      <c r="M8" s="85">
        <f t="shared" si="2"/>
        <v>0.000003223384007</v>
      </c>
      <c r="N8" s="85">
        <f t="shared" si="3"/>
        <v>0.000005188480294</v>
      </c>
      <c r="O8" s="85">
        <f t="shared" si="4"/>
        <v>0.000004456239267</v>
      </c>
      <c r="P8" s="85">
        <f t="shared" si="5"/>
        <v>0.000008119111351</v>
      </c>
      <c r="Q8" s="85">
        <f t="shared" si="6"/>
        <v>1.02187831</v>
      </c>
      <c r="R8" s="85">
        <f t="shared" si="7"/>
        <v>58.54931434</v>
      </c>
      <c r="S8" s="86">
        <f t="shared" si="8"/>
        <v>2.596958673</v>
      </c>
      <c r="T8" s="85">
        <f t="shared" si="9"/>
        <v>148.7947715</v>
      </c>
      <c r="U8" s="84">
        <f t="shared" si="10"/>
        <v>-58.54931434</v>
      </c>
      <c r="V8" s="85">
        <f t="shared" si="11"/>
        <v>0.000004456239267</v>
      </c>
      <c r="W8" s="85">
        <f t="shared" si="12"/>
        <v>-107.02063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-125.5021857715872</v>
      </c>
      <c r="F9" s="95">
        <v>2345.722222222222</v>
      </c>
      <c r="G9" s="95">
        <v>-120.6125767061749</v>
      </c>
      <c r="H9" s="96">
        <f t="shared" si="1"/>
        <v>-4.889609065</v>
      </c>
      <c r="I9" s="95">
        <v>2345.722222222222</v>
      </c>
      <c r="J9" s="95">
        <v>-118.3116305420892</v>
      </c>
      <c r="K9" s="95">
        <v>2345.722222222222</v>
      </c>
      <c r="L9" s="95">
        <v>-116.8161930847278</v>
      </c>
      <c r="M9" s="97">
        <f t="shared" si="2"/>
        <v>0.000000530750866</v>
      </c>
      <c r="N9" s="97">
        <f t="shared" si="3"/>
        <v>0.000000931903976</v>
      </c>
      <c r="O9" s="97">
        <f t="shared" si="4"/>
        <v>0.000001214558598</v>
      </c>
      <c r="P9" s="97">
        <f t="shared" si="5"/>
        <v>0.000001442747551</v>
      </c>
      <c r="Q9" s="97">
        <f t="shared" si="6"/>
        <v>1.905568136</v>
      </c>
      <c r="R9" s="97">
        <f t="shared" si="7"/>
        <v>109.1810118</v>
      </c>
      <c r="S9" s="98">
        <f t="shared" si="8"/>
        <v>2.79794181</v>
      </c>
      <c r="T9" s="97">
        <f t="shared" si="9"/>
        <v>160.3102571</v>
      </c>
      <c r="U9" s="96">
        <f t="shared" si="10"/>
        <v>-109.1810118</v>
      </c>
      <c r="V9" s="97">
        <f t="shared" si="11"/>
        <v>0.000001214558598</v>
      </c>
      <c r="W9" s="97">
        <f t="shared" si="12"/>
        <v>-118.3116305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-81.12686689633162</v>
      </c>
      <c r="F10" s="83">
        <v>50.72222222222222</v>
      </c>
      <c r="G10" s="83">
        <v>-72.32894482040216</v>
      </c>
      <c r="H10" s="84">
        <f t="shared" si="1"/>
        <v>-8.797922076</v>
      </c>
      <c r="I10" s="83">
        <v>50.72222222222222</v>
      </c>
      <c r="J10" s="83">
        <v>-69.65161696750017</v>
      </c>
      <c r="K10" s="83">
        <v>50.72222222222222</v>
      </c>
      <c r="L10" s="83">
        <v>-72.13202531292022</v>
      </c>
      <c r="M10" s="85">
        <f t="shared" si="2"/>
        <v>0.00008783278533</v>
      </c>
      <c r="N10" s="85">
        <f t="shared" si="3"/>
        <v>0.0002418537129</v>
      </c>
      <c r="O10" s="85">
        <f t="shared" si="4"/>
        <v>0.0003291691694</v>
      </c>
      <c r="P10" s="85">
        <f t="shared" si="5"/>
        <v>0.0002473994526</v>
      </c>
      <c r="Q10" s="85">
        <f t="shared" si="6"/>
        <v>3.014837816</v>
      </c>
      <c r="R10" s="85">
        <f t="shared" si="7"/>
        <v>172.7374828</v>
      </c>
      <c r="S10" s="86">
        <f t="shared" si="8"/>
        <v>1.452803916</v>
      </c>
      <c r="T10" s="85">
        <f t="shared" si="9"/>
        <v>83.23953287</v>
      </c>
      <c r="U10" s="84">
        <f t="shared" si="10"/>
        <v>172.7374828</v>
      </c>
      <c r="V10" s="85">
        <f t="shared" si="11"/>
        <v>0.0003291691694</v>
      </c>
      <c r="W10" s="85">
        <f t="shared" si="12"/>
        <v>-69.65161697</v>
      </c>
      <c r="X10" s="101">
        <f t="shared" si="13"/>
        <v>0</v>
      </c>
      <c r="Y10" s="88" t="str">
        <f t="shared" si="14"/>
        <v>OK</v>
      </c>
      <c r="Z10" s="89">
        <f t="shared" si="15"/>
        <v>0.000000007714598178</v>
      </c>
      <c r="AA10" s="89">
        <f t="shared" si="16"/>
        <v>0.00000005849321844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-69.75445674098202</v>
      </c>
      <c r="F11" s="83">
        <v>146.5555555555555</v>
      </c>
      <c r="G11" s="83">
        <v>-73.78747202438407</v>
      </c>
      <c r="H11" s="84">
        <f t="shared" si="1"/>
        <v>4.033015283</v>
      </c>
      <c r="I11" s="83">
        <v>146.5555555555555</v>
      </c>
      <c r="J11" s="83">
        <v>-70.28674017348268</v>
      </c>
      <c r="K11" s="83">
        <v>146.6111111111111</v>
      </c>
      <c r="L11" s="83">
        <v>-75.22152757360219</v>
      </c>
      <c r="M11" s="85">
        <f t="shared" si="2"/>
        <v>0.0003252948315</v>
      </c>
      <c r="N11" s="85">
        <f t="shared" si="3"/>
        <v>0.0002044684943</v>
      </c>
      <c r="O11" s="85">
        <f t="shared" si="4"/>
        <v>0.0003059588299</v>
      </c>
      <c r="P11" s="85">
        <f t="shared" si="5"/>
        <v>0.0001733499103</v>
      </c>
      <c r="Q11" s="85">
        <f t="shared" si="6"/>
        <v>1.152681558</v>
      </c>
      <c r="R11" s="85">
        <f t="shared" si="7"/>
        <v>66.04378841</v>
      </c>
      <c r="S11" s="86">
        <f t="shared" si="8"/>
        <v>0.4867717261</v>
      </c>
      <c r="T11" s="85">
        <f t="shared" si="9"/>
        <v>27.88996549</v>
      </c>
      <c r="U11" s="84">
        <f t="shared" si="10"/>
        <v>66.04378841</v>
      </c>
      <c r="V11" s="85">
        <f t="shared" si="11"/>
        <v>0.0003059588299</v>
      </c>
      <c r="W11" s="85">
        <f t="shared" si="12"/>
        <v>-70.28674017</v>
      </c>
      <c r="X11" s="101">
        <f t="shared" si="13"/>
        <v>0</v>
      </c>
      <c r="Y11" s="88" t="str">
        <f t="shared" si="14"/>
        <v>OK</v>
      </c>
      <c r="Z11" s="89">
        <f t="shared" si="15"/>
        <v>0.0000001058167274</v>
      </c>
      <c r="AA11" s="89">
        <f t="shared" si="16"/>
        <v>0.00000004180736514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-82.65210240267768</v>
      </c>
      <c r="F12" s="83">
        <v>285.2777777777778</v>
      </c>
      <c r="G12" s="83">
        <v>-80.91709051119919</v>
      </c>
      <c r="H12" s="84">
        <f t="shared" si="1"/>
        <v>-1.735011891</v>
      </c>
      <c r="I12" s="83">
        <v>285.2777777777778</v>
      </c>
      <c r="J12" s="83">
        <v>-93.1169343938237</v>
      </c>
      <c r="K12" s="83">
        <v>285.2777777777778</v>
      </c>
      <c r="L12" s="83">
        <v>-77.96148403584726</v>
      </c>
      <c r="M12" s="85">
        <f t="shared" si="2"/>
        <v>0.00007368767942</v>
      </c>
      <c r="N12" s="85">
        <f t="shared" si="3"/>
        <v>0.00008997989343</v>
      </c>
      <c r="O12" s="85">
        <f t="shared" si="4"/>
        <v>0.00002208784166</v>
      </c>
      <c r="P12" s="85">
        <f t="shared" si="5"/>
        <v>0.0001264520278</v>
      </c>
      <c r="Q12" s="85">
        <f t="shared" si="6"/>
        <v>0.1834179378</v>
      </c>
      <c r="R12" s="85">
        <f t="shared" si="7"/>
        <v>10.50907373</v>
      </c>
      <c r="S12" s="86">
        <f t="shared" si="8"/>
        <v>1.757682291</v>
      </c>
      <c r="T12" s="85">
        <f t="shared" si="9"/>
        <v>100.707777</v>
      </c>
      <c r="U12" s="84">
        <f t="shared" si="10"/>
        <v>-10.50907373</v>
      </c>
      <c r="V12" s="85">
        <f t="shared" si="11"/>
        <v>0.00002208784166</v>
      </c>
      <c r="W12" s="85">
        <f t="shared" si="12"/>
        <v>-93.11693439</v>
      </c>
      <c r="X12" s="101">
        <f t="shared" si="13"/>
        <v>0</v>
      </c>
      <c r="Y12" s="88" t="str">
        <f t="shared" si="14"/>
        <v>OK</v>
      </c>
      <c r="Z12" s="89">
        <f t="shared" si="15"/>
        <v>0.000000005429874098</v>
      </c>
      <c r="AA12" s="89">
        <f t="shared" si="16"/>
        <v>0.000000008096381221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-88.37858317041517</v>
      </c>
      <c r="F13" s="83">
        <v>457.6111111111111</v>
      </c>
      <c r="G13" s="83">
        <v>-84.19084831680506</v>
      </c>
      <c r="H13" s="84">
        <f t="shared" si="1"/>
        <v>-4.187734854</v>
      </c>
      <c r="I13" s="83">
        <v>457.6111111111111</v>
      </c>
      <c r="J13" s="83">
        <v>-89.3618315532674</v>
      </c>
      <c r="K13" s="83">
        <v>457.6111111111111</v>
      </c>
      <c r="L13" s="83">
        <v>-81.2194230143727</v>
      </c>
      <c r="M13" s="85">
        <f t="shared" si="2"/>
        <v>0.00003811279874</v>
      </c>
      <c r="N13" s="85">
        <f t="shared" si="3"/>
        <v>0.0000617245005</v>
      </c>
      <c r="O13" s="85">
        <f t="shared" si="4"/>
        <v>0.0000340336417</v>
      </c>
      <c r="P13" s="85">
        <f t="shared" si="5"/>
        <v>0.00008690181544</v>
      </c>
      <c r="Q13" s="85">
        <f t="shared" si="6"/>
        <v>0.5108878441</v>
      </c>
      <c r="R13" s="85">
        <f t="shared" si="7"/>
        <v>29.27171727</v>
      </c>
      <c r="S13" s="86">
        <f t="shared" si="8"/>
        <v>2.078985024</v>
      </c>
      <c r="T13" s="85">
        <f t="shared" si="9"/>
        <v>119.1170675</v>
      </c>
      <c r="U13" s="84">
        <f t="shared" si="10"/>
        <v>-29.27171727</v>
      </c>
      <c r="V13" s="85">
        <f t="shared" si="11"/>
        <v>0.0000340336417</v>
      </c>
      <c r="W13" s="85">
        <f t="shared" si="12"/>
        <v>-89.36183155</v>
      </c>
      <c r="X13" s="101">
        <f t="shared" si="13"/>
        <v>0</v>
      </c>
      <c r="Y13" s="88" t="str">
        <f t="shared" si="14"/>
        <v>OK</v>
      </c>
      <c r="Z13" s="89">
        <f t="shared" si="15"/>
        <v>0.000000001452585428</v>
      </c>
      <c r="AA13" s="89">
        <f t="shared" si="16"/>
        <v>0.000000003809913963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-109.2446421428548</v>
      </c>
      <c r="F14" s="83">
        <v>662.1111111111111</v>
      </c>
      <c r="G14" s="83">
        <v>-103.369261600001</v>
      </c>
      <c r="H14" s="84">
        <f t="shared" si="1"/>
        <v>-5.875380543</v>
      </c>
      <c r="I14" s="83">
        <v>662.1111111111111</v>
      </c>
      <c r="J14" s="83">
        <v>-106.5560873119033</v>
      </c>
      <c r="K14" s="83">
        <v>662.1111111111111</v>
      </c>
      <c r="L14" s="83">
        <v>-100.5505614155024</v>
      </c>
      <c r="M14" s="85">
        <f t="shared" si="2"/>
        <v>0.000003449593278</v>
      </c>
      <c r="N14" s="85">
        <f t="shared" si="3"/>
        <v>0.000006784797966</v>
      </c>
      <c r="O14" s="85">
        <f t="shared" si="4"/>
        <v>0.000004701058271</v>
      </c>
      <c r="P14" s="85">
        <f t="shared" si="5"/>
        <v>0.000009385813692</v>
      </c>
      <c r="Q14" s="85">
        <f t="shared" si="6"/>
        <v>0.698962022</v>
      </c>
      <c r="R14" s="85">
        <f t="shared" si="7"/>
        <v>40.0475739</v>
      </c>
      <c r="S14" s="86">
        <f t="shared" si="8"/>
        <v>2.270929221</v>
      </c>
      <c r="T14" s="85">
        <f t="shared" si="9"/>
        <v>130.11466</v>
      </c>
      <c r="U14" s="84">
        <f t="shared" si="10"/>
        <v>-40.0475739</v>
      </c>
      <c r="V14" s="85">
        <f t="shared" si="11"/>
        <v>0.000004701058271</v>
      </c>
      <c r="W14" s="85">
        <f t="shared" si="12"/>
        <v>-106.5560873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-113.4237163740334</v>
      </c>
      <c r="F15" s="83">
        <v>1280.388888888889</v>
      </c>
      <c r="G15" s="83">
        <v>-105.8146752747946</v>
      </c>
      <c r="H15" s="84">
        <f t="shared" si="1"/>
        <v>-7.609041099</v>
      </c>
      <c r="I15" s="83">
        <v>1280.388888888889</v>
      </c>
      <c r="J15" s="83">
        <v>-107.0524916706257</v>
      </c>
      <c r="K15" s="83">
        <v>1280.388888888889</v>
      </c>
      <c r="L15" s="83">
        <v>-103.0428960725377</v>
      </c>
      <c r="M15" s="85">
        <f t="shared" si="2"/>
        <v>0.000002132132457</v>
      </c>
      <c r="N15" s="85">
        <f t="shared" si="3"/>
        <v>0.000005119956089</v>
      </c>
      <c r="O15" s="85">
        <f t="shared" si="4"/>
        <v>0.000004439922776</v>
      </c>
      <c r="P15" s="85">
        <f t="shared" si="5"/>
        <v>0.000007044581475</v>
      </c>
      <c r="Q15" s="85">
        <f t="shared" si="6"/>
        <v>1.040276448</v>
      </c>
      <c r="R15" s="85">
        <f t="shared" si="7"/>
        <v>59.60344999</v>
      </c>
      <c r="S15" s="86">
        <f t="shared" si="8"/>
        <v>2.614194411</v>
      </c>
      <c r="T15" s="85">
        <f t="shared" si="9"/>
        <v>149.7823066</v>
      </c>
      <c r="U15" s="84">
        <f t="shared" si="10"/>
        <v>-59.60344999</v>
      </c>
      <c r="V15" s="85">
        <f t="shared" si="11"/>
        <v>0.000004439922776</v>
      </c>
      <c r="W15" s="85">
        <f t="shared" si="12"/>
        <v>-107.0524917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-129.4720414877385</v>
      </c>
      <c r="F16" s="95">
        <v>2345.722222222222</v>
      </c>
      <c r="G16" s="95">
        <v>-120.9509812822259</v>
      </c>
      <c r="H16" s="96">
        <f t="shared" si="1"/>
        <v>-8.521060206</v>
      </c>
      <c r="I16" s="95">
        <v>2345.722222222222</v>
      </c>
      <c r="J16" s="95">
        <v>-119.3478462941551</v>
      </c>
      <c r="K16" s="95">
        <v>2345.722222222222</v>
      </c>
      <c r="L16" s="95">
        <v>-118.339464058642</v>
      </c>
      <c r="M16" s="97">
        <f t="shared" si="2"/>
        <v>0.0000003360453774</v>
      </c>
      <c r="N16" s="97">
        <f t="shared" si="3"/>
        <v>0.0000008962949219</v>
      </c>
      <c r="O16" s="97">
        <f t="shared" si="4"/>
        <v>0.000001077972509</v>
      </c>
      <c r="P16" s="97">
        <f t="shared" si="5"/>
        <v>0.000001210672833</v>
      </c>
      <c r="Q16" s="97">
        <f t="shared" si="6"/>
        <v>1.991018511</v>
      </c>
      <c r="R16" s="97">
        <f t="shared" si="7"/>
        <v>114.0769576</v>
      </c>
      <c r="S16" s="98">
        <f t="shared" si="8"/>
        <v>2.719239953</v>
      </c>
      <c r="T16" s="97">
        <f t="shared" si="9"/>
        <v>155.8009728</v>
      </c>
      <c r="U16" s="96">
        <f t="shared" si="10"/>
        <v>-114.0769576</v>
      </c>
      <c r="V16" s="97">
        <f t="shared" si="11"/>
        <v>0.000001077972509</v>
      </c>
      <c r="W16" s="97">
        <f t="shared" si="12"/>
        <v>-119.3478463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-76.4132596042825</v>
      </c>
      <c r="F17" s="83">
        <v>50.72222222222222</v>
      </c>
      <c r="G17" s="83">
        <v>-66.15987521429047</v>
      </c>
      <c r="H17" s="84">
        <f t="shared" si="1"/>
        <v>-10.25338439</v>
      </c>
      <c r="I17" s="83">
        <v>50.72222222222222</v>
      </c>
      <c r="J17" s="83">
        <v>-63.83864188154977</v>
      </c>
      <c r="K17" s="83">
        <v>50.72222222222222</v>
      </c>
      <c r="L17" s="83">
        <v>-65.94457856248825</v>
      </c>
      <c r="M17" s="85">
        <f t="shared" si="2"/>
        <v>0.0001511252456</v>
      </c>
      <c r="N17" s="85">
        <f t="shared" si="3"/>
        <v>0.0004920466046</v>
      </c>
      <c r="O17" s="85">
        <f t="shared" si="4"/>
        <v>0.0006427882153</v>
      </c>
      <c r="P17" s="85">
        <f t="shared" si="5"/>
        <v>0.0005043953473</v>
      </c>
      <c r="Q17" s="85">
        <f t="shared" si="6"/>
        <v>3.060118224</v>
      </c>
      <c r="R17" s="85">
        <f t="shared" si="7"/>
        <v>175.331859</v>
      </c>
      <c r="S17" s="86">
        <f t="shared" si="8"/>
        <v>1.499906275</v>
      </c>
      <c r="T17" s="85">
        <f t="shared" si="9"/>
        <v>85.9382992</v>
      </c>
      <c r="U17" s="84">
        <f t="shared" si="10"/>
        <v>175.331859</v>
      </c>
      <c r="V17" s="85">
        <f t="shared" si="11"/>
        <v>0.0006427882153</v>
      </c>
      <c r="W17" s="85">
        <f t="shared" si="12"/>
        <v>-63.83864188</v>
      </c>
      <c r="X17" s="101">
        <f t="shared" si="13"/>
        <v>0</v>
      </c>
      <c r="Y17" s="88" t="str">
        <f t="shared" si="14"/>
        <v>OK</v>
      </c>
      <c r="Z17" s="89">
        <f t="shared" si="15"/>
        <v>0.00000002283883987</v>
      </c>
      <c r="AA17" s="89">
        <f t="shared" si="16"/>
        <v>0.0000002421098611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-65.24018046959233</v>
      </c>
      <c r="F18" s="83">
        <v>146.5555555555555</v>
      </c>
      <c r="G18" s="83">
        <v>-67.69435682476666</v>
      </c>
      <c r="H18" s="84">
        <f t="shared" si="1"/>
        <v>2.454176355</v>
      </c>
      <c r="I18" s="83">
        <v>146.5555555555555</v>
      </c>
      <c r="J18" s="83">
        <v>-64.26326940379172</v>
      </c>
      <c r="K18" s="83">
        <v>146.6111111111111</v>
      </c>
      <c r="L18" s="83">
        <v>-73.89119221972001</v>
      </c>
      <c r="M18" s="85">
        <f t="shared" si="2"/>
        <v>0.0005470045975</v>
      </c>
      <c r="N18" s="85">
        <f t="shared" si="3"/>
        <v>0.0004123653436</v>
      </c>
      <c r="O18" s="85">
        <f t="shared" si="4"/>
        <v>0.0006121199439</v>
      </c>
      <c r="P18" s="85">
        <f t="shared" si="5"/>
        <v>0.0002020414092</v>
      </c>
      <c r="Q18" s="85">
        <f t="shared" si="6"/>
        <v>1.35960503</v>
      </c>
      <c r="R18" s="85">
        <f t="shared" si="7"/>
        <v>77.89963001</v>
      </c>
      <c r="S18" s="86">
        <f t="shared" si="8"/>
        <v>0.3185275067</v>
      </c>
      <c r="T18" s="85">
        <f t="shared" si="9"/>
        <v>18.25028179</v>
      </c>
      <c r="U18" s="84">
        <f t="shared" si="10"/>
        <v>77.89963001</v>
      </c>
      <c r="V18" s="85">
        <f t="shared" si="11"/>
        <v>0.0006121199439</v>
      </c>
      <c r="W18" s="85">
        <f t="shared" si="12"/>
        <v>-64.2632694</v>
      </c>
      <c r="X18" s="101">
        <f t="shared" si="13"/>
        <v>0</v>
      </c>
      <c r="Y18" s="88" t="str">
        <f t="shared" si="14"/>
        <v>OK</v>
      </c>
      <c r="Z18" s="89">
        <f t="shared" si="15"/>
        <v>0.0000002992140297</v>
      </c>
      <c r="AA18" s="89">
        <f t="shared" si="16"/>
        <v>0.0000001700451766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-73.78830653392369</v>
      </c>
      <c r="F19" s="83">
        <v>285.2777777777778</v>
      </c>
      <c r="G19" s="83">
        <v>-74.85763805701791</v>
      </c>
      <c r="H19" s="84">
        <f t="shared" si="1"/>
        <v>1.069331523</v>
      </c>
      <c r="I19" s="83">
        <v>285.2777777777778</v>
      </c>
      <c r="J19" s="83">
        <v>-92.45507099911035</v>
      </c>
      <c r="K19" s="83">
        <v>285.2777777777778</v>
      </c>
      <c r="L19" s="83">
        <v>-71.32672904260095</v>
      </c>
      <c r="M19" s="85">
        <f t="shared" si="2"/>
        <v>0.0002044488506</v>
      </c>
      <c r="N19" s="85">
        <f t="shared" si="3"/>
        <v>0.0001807665615</v>
      </c>
      <c r="O19" s="85">
        <f t="shared" si="4"/>
        <v>0.00002383671753</v>
      </c>
      <c r="P19" s="85">
        <f t="shared" si="5"/>
        <v>0.0002714335632</v>
      </c>
      <c r="Q19" s="85">
        <f t="shared" si="6"/>
        <v>0.01409125195</v>
      </c>
      <c r="R19" s="85">
        <f t="shared" si="7"/>
        <v>0.8073692649</v>
      </c>
      <c r="S19" s="86">
        <f t="shared" si="8"/>
        <v>1.559976895</v>
      </c>
      <c r="T19" s="85">
        <f t="shared" si="9"/>
        <v>89.38009222</v>
      </c>
      <c r="U19" s="84">
        <f t="shared" si="10"/>
        <v>0.8073692649</v>
      </c>
      <c r="V19" s="85">
        <f t="shared" si="11"/>
        <v>0.00002383671753</v>
      </c>
      <c r="W19" s="85">
        <f t="shared" si="12"/>
        <v>-92.455071</v>
      </c>
      <c r="X19" s="101">
        <f t="shared" si="13"/>
        <v>0</v>
      </c>
      <c r="Y19" s="88" t="str">
        <f t="shared" si="14"/>
        <v>OK</v>
      </c>
      <c r="Z19" s="89">
        <f t="shared" si="15"/>
        <v>0.00000004179933251</v>
      </c>
      <c r="AA19" s="89">
        <f t="shared" si="16"/>
        <v>0.00000003267654977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-80.44074190111655</v>
      </c>
      <c r="F20" s="83">
        <v>457.6111111111111</v>
      </c>
      <c r="G20" s="83">
        <v>-78.33266801375242</v>
      </c>
      <c r="H20" s="84">
        <f t="shared" si="1"/>
        <v>-2.108073887</v>
      </c>
      <c r="I20" s="83">
        <v>457.6111111111111</v>
      </c>
      <c r="J20" s="83">
        <v>-85.16375605481292</v>
      </c>
      <c r="K20" s="83">
        <v>457.6111111111111</v>
      </c>
      <c r="L20" s="83">
        <v>-74.70791115544534</v>
      </c>
      <c r="M20" s="85">
        <f t="shared" si="2"/>
        <v>0.00009505236017</v>
      </c>
      <c r="N20" s="85">
        <f t="shared" si="3"/>
        <v>0.0001211620462</v>
      </c>
      <c r="O20" s="85">
        <f t="shared" si="4"/>
        <v>0.00005518387551</v>
      </c>
      <c r="P20" s="85">
        <f t="shared" si="5"/>
        <v>0.000183909618</v>
      </c>
      <c r="Q20" s="85">
        <f t="shared" si="6"/>
        <v>0.4569858409</v>
      </c>
      <c r="R20" s="85">
        <f t="shared" si="7"/>
        <v>26.18335998</v>
      </c>
      <c r="S20" s="86">
        <f t="shared" si="8"/>
        <v>2.025081611</v>
      </c>
      <c r="T20" s="85">
        <f t="shared" si="9"/>
        <v>116.0286295</v>
      </c>
      <c r="U20" s="84">
        <f t="shared" si="10"/>
        <v>-26.18335998</v>
      </c>
      <c r="V20" s="85">
        <f t="shared" si="11"/>
        <v>0.00005518387551</v>
      </c>
      <c r="W20" s="85">
        <f t="shared" si="12"/>
        <v>-85.16375605</v>
      </c>
      <c r="X20" s="101">
        <f t="shared" si="13"/>
        <v>0</v>
      </c>
      <c r="Y20" s="88" t="str">
        <f t="shared" si="14"/>
        <v>OK</v>
      </c>
      <c r="Z20" s="89">
        <f t="shared" si="15"/>
        <v>0.000000009034951173</v>
      </c>
      <c r="AA20" s="89">
        <f t="shared" si="16"/>
        <v>0.00000001468024145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-101.3680484023865</v>
      </c>
      <c r="F21" s="83">
        <v>662.1111111111111</v>
      </c>
      <c r="G21" s="83">
        <v>-97.41716377211944</v>
      </c>
      <c r="H21" s="84">
        <f t="shared" si="1"/>
        <v>-3.95088463</v>
      </c>
      <c r="I21" s="83">
        <v>662.1111111111111</v>
      </c>
      <c r="J21" s="83">
        <v>-101.3388966930331</v>
      </c>
      <c r="K21" s="83">
        <v>662.1111111111111</v>
      </c>
      <c r="L21" s="83">
        <v>-94.01631904074387</v>
      </c>
      <c r="M21" s="85">
        <f t="shared" si="2"/>
        <v>0.000008542747694</v>
      </c>
      <c r="N21" s="85">
        <f t="shared" si="3"/>
        <v>0.00001346299893</v>
      </c>
      <c r="O21" s="85">
        <f t="shared" si="4"/>
        <v>0.000008571467156</v>
      </c>
      <c r="P21" s="85">
        <f t="shared" si="5"/>
        <v>0.00001991517137</v>
      </c>
      <c r="Q21" s="85">
        <f t="shared" si="6"/>
        <v>0.6667407297</v>
      </c>
      <c r="R21" s="85">
        <f t="shared" si="7"/>
        <v>38.20142984</v>
      </c>
      <c r="S21" s="86">
        <f t="shared" si="8"/>
        <v>2.238262651</v>
      </c>
      <c r="T21" s="85">
        <f t="shared" si="9"/>
        <v>128.2430034</v>
      </c>
      <c r="U21" s="84">
        <f t="shared" si="10"/>
        <v>-38.20142984</v>
      </c>
      <c r="V21" s="85">
        <f t="shared" si="11"/>
        <v>0.000008571467156</v>
      </c>
      <c r="W21" s="85">
        <f t="shared" si="12"/>
        <v>-101.3388967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0.0000000001812523403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-105.4243298620788</v>
      </c>
      <c r="F22" s="83">
        <v>1280.388888888889</v>
      </c>
      <c r="G22" s="83">
        <v>-99.73614411574249</v>
      </c>
      <c r="H22" s="84">
        <f t="shared" si="1"/>
        <v>-5.688185746</v>
      </c>
      <c r="I22" s="83">
        <v>1280.388888888889</v>
      </c>
      <c r="J22" s="83">
        <v>-101.07762899436</v>
      </c>
      <c r="K22" s="83">
        <v>1280.388888888889</v>
      </c>
      <c r="L22" s="83">
        <v>-96.387202171002</v>
      </c>
      <c r="M22" s="85">
        <f t="shared" si="2"/>
        <v>0.000005355296328</v>
      </c>
      <c r="N22" s="85">
        <f t="shared" si="3"/>
        <v>0.00001030843636</v>
      </c>
      <c r="O22" s="85">
        <f t="shared" si="4"/>
        <v>0.000008833209895</v>
      </c>
      <c r="P22" s="85">
        <f t="shared" si="5"/>
        <v>0.0000151579298</v>
      </c>
      <c r="Q22" s="85">
        <f t="shared" si="6"/>
        <v>1.029190647</v>
      </c>
      <c r="R22" s="85">
        <f t="shared" si="7"/>
        <v>58.96828037</v>
      </c>
      <c r="S22" s="86">
        <f t="shared" si="8"/>
        <v>2.603721355</v>
      </c>
      <c r="T22" s="85">
        <f t="shared" si="9"/>
        <v>149.1822447</v>
      </c>
      <c r="U22" s="84">
        <f t="shared" si="10"/>
        <v>-58.96828037</v>
      </c>
      <c r="V22" s="85">
        <f t="shared" si="11"/>
        <v>0.000008833209895</v>
      </c>
      <c r="W22" s="85">
        <f t="shared" si="12"/>
        <v>-101.077629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0.0000000001062638602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-121.2627155529269</v>
      </c>
      <c r="F23" s="95">
        <v>2345.722222222222</v>
      </c>
      <c r="G23" s="95">
        <v>-114.7631087425661</v>
      </c>
      <c r="H23" s="96">
        <f t="shared" si="1"/>
        <v>-6.49960681</v>
      </c>
      <c r="I23" s="95">
        <v>2345.722222222222</v>
      </c>
      <c r="J23" s="95">
        <v>-112.8345833550684</v>
      </c>
      <c r="K23" s="95">
        <v>2345.722222222222</v>
      </c>
      <c r="L23" s="95">
        <v>-111.526920192854</v>
      </c>
      <c r="M23" s="97">
        <f t="shared" si="2"/>
        <v>0.0000008646975378</v>
      </c>
      <c r="N23" s="97">
        <f t="shared" si="3"/>
        <v>0.000001827446043</v>
      </c>
      <c r="O23" s="97">
        <f t="shared" si="4"/>
        <v>0.000002281764569</v>
      </c>
      <c r="P23" s="97">
        <f t="shared" si="5"/>
        <v>0.000002652491436</v>
      </c>
      <c r="Q23" s="97">
        <f t="shared" si="6"/>
        <v>1.93278152</v>
      </c>
      <c r="R23" s="97">
        <f t="shared" si="7"/>
        <v>110.7402238</v>
      </c>
      <c r="S23" s="98">
        <f t="shared" si="8"/>
        <v>2.773298131</v>
      </c>
      <c r="T23" s="97">
        <f t="shared" si="9"/>
        <v>158.8982782</v>
      </c>
      <c r="U23" s="96">
        <f t="shared" si="10"/>
        <v>-110.7402238</v>
      </c>
      <c r="V23" s="97">
        <f t="shared" si="11"/>
        <v>0.000002281764569</v>
      </c>
      <c r="W23" s="97">
        <f t="shared" si="12"/>
        <v>-112.8345834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>
      <c r="A2" s="78" t="s">
        <v>48</v>
      </c>
      <c r="B2" s="78" t="s">
        <v>49</v>
      </c>
      <c r="C2" s="14" t="s">
        <v>1</v>
      </c>
      <c r="D2" s="79" t="s">
        <v>50</v>
      </c>
      <c r="E2" s="79" t="s">
        <v>51</v>
      </c>
      <c r="F2" s="79" t="s">
        <v>52</v>
      </c>
      <c r="G2" s="79" t="s">
        <v>53</v>
      </c>
      <c r="H2" s="80" t="s">
        <v>54</v>
      </c>
      <c r="I2" s="79" t="s">
        <v>55</v>
      </c>
      <c r="J2" s="79" t="s">
        <v>56</v>
      </c>
      <c r="K2" s="79" t="s">
        <v>57</v>
      </c>
      <c r="L2" s="79" t="s">
        <v>58</v>
      </c>
      <c r="M2" s="81" t="s">
        <v>59</v>
      </c>
      <c r="N2" s="81" t="s">
        <v>60</v>
      </c>
      <c r="O2" s="81" t="s">
        <v>61</v>
      </c>
      <c r="P2" s="81" t="s">
        <v>62</v>
      </c>
      <c r="Q2" s="81" t="s">
        <v>63</v>
      </c>
      <c r="R2" s="81" t="s">
        <v>64</v>
      </c>
      <c r="S2" s="81" t="s">
        <v>65</v>
      </c>
      <c r="T2" s="81" t="s">
        <v>66</v>
      </c>
      <c r="U2" s="80" t="s">
        <v>67</v>
      </c>
      <c r="V2" s="81" t="s">
        <v>68</v>
      </c>
      <c r="W2" s="81" t="s">
        <v>69</v>
      </c>
      <c r="X2" s="81" t="s">
        <v>70</v>
      </c>
      <c r="Y2" s="82" t="s">
        <v>71</v>
      </c>
      <c r="Z2" s="81" t="s">
        <v>72</v>
      </c>
      <c r="AA2" s="81" t="s">
        <v>73</v>
      </c>
      <c r="AB2" s="33"/>
      <c r="AC2" s="33"/>
      <c r="AD2" s="33"/>
      <c r="AE2" s="33"/>
      <c r="AF2" s="48"/>
      <c r="AG2" s="33"/>
      <c r="AH2" s="33"/>
      <c r="AI2" s="33"/>
      <c r="AJ2" s="33"/>
      <c r="AK2" s="48"/>
      <c r="AL2" s="33"/>
      <c r="AM2" s="33"/>
    </row>
    <row r="3">
      <c r="A3" s="10" t="s">
        <v>74</v>
      </c>
      <c r="B3" s="10" t="s">
        <v>75</v>
      </c>
      <c r="C3" s="10" t="s">
        <v>10</v>
      </c>
      <c r="D3" s="83">
        <v>50.72222222222222</v>
      </c>
      <c r="E3" s="83">
        <v>-84.0814178974921</v>
      </c>
      <c r="F3" s="83">
        <v>50.72222222222222</v>
      </c>
      <c r="G3" s="83">
        <v>-72.03386978748367</v>
      </c>
      <c r="H3" s="84">
        <f t="shared" ref="H3:H23" si="1">E3-G3</f>
        <v>-12.04754811</v>
      </c>
      <c r="I3" s="83">
        <v>50.72222222222222</v>
      </c>
      <c r="J3" s="83">
        <v>-70.09694093552648</v>
      </c>
      <c r="K3" s="83">
        <v>50.72222222222222</v>
      </c>
      <c r="L3" s="83">
        <v>-71.74719213473281</v>
      </c>
      <c r="M3" s="85">
        <f t="shared" ref="M3:M23" si="2">10^(E3/20)</f>
        <v>0.0000625070647</v>
      </c>
      <c r="N3" s="85">
        <f t="shared" ref="N3:N23" si="3">10^(G3/20)</f>
        <v>0.0002502110645</v>
      </c>
      <c r="O3" s="85">
        <f t="shared" ref="O3:O23" si="4">10^(J3/20)</f>
        <v>0.0003127180528</v>
      </c>
      <c r="P3" s="85">
        <f t="shared" ref="P3:P23" si="5">10^(L3/20)</f>
        <v>0.0002586070697</v>
      </c>
      <c r="Q3" s="85">
        <f t="shared" ref="Q3:Q23" si="6">ACOS((M3^2+N3^2-O3^2)/(2*M3*N3))</f>
        <v>3.139844492</v>
      </c>
      <c r="R3" s="85">
        <f t="shared" ref="R3:R23" si="7">(360/(2*PI()))*Q3</f>
        <v>179.8998377</v>
      </c>
      <c r="S3" s="86">
        <f t="shared" ref="S3:S23" si="8">ACOS((M3^2+N3^2-P3^2)/(2*M3*N3))</f>
        <v>1.582462432</v>
      </c>
      <c r="T3" s="85">
        <f t="shared" ref="T3:T23" si="9">(360/(2*PI()))*S3</f>
        <v>90.66841859</v>
      </c>
      <c r="U3" s="84">
        <f t="shared" ref="U3:U23" si="10">IF(T3&lt;90,R3*1,R3*-1)</f>
        <v>-179.8998377</v>
      </c>
      <c r="V3" s="85">
        <f t="shared" ref="V3:V23" si="11">(M3^2+N3^2-2*M3*N3*COS(Q3))^0.5</f>
        <v>0.0003127180528</v>
      </c>
      <c r="W3" s="85">
        <f t="shared" ref="W3:W23" si="12">20*LOG(V3)</f>
        <v>-70.09694094</v>
      </c>
      <c r="X3" s="101">
        <f t="shared" ref="X3:X23" si="13">W3-J3</f>
        <v>0</v>
      </c>
      <c r="Y3" s="88" t="str">
        <f t="shared" ref="Y3:Y23" si="14">IF(AND(O3&gt;ABS(M3-N3),O3&lt;ABS(M3+N3)),"OK","not OK!!")</f>
        <v>OK</v>
      </c>
      <c r="Z3" s="89">
        <f t="shared" ref="Z3:Z23" si="15">10^(E3/10)</f>
        <v>0.000000003907133137</v>
      </c>
      <c r="AA3" s="89">
        <f t="shared" ref="AA3:AA23" si="16">10^(G3/10)</f>
        <v>0.00000006260557681</v>
      </c>
      <c r="AB3" s="90"/>
      <c r="AC3" s="90"/>
      <c r="AD3" s="91"/>
      <c r="AE3" s="91"/>
      <c r="AF3" s="92"/>
      <c r="AG3" s="93"/>
      <c r="AH3" s="93"/>
      <c r="AI3" s="93"/>
      <c r="AJ3" s="93"/>
      <c r="AK3" s="92"/>
      <c r="AL3" s="33"/>
      <c r="AM3" s="33"/>
      <c r="AN3" s="33"/>
    </row>
    <row r="4">
      <c r="A4" s="94"/>
      <c r="B4" s="94"/>
      <c r="C4" s="10" t="s">
        <v>26</v>
      </c>
      <c r="D4" s="83">
        <v>146.6111111111111</v>
      </c>
      <c r="E4" s="85">
        <v>-72.46350382562373</v>
      </c>
      <c r="F4" s="83">
        <v>146.5555555555555</v>
      </c>
      <c r="G4" s="83">
        <v>-73.64221065921534</v>
      </c>
      <c r="H4" s="84">
        <f t="shared" si="1"/>
        <v>1.178706834</v>
      </c>
      <c r="I4" s="83">
        <v>146.5555555555555</v>
      </c>
      <c r="J4" s="83">
        <v>-69.72235529185423</v>
      </c>
      <c r="K4" s="83">
        <v>146.6111111111111</v>
      </c>
      <c r="L4" s="83">
        <v>-86.08516724825725</v>
      </c>
      <c r="M4" s="85">
        <f t="shared" si="2"/>
        <v>0.0002381358653</v>
      </c>
      <c r="N4" s="85">
        <f t="shared" si="3"/>
        <v>0.0002079167448</v>
      </c>
      <c r="O4" s="85">
        <f t="shared" si="4"/>
        <v>0.0003264992856</v>
      </c>
      <c r="P4" s="85">
        <f t="shared" si="5"/>
        <v>0.00004962969858</v>
      </c>
      <c r="Q4" s="85">
        <f t="shared" si="6"/>
        <v>1.638140623</v>
      </c>
      <c r="R4" s="85">
        <f t="shared" si="7"/>
        <v>93.85854396</v>
      </c>
      <c r="S4" s="86">
        <f t="shared" si="8"/>
        <v>0.177159495</v>
      </c>
      <c r="T4" s="85">
        <f t="shared" si="9"/>
        <v>10.15049137</v>
      </c>
      <c r="U4" s="84">
        <f t="shared" si="10"/>
        <v>93.85854396</v>
      </c>
      <c r="V4" s="85">
        <f t="shared" si="11"/>
        <v>0.0003264992856</v>
      </c>
      <c r="W4" s="85">
        <f t="shared" si="12"/>
        <v>-69.72235529</v>
      </c>
      <c r="X4" s="101">
        <f t="shared" si="13"/>
        <v>0</v>
      </c>
      <c r="Y4" s="88" t="str">
        <f t="shared" si="14"/>
        <v>OK</v>
      </c>
      <c r="Z4" s="89">
        <f t="shared" si="15"/>
        <v>0.00000005670869032</v>
      </c>
      <c r="AA4" s="89">
        <f t="shared" si="16"/>
        <v>0.00000004322937275</v>
      </c>
      <c r="AB4" s="90"/>
      <c r="AC4" s="90"/>
      <c r="AD4" s="33"/>
      <c r="AE4" s="33"/>
      <c r="AF4" s="48"/>
      <c r="AG4" s="33"/>
      <c r="AH4" s="33"/>
      <c r="AI4" s="33"/>
      <c r="AJ4" s="33"/>
      <c r="AK4" s="33"/>
      <c r="AL4" s="33"/>
      <c r="AM4" s="33"/>
      <c r="AN4" s="33"/>
    </row>
    <row r="5">
      <c r="A5" s="94" t="s">
        <v>33</v>
      </c>
      <c r="B5" s="94"/>
      <c r="C5" s="10" t="s">
        <v>27</v>
      </c>
      <c r="D5" s="83">
        <v>285.2777777777778</v>
      </c>
      <c r="E5" s="85">
        <v>-77.56776577610447</v>
      </c>
      <c r="F5" s="83">
        <v>285.2777777777778</v>
      </c>
      <c r="G5" s="83">
        <v>-80.83903361864526</v>
      </c>
      <c r="H5" s="84">
        <f t="shared" si="1"/>
        <v>3.271267843</v>
      </c>
      <c r="I5" s="83">
        <v>285.2777777777778</v>
      </c>
      <c r="J5" s="83">
        <v>-87.1967440390136</v>
      </c>
      <c r="K5" s="83">
        <v>285.2777777777778</v>
      </c>
      <c r="L5" s="83">
        <v>-76.40793348549718</v>
      </c>
      <c r="M5" s="85">
        <f t="shared" si="2"/>
        <v>0.0001323158013</v>
      </c>
      <c r="N5" s="85">
        <f t="shared" si="3"/>
        <v>0.00009079215388</v>
      </c>
      <c r="O5" s="85">
        <f t="shared" si="4"/>
        <v>0.00004366794936</v>
      </c>
      <c r="P5" s="85">
        <f t="shared" si="5"/>
        <v>0.0001512179429</v>
      </c>
      <c r="Q5" s="85">
        <f t="shared" si="6"/>
        <v>0.1233919664</v>
      </c>
      <c r="R5" s="85">
        <f t="shared" si="7"/>
        <v>7.069838901</v>
      </c>
      <c r="S5" s="86">
        <f t="shared" si="8"/>
        <v>1.450479468</v>
      </c>
      <c r="T5" s="85">
        <f t="shared" si="9"/>
        <v>83.10635182</v>
      </c>
      <c r="U5" s="84">
        <f t="shared" si="10"/>
        <v>7.069838901</v>
      </c>
      <c r="V5" s="85">
        <f t="shared" si="11"/>
        <v>0.00004366794936</v>
      </c>
      <c r="W5" s="85">
        <f t="shared" si="12"/>
        <v>-87.19674404</v>
      </c>
      <c r="X5" s="101">
        <f t="shared" si="13"/>
        <v>0</v>
      </c>
      <c r="Y5" s="88" t="str">
        <f t="shared" si="14"/>
        <v>OK</v>
      </c>
      <c r="Z5" s="89">
        <f t="shared" si="15"/>
        <v>0.00000001750747127</v>
      </c>
      <c r="AA5" s="89">
        <f t="shared" si="16"/>
        <v>0.000000008243215206</v>
      </c>
      <c r="AB5" s="90"/>
      <c r="AC5" s="90"/>
      <c r="AD5" s="33"/>
      <c r="AE5" s="33"/>
      <c r="AF5" s="48"/>
      <c r="AG5" s="33"/>
      <c r="AH5" s="33"/>
      <c r="AI5" s="33"/>
      <c r="AJ5" s="33"/>
      <c r="AK5" s="33"/>
      <c r="AL5" s="33"/>
      <c r="AM5" s="33"/>
      <c r="AN5" s="33"/>
    </row>
    <row r="6">
      <c r="A6" s="94"/>
      <c r="B6" s="94"/>
      <c r="C6" s="10" t="s">
        <v>28</v>
      </c>
      <c r="D6" s="83">
        <v>457.6111111111111</v>
      </c>
      <c r="E6" s="85">
        <v>-84.87628091026039</v>
      </c>
      <c r="F6" s="83">
        <v>457.6111111111111</v>
      </c>
      <c r="G6" s="83">
        <v>-84.51901761164359</v>
      </c>
      <c r="H6" s="84">
        <f t="shared" si="1"/>
        <v>-0.3572632986</v>
      </c>
      <c r="I6" s="83">
        <v>457.6111111111111</v>
      </c>
      <c r="J6" s="83">
        <v>-92.27445981997371</v>
      </c>
      <c r="K6" s="83">
        <v>457.6111111111111</v>
      </c>
      <c r="L6" s="83">
        <v>-80.20984985097918</v>
      </c>
      <c r="M6" s="85">
        <f t="shared" si="2"/>
        <v>0.00005704084552</v>
      </c>
      <c r="N6" s="85">
        <f t="shared" si="3"/>
        <v>0.00005943593778</v>
      </c>
      <c r="O6" s="85">
        <f t="shared" si="4"/>
        <v>0.00002433755853</v>
      </c>
      <c r="P6" s="85">
        <f t="shared" si="5"/>
        <v>0.00009761296562</v>
      </c>
      <c r="Q6" s="85">
        <f t="shared" si="6"/>
        <v>0.4190134297</v>
      </c>
      <c r="R6" s="85">
        <f t="shared" si="7"/>
        <v>24.00770108</v>
      </c>
      <c r="S6" s="86">
        <f t="shared" si="8"/>
        <v>1.987110471</v>
      </c>
      <c r="T6" s="85">
        <f t="shared" si="9"/>
        <v>113.8530434</v>
      </c>
      <c r="U6" s="84">
        <f t="shared" si="10"/>
        <v>-24.00770108</v>
      </c>
      <c r="V6" s="85">
        <f t="shared" si="11"/>
        <v>0.00002433755853</v>
      </c>
      <c r="W6" s="85">
        <f t="shared" si="12"/>
        <v>-92.27445982</v>
      </c>
      <c r="X6" s="101">
        <f t="shared" si="13"/>
        <v>0</v>
      </c>
      <c r="Y6" s="88" t="str">
        <f t="shared" si="14"/>
        <v>OK</v>
      </c>
      <c r="Z6" s="89">
        <f t="shared" si="15"/>
        <v>0.000000003253658058</v>
      </c>
      <c r="AA6" s="89">
        <f t="shared" si="16"/>
        <v>0.0000000035326307</v>
      </c>
      <c r="AB6" s="90"/>
      <c r="AC6" s="90"/>
      <c r="AD6" s="33"/>
      <c r="AE6" s="33"/>
      <c r="AF6" s="48"/>
      <c r="AG6" s="33"/>
      <c r="AH6" s="33"/>
      <c r="AI6" s="33"/>
      <c r="AJ6" s="33"/>
      <c r="AK6" s="33"/>
      <c r="AL6" s="33"/>
      <c r="AM6" s="33"/>
      <c r="AN6" s="33"/>
    </row>
    <row r="7">
      <c r="A7" s="94"/>
      <c r="B7" s="94"/>
      <c r="C7" s="10" t="s">
        <v>29</v>
      </c>
      <c r="D7" s="83">
        <v>662.1111111111111</v>
      </c>
      <c r="E7" s="85">
        <v>-105.879715878355</v>
      </c>
      <c r="F7" s="83">
        <v>662.1111111111111</v>
      </c>
      <c r="G7" s="83">
        <v>-103.5066421045433</v>
      </c>
      <c r="H7" s="84">
        <f t="shared" si="1"/>
        <v>-2.373073774</v>
      </c>
      <c r="I7" s="83">
        <v>662.1111111111111</v>
      </c>
      <c r="J7" s="83">
        <v>-107.9967603874742</v>
      </c>
      <c r="K7" s="83">
        <v>662.1111111111111</v>
      </c>
      <c r="L7" s="83">
        <v>-99.5561935930178</v>
      </c>
      <c r="M7" s="85">
        <f t="shared" si="2"/>
        <v>0.000005081760651</v>
      </c>
      <c r="N7" s="85">
        <f t="shared" si="3"/>
        <v>0.0000066783303</v>
      </c>
      <c r="O7" s="85">
        <f t="shared" si="4"/>
        <v>0.000003982556819</v>
      </c>
      <c r="P7" s="85">
        <f t="shared" si="5"/>
        <v>0.00001052422975</v>
      </c>
      <c r="Q7" s="85">
        <f t="shared" si="6"/>
        <v>0.6370065246</v>
      </c>
      <c r="R7" s="85">
        <f t="shared" si="7"/>
        <v>36.49778538</v>
      </c>
      <c r="S7" s="86">
        <f t="shared" si="8"/>
        <v>2.207130917</v>
      </c>
      <c r="T7" s="85">
        <f t="shared" si="9"/>
        <v>126.4592864</v>
      </c>
      <c r="U7" s="84">
        <f t="shared" si="10"/>
        <v>-36.49778538</v>
      </c>
      <c r="V7" s="85">
        <f t="shared" si="11"/>
        <v>0.000003982556819</v>
      </c>
      <c r="W7" s="85">
        <f t="shared" si="12"/>
        <v>-107.9967604</v>
      </c>
      <c r="X7" s="101">
        <f t="shared" si="13"/>
        <v>0</v>
      </c>
      <c r="Y7" s="88" t="str">
        <f t="shared" si="14"/>
        <v>OK</v>
      </c>
      <c r="Z7" s="89">
        <f t="shared" si="15"/>
        <v>0</v>
      </c>
      <c r="AA7" s="89">
        <f t="shared" si="16"/>
        <v>0</v>
      </c>
      <c r="AB7" s="90"/>
      <c r="AC7" s="90"/>
      <c r="AD7" s="33"/>
      <c r="AE7" s="33"/>
      <c r="AF7" s="48"/>
      <c r="AG7" s="33"/>
      <c r="AH7" s="33"/>
      <c r="AI7" s="33"/>
      <c r="AJ7" s="33"/>
      <c r="AK7" s="33"/>
      <c r="AL7" s="33"/>
      <c r="AM7" s="33"/>
      <c r="AN7" s="33"/>
    </row>
    <row r="8">
      <c r="A8" s="94"/>
      <c r="B8" s="94"/>
      <c r="C8" s="10" t="s">
        <v>30</v>
      </c>
      <c r="D8" s="83">
        <v>1280.388888888889</v>
      </c>
      <c r="E8" s="85">
        <v>-109.8671525610711</v>
      </c>
      <c r="F8" s="83">
        <v>1280.388888888889</v>
      </c>
      <c r="G8" s="83">
        <v>-105.6943595704539</v>
      </c>
      <c r="H8" s="84">
        <f t="shared" si="1"/>
        <v>-4.172792991</v>
      </c>
      <c r="I8" s="83">
        <v>1280.388888888889</v>
      </c>
      <c r="J8" s="83">
        <v>-107.0176485049255</v>
      </c>
      <c r="K8" s="83">
        <v>1280.388888888889</v>
      </c>
      <c r="L8" s="83">
        <v>-101.8232407269834</v>
      </c>
      <c r="M8" s="85">
        <f t="shared" si="2"/>
        <v>0.000003211015278</v>
      </c>
      <c r="N8" s="85">
        <f t="shared" si="3"/>
        <v>0.000005191370459</v>
      </c>
      <c r="O8" s="85">
        <f t="shared" si="4"/>
        <v>0.000004457769154</v>
      </c>
      <c r="P8" s="85">
        <f t="shared" si="5"/>
        <v>0.000008106585427</v>
      </c>
      <c r="Q8" s="85">
        <f t="shared" si="6"/>
        <v>1.022087121</v>
      </c>
      <c r="R8" s="85">
        <f t="shared" si="7"/>
        <v>58.56127834</v>
      </c>
      <c r="S8" s="86">
        <f t="shared" si="8"/>
        <v>2.593509279</v>
      </c>
      <c r="T8" s="85">
        <f t="shared" si="9"/>
        <v>148.5971358</v>
      </c>
      <c r="U8" s="84">
        <f t="shared" si="10"/>
        <v>-58.56127834</v>
      </c>
      <c r="V8" s="85">
        <f t="shared" si="11"/>
        <v>0.000004457769154</v>
      </c>
      <c r="W8" s="85">
        <f t="shared" si="12"/>
        <v>-107.0176485</v>
      </c>
      <c r="X8" s="101">
        <f t="shared" si="13"/>
        <v>0</v>
      </c>
      <c r="Y8" s="88" t="str">
        <f t="shared" si="14"/>
        <v>OK</v>
      </c>
      <c r="Z8" s="89">
        <f t="shared" si="15"/>
        <v>0</v>
      </c>
      <c r="AA8" s="89">
        <f t="shared" si="16"/>
        <v>0</v>
      </c>
      <c r="AB8" s="90"/>
      <c r="AC8" s="90"/>
      <c r="AD8" s="33"/>
      <c r="AE8" s="33"/>
      <c r="AF8" s="48"/>
      <c r="AG8" s="33"/>
      <c r="AH8" s="33"/>
      <c r="AI8" s="33"/>
      <c r="AJ8" s="33"/>
      <c r="AK8" s="33"/>
      <c r="AL8" s="33"/>
      <c r="AM8" s="33"/>
      <c r="AN8" s="33"/>
    </row>
    <row r="9">
      <c r="A9" s="14"/>
      <c r="B9" s="14"/>
      <c r="C9" s="14" t="s">
        <v>31</v>
      </c>
      <c r="D9" s="95">
        <v>2345.722222222222</v>
      </c>
      <c r="E9" s="95">
        <v>-125.6427807919447</v>
      </c>
      <c r="F9" s="95">
        <v>2345.722222222222</v>
      </c>
      <c r="G9" s="95">
        <v>-120.6239888343728</v>
      </c>
      <c r="H9" s="96">
        <f t="shared" si="1"/>
        <v>-5.018791958</v>
      </c>
      <c r="I9" s="95">
        <v>2345.722222222222</v>
      </c>
      <c r="J9" s="95">
        <v>-118.2978844942485</v>
      </c>
      <c r="K9" s="95">
        <v>2345.722222222222</v>
      </c>
      <c r="L9" s="95">
        <v>-116.8791897442809</v>
      </c>
      <c r="M9" s="97">
        <f t="shared" si="2"/>
        <v>0.0000005222289704</v>
      </c>
      <c r="N9" s="97">
        <f t="shared" si="3"/>
        <v>0.0000009306803795</v>
      </c>
      <c r="O9" s="97">
        <f t="shared" si="4"/>
        <v>0.000001216482247</v>
      </c>
      <c r="P9" s="97">
        <f t="shared" si="5"/>
        <v>0.000001432321506</v>
      </c>
      <c r="Q9" s="97">
        <f t="shared" si="6"/>
        <v>1.92915849</v>
      </c>
      <c r="R9" s="97">
        <f t="shared" si="7"/>
        <v>110.5326395</v>
      </c>
      <c r="S9" s="98">
        <f t="shared" si="8"/>
        <v>2.790192665</v>
      </c>
      <c r="T9" s="97">
        <f t="shared" si="9"/>
        <v>159.8662637</v>
      </c>
      <c r="U9" s="96">
        <f t="shared" si="10"/>
        <v>-110.5326395</v>
      </c>
      <c r="V9" s="97">
        <f t="shared" si="11"/>
        <v>0.000001216482247</v>
      </c>
      <c r="W9" s="97">
        <f t="shared" si="12"/>
        <v>-118.2978845</v>
      </c>
      <c r="X9" s="102">
        <f t="shared" si="13"/>
        <v>0</v>
      </c>
      <c r="Y9" s="82" t="str">
        <f t="shared" si="14"/>
        <v>OK</v>
      </c>
      <c r="Z9" s="100">
        <f t="shared" si="15"/>
        <v>0</v>
      </c>
      <c r="AA9" s="100">
        <f t="shared" si="16"/>
        <v>0</v>
      </c>
      <c r="AB9" s="90"/>
      <c r="AC9" s="90"/>
      <c r="AD9" s="33"/>
      <c r="AE9" s="33"/>
      <c r="AF9" s="48"/>
      <c r="AG9" s="33"/>
      <c r="AH9" s="33"/>
      <c r="AI9" s="33"/>
      <c r="AJ9" s="33"/>
      <c r="AK9" s="33"/>
      <c r="AL9" s="33"/>
      <c r="AM9" s="33"/>
      <c r="AN9" s="33"/>
    </row>
    <row r="10">
      <c r="A10" s="10" t="s">
        <v>74</v>
      </c>
      <c r="B10" s="10" t="s">
        <v>75</v>
      </c>
      <c r="C10" s="10" t="s">
        <v>10</v>
      </c>
      <c r="D10" s="83">
        <v>50.72222222222222</v>
      </c>
      <c r="E10" s="83">
        <v>-81.18740459802423</v>
      </c>
      <c r="F10" s="83">
        <v>50.72222222222222</v>
      </c>
      <c r="G10" s="83">
        <v>-72.32876925481254</v>
      </c>
      <c r="H10" s="84">
        <f t="shared" si="1"/>
        <v>-8.858635343</v>
      </c>
      <c r="I10" s="83">
        <v>50.72222222222222</v>
      </c>
      <c r="J10" s="83">
        <v>-69.66897561040749</v>
      </c>
      <c r="K10" s="83">
        <v>50.72222222222222</v>
      </c>
      <c r="L10" s="83">
        <v>-72.15647950421646</v>
      </c>
      <c r="M10" s="85">
        <f t="shared" si="2"/>
        <v>0.00008722274898</v>
      </c>
      <c r="N10" s="85">
        <f t="shared" si="3"/>
        <v>0.0002418586015</v>
      </c>
      <c r="O10" s="85">
        <f t="shared" si="4"/>
        <v>0.0003285119858</v>
      </c>
      <c r="P10" s="85">
        <f t="shared" si="5"/>
        <v>0.0002467039055</v>
      </c>
      <c r="Q10" s="85">
        <f t="shared" si="6"/>
        <v>3.008271218</v>
      </c>
      <c r="R10" s="85">
        <f t="shared" si="7"/>
        <v>172.3612444</v>
      </c>
      <c r="S10" s="86">
        <f t="shared" si="8"/>
        <v>1.446264414</v>
      </c>
      <c r="T10" s="85">
        <f t="shared" si="9"/>
        <v>82.86484697</v>
      </c>
      <c r="U10" s="84">
        <f t="shared" si="10"/>
        <v>172.3612444</v>
      </c>
      <c r="V10" s="85">
        <f t="shared" si="11"/>
        <v>0.0003285119858</v>
      </c>
      <c r="W10" s="85">
        <f t="shared" si="12"/>
        <v>-69.66897561</v>
      </c>
      <c r="X10" s="101">
        <f t="shared" si="13"/>
        <v>0</v>
      </c>
      <c r="Y10" s="88" t="str">
        <f t="shared" si="14"/>
        <v>OK</v>
      </c>
      <c r="Z10" s="89">
        <f t="shared" si="15"/>
        <v>0.000000007607807939</v>
      </c>
      <c r="AA10" s="89">
        <f t="shared" si="16"/>
        <v>0.0000000584955831</v>
      </c>
      <c r="AB10" s="90"/>
      <c r="AC10" s="90"/>
      <c r="AD10" s="91"/>
      <c r="AE10" s="91"/>
      <c r="AF10" s="92"/>
      <c r="AG10" s="93"/>
      <c r="AH10" s="93"/>
      <c r="AI10" s="93"/>
      <c r="AJ10" s="93"/>
      <c r="AK10" s="92"/>
      <c r="AL10" s="33"/>
      <c r="AM10" s="33"/>
      <c r="AN10" s="33"/>
    </row>
    <row r="11">
      <c r="A11" s="94"/>
      <c r="B11" s="94"/>
      <c r="C11" s="10" t="s">
        <v>26</v>
      </c>
      <c r="D11" s="83">
        <v>146.5555555555555</v>
      </c>
      <c r="E11" s="85">
        <v>-69.75200846077554</v>
      </c>
      <c r="F11" s="83">
        <v>146.5555555555555</v>
      </c>
      <c r="G11" s="83">
        <v>-73.78751629814931</v>
      </c>
      <c r="H11" s="84">
        <f t="shared" si="1"/>
        <v>4.035507837</v>
      </c>
      <c r="I11" s="83">
        <v>146.5555555555555</v>
      </c>
      <c r="J11" s="83">
        <v>-70.26088881036927</v>
      </c>
      <c r="K11" s="83">
        <v>146.6111111111111</v>
      </c>
      <c r="L11" s="83">
        <v>-74.99962762373683</v>
      </c>
      <c r="M11" s="85">
        <f t="shared" si="2"/>
        <v>0.0003253865348</v>
      </c>
      <c r="N11" s="85">
        <f t="shared" si="3"/>
        <v>0.000204467452</v>
      </c>
      <c r="O11" s="85">
        <f t="shared" si="4"/>
        <v>0.0003068707957</v>
      </c>
      <c r="P11" s="85">
        <f t="shared" si="5"/>
        <v>0.0001778355649</v>
      </c>
      <c r="Q11" s="85">
        <f t="shared" si="6"/>
        <v>1.156909426</v>
      </c>
      <c r="R11" s="85">
        <f t="shared" si="7"/>
        <v>66.28602738</v>
      </c>
      <c r="S11" s="86">
        <f t="shared" si="8"/>
        <v>0.511095094</v>
      </c>
      <c r="T11" s="85">
        <f t="shared" si="9"/>
        <v>29.28359182</v>
      </c>
      <c r="U11" s="84">
        <f t="shared" si="10"/>
        <v>66.28602738</v>
      </c>
      <c r="V11" s="85">
        <f t="shared" si="11"/>
        <v>0.0003068707957</v>
      </c>
      <c r="W11" s="85">
        <f t="shared" si="12"/>
        <v>-70.26088881</v>
      </c>
      <c r="X11" s="101">
        <f t="shared" si="13"/>
        <v>0</v>
      </c>
      <c r="Y11" s="88" t="str">
        <f t="shared" si="14"/>
        <v>OK</v>
      </c>
      <c r="Z11" s="89">
        <f t="shared" si="15"/>
        <v>0.000000105876397</v>
      </c>
      <c r="AA11" s="89">
        <f t="shared" si="16"/>
        <v>0.00000004180693895</v>
      </c>
      <c r="AB11" s="90"/>
      <c r="AC11" s="90"/>
      <c r="AD11" s="33"/>
      <c r="AE11" s="33"/>
      <c r="AF11" s="48"/>
      <c r="AG11" s="33"/>
      <c r="AH11" s="33"/>
      <c r="AI11" s="33"/>
      <c r="AJ11" s="33"/>
      <c r="AK11" s="33"/>
      <c r="AL11" s="33"/>
      <c r="AM11" s="33"/>
      <c r="AN11" s="33"/>
    </row>
    <row r="12">
      <c r="A12" s="94" t="s">
        <v>35</v>
      </c>
      <c r="B12" s="94"/>
      <c r="C12" s="10" t="s">
        <v>27</v>
      </c>
      <c r="D12" s="83">
        <v>285.2777777777778</v>
      </c>
      <c r="E12" s="85">
        <v>-82.63154432838127</v>
      </c>
      <c r="F12" s="83">
        <v>285.2777777777778</v>
      </c>
      <c r="G12" s="83">
        <v>-80.9173468853545</v>
      </c>
      <c r="H12" s="84">
        <f t="shared" si="1"/>
        <v>-1.714197443</v>
      </c>
      <c r="I12" s="83">
        <v>285.2777777777778</v>
      </c>
      <c r="J12" s="83">
        <v>-93.16210004799817</v>
      </c>
      <c r="K12" s="83">
        <v>285.2777777777778</v>
      </c>
      <c r="L12" s="83">
        <v>-77.95323387918197</v>
      </c>
      <c r="M12" s="85">
        <f t="shared" si="2"/>
        <v>0.00007386229261</v>
      </c>
      <c r="N12" s="85">
        <f t="shared" si="3"/>
        <v>0.0000899772376</v>
      </c>
      <c r="O12" s="85">
        <f t="shared" si="4"/>
        <v>0.00002197328545</v>
      </c>
      <c r="P12" s="85">
        <f t="shared" si="5"/>
        <v>0.0001265721934</v>
      </c>
      <c r="Q12" s="85">
        <f t="shared" si="6"/>
        <v>0.1834908498</v>
      </c>
      <c r="R12" s="85">
        <f t="shared" si="7"/>
        <v>10.51325127</v>
      </c>
      <c r="S12" s="86">
        <f t="shared" si="8"/>
        <v>1.757632751</v>
      </c>
      <c r="T12" s="85">
        <f t="shared" si="9"/>
        <v>100.7049386</v>
      </c>
      <c r="U12" s="84">
        <f t="shared" si="10"/>
        <v>-10.51325127</v>
      </c>
      <c r="V12" s="85">
        <f t="shared" si="11"/>
        <v>0.00002197328545</v>
      </c>
      <c r="W12" s="85">
        <f t="shared" si="12"/>
        <v>-93.16210005</v>
      </c>
      <c r="X12" s="101">
        <f t="shared" si="13"/>
        <v>0</v>
      </c>
      <c r="Y12" s="88" t="str">
        <f t="shared" si="14"/>
        <v>OK</v>
      </c>
      <c r="Z12" s="89">
        <f t="shared" si="15"/>
        <v>0.00000000545563827</v>
      </c>
      <c r="AA12" s="89">
        <f t="shared" si="16"/>
        <v>0.000000008095903287</v>
      </c>
      <c r="AB12" s="90"/>
      <c r="AC12" s="90"/>
      <c r="AD12" s="33"/>
      <c r="AE12" s="33"/>
      <c r="AF12" s="48"/>
      <c r="AG12" s="33"/>
      <c r="AH12" s="33"/>
      <c r="AI12" s="33"/>
      <c r="AJ12" s="33"/>
      <c r="AK12" s="33"/>
      <c r="AL12" s="33"/>
      <c r="AM12" s="33"/>
      <c r="AN12" s="33"/>
    </row>
    <row r="13">
      <c r="A13" s="94"/>
      <c r="B13" s="94"/>
      <c r="C13" s="10" t="s">
        <v>28</v>
      </c>
      <c r="D13" s="83">
        <v>457.6111111111111</v>
      </c>
      <c r="E13" s="85">
        <v>-88.35629748458408</v>
      </c>
      <c r="F13" s="83">
        <v>457.6111111111111</v>
      </c>
      <c r="G13" s="83">
        <v>-84.19139880888535</v>
      </c>
      <c r="H13" s="84">
        <f t="shared" si="1"/>
        <v>-4.164898676</v>
      </c>
      <c r="I13" s="83">
        <v>457.6111111111111</v>
      </c>
      <c r="J13" s="83">
        <v>-89.37747455040488</v>
      </c>
      <c r="K13" s="83">
        <v>457.6111111111111</v>
      </c>
      <c r="L13" s="83">
        <v>-81.21351813638424</v>
      </c>
      <c r="M13" s="85">
        <f t="shared" si="2"/>
        <v>0.00003821071161</v>
      </c>
      <c r="N13" s="85">
        <f t="shared" si="3"/>
        <v>0.00006172058867</v>
      </c>
      <c r="O13" s="85">
        <f t="shared" si="4"/>
        <v>0.00003397240341</v>
      </c>
      <c r="P13" s="85">
        <f t="shared" si="5"/>
        <v>0.00008696091349</v>
      </c>
      <c r="Q13" s="85">
        <f t="shared" si="6"/>
        <v>0.5105097601</v>
      </c>
      <c r="R13" s="85">
        <f t="shared" si="7"/>
        <v>29.25005466</v>
      </c>
      <c r="S13" s="86">
        <f t="shared" si="8"/>
        <v>2.078390237</v>
      </c>
      <c r="T13" s="85">
        <f t="shared" si="9"/>
        <v>119.0829888</v>
      </c>
      <c r="U13" s="84">
        <f t="shared" si="10"/>
        <v>-29.25005466</v>
      </c>
      <c r="V13" s="85">
        <f t="shared" si="11"/>
        <v>0.00003397240341</v>
      </c>
      <c r="W13" s="85">
        <f t="shared" si="12"/>
        <v>-89.37747455</v>
      </c>
      <c r="X13" s="101">
        <f t="shared" si="13"/>
        <v>0</v>
      </c>
      <c r="Y13" s="88" t="str">
        <f t="shared" si="14"/>
        <v>OK</v>
      </c>
      <c r="Z13" s="89">
        <f t="shared" si="15"/>
        <v>0.000000001460058482</v>
      </c>
      <c r="AA13" s="89">
        <f t="shared" si="16"/>
        <v>0.000000003809431066</v>
      </c>
      <c r="AB13" s="90"/>
      <c r="AC13" s="90"/>
      <c r="AD13" s="33"/>
      <c r="AE13" s="33"/>
      <c r="AF13" s="48"/>
      <c r="AG13" s="33"/>
      <c r="AH13" s="33"/>
      <c r="AI13" s="33"/>
      <c r="AJ13" s="33"/>
      <c r="AK13" s="33"/>
      <c r="AL13" s="33"/>
      <c r="AM13" s="33"/>
      <c r="AN13" s="33"/>
    </row>
    <row r="14">
      <c r="A14" s="94"/>
      <c r="B14" s="94"/>
      <c r="C14" s="10" t="s">
        <v>29</v>
      </c>
      <c r="D14" s="83">
        <v>662.1111111111111</v>
      </c>
      <c r="E14" s="85">
        <v>-109.2604877403267</v>
      </c>
      <c r="F14" s="83">
        <v>662.1111111111111</v>
      </c>
      <c r="G14" s="83">
        <v>-103.3649728843532</v>
      </c>
      <c r="H14" s="84">
        <f t="shared" si="1"/>
        <v>-5.895514856</v>
      </c>
      <c r="I14" s="83">
        <v>662.1111111111111</v>
      </c>
      <c r="J14" s="83">
        <v>-106.5168890422345</v>
      </c>
      <c r="K14" s="83">
        <v>662.1111111111111</v>
      </c>
      <c r="L14" s="83">
        <v>-100.5502947440039</v>
      </c>
      <c r="M14" s="85">
        <f t="shared" si="2"/>
        <v>0.00000344330595</v>
      </c>
      <c r="N14" s="85">
        <f t="shared" si="3"/>
        <v>0.000006788148832</v>
      </c>
      <c r="O14" s="85">
        <f t="shared" si="4"/>
        <v>0.000004722321467</v>
      </c>
      <c r="P14" s="85">
        <f t="shared" si="5"/>
        <v>0.000009386101857</v>
      </c>
      <c r="Q14" s="85">
        <f t="shared" si="6"/>
        <v>0.7039535581</v>
      </c>
      <c r="R14" s="85">
        <f t="shared" si="7"/>
        <v>40.33356785</v>
      </c>
      <c r="S14" s="86">
        <f t="shared" si="8"/>
        <v>2.272142946</v>
      </c>
      <c r="T14" s="85">
        <f t="shared" si="9"/>
        <v>130.1842013</v>
      </c>
      <c r="U14" s="84">
        <f t="shared" si="10"/>
        <v>-40.33356785</v>
      </c>
      <c r="V14" s="85">
        <f t="shared" si="11"/>
        <v>0.000004722321467</v>
      </c>
      <c r="W14" s="85">
        <f t="shared" si="12"/>
        <v>-106.516889</v>
      </c>
      <c r="X14" s="101">
        <f t="shared" si="13"/>
        <v>0</v>
      </c>
      <c r="Y14" s="88" t="str">
        <f t="shared" si="14"/>
        <v>OK</v>
      </c>
      <c r="Z14" s="89">
        <f t="shared" si="15"/>
        <v>0</v>
      </c>
      <c r="AA14" s="89">
        <f t="shared" si="16"/>
        <v>0</v>
      </c>
      <c r="AB14" s="90"/>
      <c r="AC14" s="90"/>
      <c r="AD14" s="33"/>
      <c r="AE14" s="33"/>
      <c r="AF14" s="48"/>
      <c r="AG14" s="33"/>
      <c r="AH14" s="33"/>
      <c r="AI14" s="33"/>
      <c r="AJ14" s="33"/>
      <c r="AK14" s="33"/>
      <c r="AL14" s="33"/>
      <c r="AM14" s="33"/>
      <c r="AN14" s="33"/>
    </row>
    <row r="15">
      <c r="A15" s="94"/>
      <c r="B15" s="94"/>
      <c r="C15" s="10" t="s">
        <v>30</v>
      </c>
      <c r="D15" s="83">
        <v>1280.388888888889</v>
      </c>
      <c r="E15" s="85">
        <v>-113.4026018052568</v>
      </c>
      <c r="F15" s="83">
        <v>1280.388888888889</v>
      </c>
      <c r="G15" s="83">
        <v>-105.8134913327531</v>
      </c>
      <c r="H15" s="84">
        <f t="shared" si="1"/>
        <v>-7.589110473</v>
      </c>
      <c r="I15" s="83">
        <v>1280.388888888889</v>
      </c>
      <c r="J15" s="83">
        <v>-107.076071612985</v>
      </c>
      <c r="K15" s="83">
        <v>1280.388888888889</v>
      </c>
      <c r="L15" s="83">
        <v>-103.0434475686775</v>
      </c>
      <c r="M15" s="85">
        <f t="shared" si="2"/>
        <v>0.000002137321772</v>
      </c>
      <c r="N15" s="85">
        <f t="shared" si="3"/>
        <v>0.000005120654019</v>
      </c>
      <c r="O15" s="85">
        <f t="shared" si="4"/>
        <v>0.000004427885881</v>
      </c>
      <c r="P15" s="85">
        <f t="shared" si="5"/>
        <v>0.000007044134205</v>
      </c>
      <c r="Q15" s="85">
        <f t="shared" si="6"/>
        <v>1.03456526</v>
      </c>
      <c r="R15" s="85">
        <f t="shared" si="7"/>
        <v>59.276223</v>
      </c>
      <c r="S15" s="86">
        <f t="shared" si="8"/>
        <v>2.606609678</v>
      </c>
      <c r="T15" s="85">
        <f t="shared" si="9"/>
        <v>149.3477334</v>
      </c>
      <c r="U15" s="84">
        <f t="shared" si="10"/>
        <v>-59.276223</v>
      </c>
      <c r="V15" s="85">
        <f t="shared" si="11"/>
        <v>0.000004427885881</v>
      </c>
      <c r="W15" s="85">
        <f t="shared" si="12"/>
        <v>-107.0760716</v>
      </c>
      <c r="X15" s="101">
        <f t="shared" si="13"/>
        <v>0</v>
      </c>
      <c r="Y15" s="88" t="str">
        <f t="shared" si="14"/>
        <v>OK</v>
      </c>
      <c r="Z15" s="89">
        <f t="shared" si="15"/>
        <v>0</v>
      </c>
      <c r="AA15" s="89">
        <f t="shared" si="16"/>
        <v>0</v>
      </c>
      <c r="AB15" s="90"/>
      <c r="AC15" s="90"/>
      <c r="AD15" s="33"/>
      <c r="AE15" s="33"/>
      <c r="AF15" s="48"/>
      <c r="AG15" s="33"/>
      <c r="AH15" s="33"/>
      <c r="AI15" s="33"/>
      <c r="AJ15" s="33"/>
      <c r="AK15" s="33"/>
      <c r="AL15" s="33"/>
      <c r="AM15" s="33"/>
      <c r="AN15" s="33"/>
    </row>
    <row r="16">
      <c r="A16" s="14"/>
      <c r="B16" s="14"/>
      <c r="C16" s="14" t="s">
        <v>31</v>
      </c>
      <c r="D16" s="95">
        <v>2345.722222222222</v>
      </c>
      <c r="E16" s="95">
        <v>-129.5438059419736</v>
      </c>
      <c r="F16" s="95">
        <v>2345.722222222222</v>
      </c>
      <c r="G16" s="95">
        <v>-120.9633207764541</v>
      </c>
      <c r="H16" s="96">
        <f t="shared" si="1"/>
        <v>-8.580485166</v>
      </c>
      <c r="I16" s="95">
        <v>2345.722222222222</v>
      </c>
      <c r="J16" s="95">
        <v>-119.4024616357826</v>
      </c>
      <c r="K16" s="95">
        <v>2345.722222222222</v>
      </c>
      <c r="L16" s="95">
        <v>-118.3380504144233</v>
      </c>
      <c r="M16" s="97">
        <f t="shared" si="2"/>
        <v>0.0000003332803456</v>
      </c>
      <c r="N16" s="97">
        <f t="shared" si="3"/>
        <v>0.0000008950225164</v>
      </c>
      <c r="O16" s="97">
        <f t="shared" si="4"/>
        <v>0.000001071215673</v>
      </c>
      <c r="P16" s="97">
        <f t="shared" si="5"/>
        <v>0.000001210869888</v>
      </c>
      <c r="Q16" s="97">
        <f t="shared" si="6"/>
        <v>1.976335344</v>
      </c>
      <c r="R16" s="97">
        <f t="shared" si="7"/>
        <v>113.2356741</v>
      </c>
      <c r="S16" s="98">
        <f t="shared" si="8"/>
        <v>2.761754032</v>
      </c>
      <c r="T16" s="97">
        <f t="shared" si="9"/>
        <v>158.2368501</v>
      </c>
      <c r="U16" s="96">
        <f t="shared" si="10"/>
        <v>-113.2356741</v>
      </c>
      <c r="V16" s="97">
        <f t="shared" si="11"/>
        <v>0.000001071215673</v>
      </c>
      <c r="W16" s="97">
        <f t="shared" si="12"/>
        <v>-119.4024616</v>
      </c>
      <c r="X16" s="102">
        <f t="shared" si="13"/>
        <v>0</v>
      </c>
      <c r="Y16" s="82" t="str">
        <f t="shared" si="14"/>
        <v>OK</v>
      </c>
      <c r="Z16" s="100">
        <f t="shared" si="15"/>
        <v>0</v>
      </c>
      <c r="AA16" s="100">
        <f t="shared" si="16"/>
        <v>0</v>
      </c>
      <c r="AB16" s="90"/>
      <c r="AC16" s="90"/>
      <c r="AD16" s="33"/>
      <c r="AE16" s="33"/>
      <c r="AF16" s="48"/>
      <c r="AG16" s="33"/>
      <c r="AH16" s="33"/>
      <c r="AI16" s="33"/>
      <c r="AJ16" s="33"/>
      <c r="AK16" s="33"/>
      <c r="AL16" s="33"/>
      <c r="AM16" s="33"/>
      <c r="AN16" s="33"/>
    </row>
    <row r="17">
      <c r="A17" s="10" t="s">
        <v>74</v>
      </c>
      <c r="B17" s="10" t="s">
        <v>75</v>
      </c>
      <c r="C17" s="10" t="s">
        <v>10</v>
      </c>
      <c r="D17" s="83">
        <v>50.72222222222222</v>
      </c>
      <c r="E17" s="83">
        <v>-76.50765052928074</v>
      </c>
      <c r="F17" s="83">
        <v>50.72222222222222</v>
      </c>
      <c r="G17" s="83">
        <v>-66.15979025080858</v>
      </c>
      <c r="H17" s="84">
        <f t="shared" si="1"/>
        <v>-10.34786028</v>
      </c>
      <c r="I17" s="83">
        <v>50.72222222222222</v>
      </c>
      <c r="J17" s="83">
        <v>-63.86006370400523</v>
      </c>
      <c r="K17" s="83">
        <v>50.72222222222222</v>
      </c>
      <c r="L17" s="83">
        <v>-65.93903025139942</v>
      </c>
      <c r="M17" s="85">
        <f t="shared" si="2"/>
        <v>0.0001494918352</v>
      </c>
      <c r="N17" s="85">
        <f t="shared" si="3"/>
        <v>0.0004920514177</v>
      </c>
      <c r="O17" s="85">
        <f t="shared" si="4"/>
        <v>0.0006412048738</v>
      </c>
      <c r="P17" s="85">
        <f t="shared" si="5"/>
        <v>0.0005047176443</v>
      </c>
      <c r="Q17" s="85">
        <f t="shared" si="6"/>
        <v>3.064756551</v>
      </c>
      <c r="R17" s="85">
        <f t="shared" si="7"/>
        <v>175.5976156</v>
      </c>
      <c r="S17" s="86">
        <f t="shared" si="8"/>
        <v>1.504660482</v>
      </c>
      <c r="T17" s="85">
        <f t="shared" si="9"/>
        <v>86.21069522</v>
      </c>
      <c r="U17" s="84">
        <f t="shared" si="10"/>
        <v>175.5976156</v>
      </c>
      <c r="V17" s="85">
        <f t="shared" si="11"/>
        <v>0.0006412048738</v>
      </c>
      <c r="W17" s="85">
        <f t="shared" si="12"/>
        <v>-63.8600637</v>
      </c>
      <c r="X17" s="101">
        <f t="shared" si="13"/>
        <v>0</v>
      </c>
      <c r="Y17" s="88" t="str">
        <f t="shared" si="14"/>
        <v>OK</v>
      </c>
      <c r="Z17" s="89">
        <f t="shared" si="15"/>
        <v>0.0000000223478088</v>
      </c>
      <c r="AA17" s="89">
        <f t="shared" si="16"/>
        <v>0.0000002421145977</v>
      </c>
      <c r="AB17" s="90"/>
      <c r="AC17" s="90"/>
      <c r="AD17" s="91"/>
      <c r="AE17" s="91"/>
      <c r="AF17" s="92"/>
      <c r="AG17" s="93"/>
      <c r="AH17" s="93"/>
      <c r="AI17" s="93"/>
      <c r="AJ17" s="93"/>
      <c r="AK17" s="92"/>
      <c r="AL17" s="33"/>
      <c r="AM17" s="33"/>
      <c r="AN17" s="33"/>
    </row>
    <row r="18">
      <c r="A18" s="94"/>
      <c r="B18" s="94"/>
      <c r="C18" s="10" t="s">
        <v>26</v>
      </c>
      <c r="D18" s="83">
        <v>146.5555555555555</v>
      </c>
      <c r="E18" s="85">
        <v>-65.22614781470337</v>
      </c>
      <c r="F18" s="83">
        <v>146.5555555555555</v>
      </c>
      <c r="G18" s="83">
        <v>-67.69427309232205</v>
      </c>
      <c r="H18" s="84">
        <f t="shared" si="1"/>
        <v>2.468125278</v>
      </c>
      <c r="I18" s="83">
        <v>146.5555555555555</v>
      </c>
      <c r="J18" s="83">
        <v>-64.24081048358383</v>
      </c>
      <c r="K18" s="83">
        <v>146.6111111111111</v>
      </c>
      <c r="L18" s="83">
        <v>-73.53892812132611</v>
      </c>
      <c r="M18" s="85">
        <f t="shared" si="2"/>
        <v>0.0005478890354</v>
      </c>
      <c r="N18" s="85">
        <f t="shared" si="3"/>
        <v>0.0004123693188</v>
      </c>
      <c r="O18" s="85">
        <f t="shared" si="4"/>
        <v>0.0006137047375</v>
      </c>
      <c r="P18" s="85">
        <f t="shared" si="5"/>
        <v>0.0002104038072</v>
      </c>
      <c r="Q18" s="85">
        <f t="shared" si="6"/>
        <v>1.362150259</v>
      </c>
      <c r="R18" s="85">
        <f t="shared" si="7"/>
        <v>78.04546092</v>
      </c>
      <c r="S18" s="86">
        <f t="shared" si="8"/>
        <v>0.3402453886</v>
      </c>
      <c r="T18" s="85">
        <f t="shared" si="9"/>
        <v>19.49462476</v>
      </c>
      <c r="U18" s="84">
        <f t="shared" si="10"/>
        <v>78.04546092</v>
      </c>
      <c r="V18" s="85">
        <f t="shared" si="11"/>
        <v>0.0006137047375</v>
      </c>
      <c r="W18" s="85">
        <f t="shared" si="12"/>
        <v>-64.24081048</v>
      </c>
      <c r="X18" s="101">
        <f t="shared" si="13"/>
        <v>0</v>
      </c>
      <c r="Y18" s="88" t="str">
        <f t="shared" si="14"/>
        <v>OK</v>
      </c>
      <c r="Z18" s="89">
        <f t="shared" si="15"/>
        <v>0.0000003001823952</v>
      </c>
      <c r="AA18" s="89">
        <f t="shared" si="16"/>
        <v>0.0000001700484551</v>
      </c>
      <c r="AB18" s="90"/>
      <c r="AC18" s="90"/>
      <c r="AD18" s="33"/>
      <c r="AE18" s="33"/>
      <c r="AF18" s="48"/>
      <c r="AG18" s="33"/>
      <c r="AH18" s="33"/>
      <c r="AI18" s="33"/>
      <c r="AJ18" s="33"/>
      <c r="AK18" s="33"/>
      <c r="AL18" s="33"/>
      <c r="AM18" s="33"/>
      <c r="AN18" s="33"/>
    </row>
    <row r="19">
      <c r="A19" s="94" t="s">
        <v>34</v>
      </c>
      <c r="B19" s="94"/>
      <c r="C19" s="10" t="s">
        <v>27</v>
      </c>
      <c r="D19" s="83">
        <v>285.2777777777778</v>
      </c>
      <c r="E19" s="85">
        <v>-73.80256953553767</v>
      </c>
      <c r="F19" s="83">
        <v>285.2777777777778</v>
      </c>
      <c r="G19" s="83">
        <v>-74.85764308724346</v>
      </c>
      <c r="H19" s="84">
        <f t="shared" si="1"/>
        <v>1.055073552</v>
      </c>
      <c r="I19" s="83">
        <v>285.2777777777778</v>
      </c>
      <c r="J19" s="83">
        <v>-92.59224959665679</v>
      </c>
      <c r="K19" s="83">
        <v>285.2777777777778</v>
      </c>
      <c r="L19" s="83">
        <v>-71.32691464234742</v>
      </c>
      <c r="M19" s="85">
        <f t="shared" si="2"/>
        <v>0.0002041134029</v>
      </c>
      <c r="N19" s="85">
        <f t="shared" si="3"/>
        <v>0.0001807664569</v>
      </c>
      <c r="O19" s="85">
        <f t="shared" si="4"/>
        <v>0.000023463215</v>
      </c>
      <c r="P19" s="85">
        <f t="shared" si="5"/>
        <v>0.0002714277633</v>
      </c>
      <c r="Q19" s="85">
        <f t="shared" si="6"/>
        <v>0.01214534562</v>
      </c>
      <c r="R19" s="85">
        <f t="shared" si="7"/>
        <v>0.6958770447</v>
      </c>
      <c r="S19" s="86">
        <f t="shared" si="8"/>
        <v>1.561774264</v>
      </c>
      <c r="T19" s="85">
        <f t="shared" si="9"/>
        <v>89.48307387</v>
      </c>
      <c r="U19" s="84">
        <f t="shared" si="10"/>
        <v>0.6958770447</v>
      </c>
      <c r="V19" s="85">
        <f t="shared" si="11"/>
        <v>0.000023463215</v>
      </c>
      <c r="W19" s="85">
        <f t="shared" si="12"/>
        <v>-92.5922496</v>
      </c>
      <c r="X19" s="101">
        <f t="shared" si="13"/>
        <v>0</v>
      </c>
      <c r="Y19" s="88" t="str">
        <f t="shared" si="14"/>
        <v>OK</v>
      </c>
      <c r="Z19" s="89">
        <f t="shared" si="15"/>
        <v>0.00000004166228126</v>
      </c>
      <c r="AA19" s="89">
        <f t="shared" si="16"/>
        <v>0.00000003267651192</v>
      </c>
      <c r="AB19" s="90"/>
      <c r="AC19" s="90"/>
      <c r="AD19" s="33"/>
      <c r="AE19" s="33"/>
      <c r="AF19" s="48"/>
      <c r="AG19" s="33"/>
      <c r="AH19" s="33"/>
      <c r="AI19" s="33"/>
      <c r="AJ19" s="33"/>
      <c r="AK19" s="33"/>
      <c r="AL19" s="33"/>
      <c r="AM19" s="33"/>
      <c r="AN19" s="33"/>
    </row>
    <row r="20">
      <c r="A20" s="94"/>
      <c r="B20" s="94"/>
      <c r="C20" s="10" t="s">
        <v>28</v>
      </c>
      <c r="D20" s="83">
        <v>457.6111111111111</v>
      </c>
      <c r="E20" s="85">
        <v>-80.4295545771936</v>
      </c>
      <c r="F20" s="83">
        <v>457.6111111111111</v>
      </c>
      <c r="G20" s="83">
        <v>-78.33316410985678</v>
      </c>
      <c r="H20" s="84">
        <f t="shared" si="1"/>
        <v>-2.096390467</v>
      </c>
      <c r="I20" s="83">
        <v>457.6111111111111</v>
      </c>
      <c r="J20" s="83">
        <v>-85.17258270647253</v>
      </c>
      <c r="K20" s="83">
        <v>457.6111111111111</v>
      </c>
      <c r="L20" s="83">
        <v>-74.7044494110733</v>
      </c>
      <c r="M20" s="85">
        <f t="shared" si="2"/>
        <v>0.00009517486537</v>
      </c>
      <c r="N20" s="85">
        <f t="shared" si="3"/>
        <v>0.0001211551263</v>
      </c>
      <c r="O20" s="85">
        <f t="shared" si="4"/>
        <v>0.00005512782581</v>
      </c>
      <c r="P20" s="85">
        <f t="shared" si="5"/>
        <v>0.0001839829294</v>
      </c>
      <c r="Q20" s="85">
        <f t="shared" si="6"/>
        <v>0.4567546332</v>
      </c>
      <c r="R20" s="85">
        <f t="shared" si="7"/>
        <v>26.17011276</v>
      </c>
      <c r="S20" s="86">
        <f t="shared" si="8"/>
        <v>2.024738779</v>
      </c>
      <c r="T20" s="85">
        <f t="shared" si="9"/>
        <v>116.0089866</v>
      </c>
      <c r="U20" s="84">
        <f t="shared" si="10"/>
        <v>-26.17011276</v>
      </c>
      <c r="V20" s="85">
        <f t="shared" si="11"/>
        <v>0.00005512782581</v>
      </c>
      <c r="W20" s="85">
        <f t="shared" si="12"/>
        <v>-85.17258271</v>
      </c>
      <c r="X20" s="101">
        <f t="shared" si="13"/>
        <v>0</v>
      </c>
      <c r="Y20" s="88" t="str">
        <f t="shared" si="14"/>
        <v>OK</v>
      </c>
      <c r="Z20" s="89">
        <f t="shared" si="15"/>
        <v>0.000000009058254998</v>
      </c>
      <c r="AA20" s="89">
        <f t="shared" si="16"/>
        <v>0.00000001467856462</v>
      </c>
      <c r="AB20" s="90"/>
      <c r="AC20" s="90"/>
      <c r="AD20" s="33"/>
      <c r="AE20" s="33"/>
      <c r="AF20" s="48"/>
      <c r="AG20" s="33"/>
      <c r="AH20" s="33"/>
      <c r="AI20" s="33"/>
      <c r="AJ20" s="33"/>
      <c r="AK20" s="33"/>
      <c r="AL20" s="33"/>
      <c r="AM20" s="33"/>
      <c r="AN20" s="33"/>
    </row>
    <row r="21" ht="15.75" customHeight="1">
      <c r="A21" s="94"/>
      <c r="B21" s="94"/>
      <c r="C21" s="10" t="s">
        <v>29</v>
      </c>
      <c r="D21" s="83">
        <v>662.1111111111111</v>
      </c>
      <c r="E21" s="85">
        <v>-101.3874467370575</v>
      </c>
      <c r="F21" s="83">
        <v>662.1111111111111</v>
      </c>
      <c r="G21" s="83">
        <v>-97.41591725404228</v>
      </c>
      <c r="H21" s="84">
        <f t="shared" si="1"/>
        <v>-3.971529483</v>
      </c>
      <c r="I21" s="83">
        <v>662.1111111111111</v>
      </c>
      <c r="J21" s="83">
        <v>-101.3298668074316</v>
      </c>
      <c r="K21" s="83">
        <v>662.1111111111111</v>
      </c>
      <c r="L21" s="83">
        <v>-94.02623236565378</v>
      </c>
      <c r="M21" s="85">
        <f t="shared" si="2"/>
        <v>0.000008523690329</v>
      </c>
      <c r="N21" s="85">
        <f t="shared" si="3"/>
        <v>0.00001346493116</v>
      </c>
      <c r="O21" s="85">
        <f t="shared" si="4"/>
        <v>0.000008580382721</v>
      </c>
      <c r="P21" s="85">
        <f t="shared" si="5"/>
        <v>0.00001989245488</v>
      </c>
      <c r="Q21" s="85">
        <f t="shared" si="6"/>
        <v>0.6670842038</v>
      </c>
      <c r="R21" s="85">
        <f t="shared" si="7"/>
        <v>38.22110946</v>
      </c>
      <c r="S21" s="86">
        <f t="shared" si="8"/>
        <v>2.236412236</v>
      </c>
      <c r="T21" s="85">
        <f t="shared" si="9"/>
        <v>128.1369824</v>
      </c>
      <c r="U21" s="84">
        <f t="shared" si="10"/>
        <v>-38.22110946</v>
      </c>
      <c r="V21" s="85">
        <f t="shared" si="11"/>
        <v>0.000008580382721</v>
      </c>
      <c r="W21" s="85">
        <f t="shared" si="12"/>
        <v>-101.3298668</v>
      </c>
      <c r="X21" s="101">
        <f t="shared" si="13"/>
        <v>0</v>
      </c>
      <c r="Y21" s="88" t="str">
        <f t="shared" si="14"/>
        <v>OK</v>
      </c>
      <c r="Z21" s="89">
        <f t="shared" si="15"/>
        <v>0</v>
      </c>
      <c r="AA21" s="89">
        <f t="shared" si="16"/>
        <v>0.0000000001813043711</v>
      </c>
      <c r="AB21" s="90"/>
      <c r="AC21" s="90"/>
      <c r="AD21" s="33"/>
      <c r="AE21" s="33"/>
      <c r="AF21" s="48"/>
      <c r="AG21" s="33"/>
      <c r="AH21" s="33"/>
      <c r="AI21" s="33"/>
      <c r="AJ21" s="33"/>
      <c r="AK21" s="33"/>
      <c r="AL21" s="33"/>
      <c r="AM21" s="33"/>
      <c r="AN21" s="33"/>
    </row>
    <row r="22" ht="15.75" customHeight="1">
      <c r="A22" s="94"/>
      <c r="B22" s="94"/>
      <c r="C22" s="10" t="s">
        <v>30</v>
      </c>
      <c r="D22" s="83">
        <v>1280.388888888889</v>
      </c>
      <c r="E22" s="85">
        <v>-105.4358030916165</v>
      </c>
      <c r="F22" s="83">
        <v>1280.388888888889</v>
      </c>
      <c r="G22" s="83">
        <v>-99.73312169774422</v>
      </c>
      <c r="H22" s="84">
        <f t="shared" si="1"/>
        <v>-5.702681394</v>
      </c>
      <c r="I22" s="83">
        <v>1280.388888888889</v>
      </c>
      <c r="J22" s="83">
        <v>-101.0860903670776</v>
      </c>
      <c r="K22" s="83">
        <v>1280.388888888889</v>
      </c>
      <c r="L22" s="83">
        <v>-96.3943593739566</v>
      </c>
      <c r="M22" s="85">
        <f t="shared" si="2"/>
        <v>0.000005348227163</v>
      </c>
      <c r="N22" s="85">
        <f t="shared" si="3"/>
        <v>0.000010312024</v>
      </c>
      <c r="O22" s="85">
        <f t="shared" si="4"/>
        <v>0.0000088246092</v>
      </c>
      <c r="P22" s="85">
        <f t="shared" si="5"/>
        <v>0.00001514544476</v>
      </c>
      <c r="Q22" s="85">
        <f t="shared" si="6"/>
        <v>1.02701463</v>
      </c>
      <c r="R22" s="85">
        <f t="shared" si="7"/>
        <v>58.84360378</v>
      </c>
      <c r="S22" s="86">
        <f t="shared" si="8"/>
        <v>2.598708767</v>
      </c>
      <c r="T22" s="85">
        <f t="shared" si="9"/>
        <v>148.8950446</v>
      </c>
      <c r="U22" s="84">
        <f t="shared" si="10"/>
        <v>-58.84360378</v>
      </c>
      <c r="V22" s="85">
        <f t="shared" si="11"/>
        <v>0.0000088246092</v>
      </c>
      <c r="W22" s="85">
        <f t="shared" si="12"/>
        <v>-101.0860904</v>
      </c>
      <c r="X22" s="101">
        <f t="shared" si="13"/>
        <v>0</v>
      </c>
      <c r="Y22" s="88" t="str">
        <f t="shared" si="14"/>
        <v>OK</v>
      </c>
      <c r="Z22" s="89">
        <f t="shared" si="15"/>
        <v>0</v>
      </c>
      <c r="AA22" s="89">
        <f t="shared" si="16"/>
        <v>0.000000000106337839</v>
      </c>
      <c r="AB22" s="90"/>
      <c r="AC22" s="90"/>
      <c r="AD22" s="33"/>
      <c r="AE22" s="33"/>
      <c r="AF22" s="48"/>
      <c r="AG22" s="33"/>
      <c r="AH22" s="33"/>
      <c r="AI22" s="33"/>
      <c r="AJ22" s="33"/>
      <c r="AK22" s="33"/>
      <c r="AL22" s="33"/>
      <c r="AM22" s="33"/>
      <c r="AN22" s="33"/>
    </row>
    <row r="23" ht="15.75" customHeight="1">
      <c r="A23" s="14"/>
      <c r="B23" s="14"/>
      <c r="C23" s="14" t="s">
        <v>31</v>
      </c>
      <c r="D23" s="95">
        <v>2345.722222222222</v>
      </c>
      <c r="E23" s="95">
        <v>-121.3676227503699</v>
      </c>
      <c r="F23" s="95">
        <v>2345.722222222222</v>
      </c>
      <c r="G23" s="95">
        <v>-114.7754529067734</v>
      </c>
      <c r="H23" s="96">
        <f t="shared" si="1"/>
        <v>-6.592169844</v>
      </c>
      <c r="I23" s="95">
        <v>2345.722222222222</v>
      </c>
      <c r="J23" s="95">
        <v>-112.8490525541539</v>
      </c>
      <c r="K23" s="95">
        <v>2345.722222222222</v>
      </c>
      <c r="L23" s="95">
        <v>-111.5595790320089</v>
      </c>
      <c r="M23" s="97">
        <f t="shared" si="2"/>
        <v>0.0000008543166342</v>
      </c>
      <c r="N23" s="97">
        <f t="shared" si="3"/>
        <v>0.000001824850768</v>
      </c>
      <c r="O23" s="97">
        <f t="shared" si="4"/>
        <v>0.000002277966706</v>
      </c>
      <c r="P23" s="97">
        <f t="shared" si="5"/>
        <v>0.000002642536827</v>
      </c>
      <c r="Q23" s="97">
        <f t="shared" si="6"/>
        <v>1.941373583</v>
      </c>
      <c r="R23" s="97">
        <f t="shared" si="7"/>
        <v>111.2325128</v>
      </c>
      <c r="S23" s="98">
        <f t="shared" si="8"/>
        <v>2.786114275</v>
      </c>
      <c r="T23" s="97">
        <f t="shared" si="9"/>
        <v>159.6325892</v>
      </c>
      <c r="U23" s="96">
        <f t="shared" si="10"/>
        <v>-111.2325128</v>
      </c>
      <c r="V23" s="97">
        <f t="shared" si="11"/>
        <v>0.000002277966706</v>
      </c>
      <c r="W23" s="97">
        <f t="shared" si="12"/>
        <v>-112.8490526</v>
      </c>
      <c r="X23" s="102">
        <f t="shared" si="13"/>
        <v>0</v>
      </c>
      <c r="Y23" s="82" t="str">
        <f t="shared" si="14"/>
        <v>OK</v>
      </c>
      <c r="Z23" s="100">
        <f t="shared" si="15"/>
        <v>0</v>
      </c>
      <c r="AA23" s="100">
        <f t="shared" si="16"/>
        <v>0</v>
      </c>
      <c r="AB23" s="90"/>
      <c r="AC23" s="90"/>
      <c r="AD23" s="33"/>
      <c r="AE23" s="33"/>
      <c r="AF23" s="48"/>
      <c r="AG23" s="33"/>
      <c r="AH23" s="33"/>
      <c r="AI23" s="33"/>
      <c r="AJ23" s="33"/>
      <c r="AK23" s="33"/>
      <c r="AL23" s="33"/>
      <c r="AM23" s="33"/>
      <c r="AN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2022-12-16T18:43:00Z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