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ropbox\UCLA\Classes\CS\CS 111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  <c r="I10" i="2"/>
  <c r="I9" i="2"/>
  <c r="I8" i="2"/>
  <c r="I7" i="2"/>
  <c r="I5" i="2"/>
  <c r="I4" i="2"/>
  <c r="I3" i="2"/>
  <c r="I6" i="2"/>
  <c r="I2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2" i="2"/>
  <c r="I3" i="1"/>
  <c r="I4" i="1"/>
  <c r="I5" i="1"/>
  <c r="I6" i="1"/>
  <c r="I7" i="1"/>
  <c r="I8" i="1"/>
  <c r="I9" i="1"/>
  <c r="I10" i="1"/>
  <c r="I11" i="1"/>
  <c r="I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<sst xmlns="http://schemas.openxmlformats.org/spreadsheetml/2006/main" count="15" uniqueCount="15">
  <si>
    <t>./lab2n --iterations=10 --threads=1</t>
  </si>
  <si>
    <t>./lab2b --iterations=20 --threads=1</t>
  </si>
  <si>
    <t>./lab2b --iterations=50 --threads=1</t>
  </si>
  <si>
    <t>./lab2b --iterations=100 --threads=1</t>
  </si>
  <si>
    <t>./lab2b --iterations=250 --threads=1</t>
  </si>
  <si>
    <t>./lab2b --iterations=500 --threads=1</t>
  </si>
  <si>
    <t>./lab2b --iterations=1000 --threads=1</t>
  </si>
  <si>
    <t>./lab2b --iterations=2000 --threads=1</t>
  </si>
  <si>
    <t>./lab2b --iterations=5000 --threads=1</t>
  </si>
  <si>
    <t>./lab2b --iterations=10000 --threads=1</t>
  </si>
  <si>
    <t>iterations</t>
  </si>
  <si>
    <t>average time per operation</t>
  </si>
  <si>
    <t>no lock threads</t>
  </si>
  <si>
    <t>mutex threads</t>
  </si>
  <si>
    <t>spin lock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</si>
</sst>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CS111</a:t>
            </a:r>
            <a:r>
              <a:rPr lang="en-US" baseline="0"/>
              <a:t> Project 2B first graph, 1K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7371</c:v>
                </c:pt>
                <c:pt idx="1">
                  <c:v>3942</c:v>
                </c:pt>
                <c:pt idx="2">
                  <c:v>1285</c:v>
                </c:pt>
                <c:pt idx="3">
                  <c:v>1356</c:v>
                </c:pt>
                <c:pt idx="4">
                  <c:v>1830</c:v>
                </c:pt>
                <c:pt idx="5">
                  <c:v>3001</c:v>
                </c:pt>
                <c:pt idx="6">
                  <c:v>5672</c:v>
                </c:pt>
                <c:pt idx="7">
                  <c:v>12268</c:v>
                </c:pt>
                <c:pt idx="8">
                  <c:v>35078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34424"/>
        <c:axId val="466834032"/>
      </c:scatterChart>
      <c:valAx>
        <c:axId val="4668344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4032"/>
        <c:crosses val="autoZero"/>
        <c:crossBetween val="midCat"/>
      </c:valAx>
      <c:valAx>
        <c:axId val="466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per operation (ns)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3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CS111</a:t>
            </a:r>
            <a:r>
              <a:rPr lang="en-US" baseline="0"/>
              <a:t> Project 2B second graph, 1K iterations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Mutex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xVal>
          <c:yVal>
            <c:numRef>
              <c:f>Sheet2!$E$2:$E$15</c:f>
              <c:numCache>
                <c:formatCode>General</c:formatCode>
                <c:ptCount val="14"/>
                <c:pt idx="0">
                  <c:v>2.8639999999999999</c:v>
                </c:pt>
                <c:pt idx="1">
                  <c:v>3.6219999999999999</c:v>
                </c:pt>
                <c:pt idx="2">
                  <c:v>3.243125</c:v>
                </c:pt>
                <c:pt idx="3">
                  <c:v>2.6400833333333331</c:v>
                </c:pt>
                <c:pt idx="4">
                  <c:v>2.9698125000000002</c:v>
                </c:pt>
                <c:pt idx="5">
                  <c:v>2.8955000000000002</c:v>
                </c:pt>
                <c:pt idx="6">
                  <c:v>2.9277083333333334</c:v>
                </c:pt>
                <c:pt idx="7">
                  <c:v>2.6462142857142856</c:v>
                </c:pt>
                <c:pt idx="8">
                  <c:v>2.7530625</c:v>
                </c:pt>
                <c:pt idx="9">
                  <c:v>3.1984166666666667</c:v>
                </c:pt>
                <c:pt idx="10">
                  <c:v>2.8054749999999999</c:v>
                </c:pt>
                <c:pt idx="11">
                  <c:v>2.5550416666666669</c:v>
                </c:pt>
                <c:pt idx="12">
                  <c:v>2.4759285714285713</c:v>
                </c:pt>
                <c:pt idx="13">
                  <c:v>2.7327187500000001</c:v>
                </c:pt>
              </c:numCache>
            </c:numRef>
          </c:yVal>
          <c:smooth val="0"/>
        </c:ser>
        <c:ser>
          <c:idx val="1"/>
          <c:order val="1"/>
          <c:tx>
            <c:v>No protection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Sheet2!$B$2</c:f>
              <c:numCache>
                <c:formatCode>General</c:formatCode>
                <c:ptCount val="1"/>
                <c:pt idx="0">
                  <c:v>2.9175</c:v>
                </c:pt>
              </c:numCache>
            </c:numRef>
          </c:yVal>
          <c:smooth val="0"/>
        </c:ser>
        <c:ser>
          <c:idx val="2"/>
          <c:order val="2"/>
          <c:tx>
            <c:v>Spin lock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Sheet2!$H$2:$H$15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</c:numCache>
            </c:numRef>
          </c:xVal>
          <c:yVal>
            <c:numRef>
              <c:f>Sheet2!$I$2:$I$15</c:f>
              <c:numCache>
                <c:formatCode>General</c:formatCode>
                <c:ptCount val="14"/>
                <c:pt idx="0">
                  <c:v>2.97</c:v>
                </c:pt>
                <c:pt idx="1">
                  <c:v>4.3322500000000002</c:v>
                </c:pt>
                <c:pt idx="2">
                  <c:v>6.2603749999999998</c:v>
                </c:pt>
                <c:pt idx="3">
                  <c:v>6.0506666666666664</c:v>
                </c:pt>
                <c:pt idx="4">
                  <c:v>5.8001874999999998</c:v>
                </c:pt>
                <c:pt idx="5">
                  <c:v>6.1516500000000001</c:v>
                </c:pt>
                <c:pt idx="6">
                  <c:v>9.6305416666666659</c:v>
                </c:pt>
                <c:pt idx="7">
                  <c:v>11.858892857142857</c:v>
                </c:pt>
                <c:pt idx="8">
                  <c:v>8.8213437500000005</c:v>
                </c:pt>
                <c:pt idx="9">
                  <c:v>9.8471666666666664</c:v>
                </c:pt>
                <c:pt idx="10">
                  <c:v>11.664350000000001</c:v>
                </c:pt>
                <c:pt idx="11">
                  <c:v>10.760791666666666</c:v>
                </c:pt>
                <c:pt idx="12">
                  <c:v>9.9612857142857134</c:v>
                </c:pt>
                <c:pt idx="13">
                  <c:v>11.4573125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536056"/>
        <c:axId val="473531352"/>
      </c:scatterChart>
      <c:valAx>
        <c:axId val="47353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1352"/>
        <c:crosses val="autoZero"/>
        <c:crossBetween val="midCat"/>
      </c:valAx>
      <c:valAx>
        <c:axId val="4735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operation / number of operations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3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161925</xdr:rowOff>
    </xdr:from>
    <xdr:to>
      <xdr:col>14</xdr:col>
      <xdr:colOff>557212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12</xdr:row>
      <xdr:rowOff>28574</xdr:rowOff>
    </xdr:from>
    <xdr:to>
      <xdr:col>15</xdr:col>
      <xdr:colOff>171450</xdr:colOff>
      <xdr:row>31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workbookViewId="0">
      <selection activeCell="F24" sqref="F24"/>
    </sheetView>
  </sheetViews>
  <sheetFormatPr defaultRowHeight="15" x14ac:dyDescent="0.25"/>
  <sheetData>
    <row r="1" spans="1:9" x14ac:dyDescent="0.25">
      <c r="A1" t="s">
        <v>0</v>
      </c>
      <c r="G1" t="s">
        <v>10</v>
      </c>
      <c r="H1" t="s">
        <v>11</v>
      </c>
    </row>
    <row r="2" spans="1:9" x14ac:dyDescent="0.25">
      <c r="A2">
        <v>7371</v>
      </c>
      <c r="G2">
        <v>10</v>
      </c>
      <c r="H2">
        <f>MEDIAN(A2:A12)</f>
        <v>7371</v>
      </c>
      <c r="I2">
        <f>H2/G2</f>
        <v>737.1</v>
      </c>
    </row>
    <row r="3" spans="1:9" x14ac:dyDescent="0.25">
      <c r="A3">
        <v>7025</v>
      </c>
      <c r="G3">
        <v>20</v>
      </c>
      <c r="H3">
        <f>MEDIAN(A14:A24)</f>
        <v>3942</v>
      </c>
      <c r="I3">
        <f t="shared" ref="I3:I11" si="0">H3/G3</f>
        <v>197.1</v>
      </c>
    </row>
    <row r="4" spans="1:9" x14ac:dyDescent="0.25">
      <c r="A4">
        <v>7640</v>
      </c>
      <c r="G4">
        <v>50</v>
      </c>
      <c r="H4">
        <f>MEDIAN(A26:A36)</f>
        <v>1285</v>
      </c>
      <c r="I4">
        <f t="shared" si="0"/>
        <v>25.7</v>
      </c>
    </row>
    <row r="5" spans="1:9" x14ac:dyDescent="0.25">
      <c r="A5">
        <v>6753</v>
      </c>
      <c r="G5">
        <v>100</v>
      </c>
      <c r="H5">
        <f>MEDIAN(A38:A48)</f>
        <v>1356</v>
      </c>
      <c r="I5">
        <f t="shared" si="0"/>
        <v>13.56</v>
      </c>
    </row>
    <row r="6" spans="1:9" x14ac:dyDescent="0.25">
      <c r="A6">
        <v>7587</v>
      </c>
      <c r="G6">
        <v>250</v>
      </c>
      <c r="H6">
        <f>MEDIAN(A50:A60)</f>
        <v>1830</v>
      </c>
      <c r="I6">
        <f t="shared" si="0"/>
        <v>7.32</v>
      </c>
    </row>
    <row r="7" spans="1:9" x14ac:dyDescent="0.25">
      <c r="A7">
        <v>6704</v>
      </c>
      <c r="G7">
        <v>500</v>
      </c>
      <c r="H7">
        <f>MEDIAN(A62:A72)</f>
        <v>3001</v>
      </c>
      <c r="I7">
        <f t="shared" si="0"/>
        <v>6.0019999999999998</v>
      </c>
    </row>
    <row r="8" spans="1:9" x14ac:dyDescent="0.25">
      <c r="A8">
        <v>7983</v>
      </c>
      <c r="G8">
        <v>1000</v>
      </c>
      <c r="H8">
        <f>MEDIAN(A74:A84)</f>
        <v>5672</v>
      </c>
      <c r="I8">
        <f t="shared" si="0"/>
        <v>5.6719999999999997</v>
      </c>
    </row>
    <row r="9" spans="1:9" x14ac:dyDescent="0.25">
      <c r="A9">
        <v>7513</v>
      </c>
      <c r="G9">
        <v>2000</v>
      </c>
      <c r="H9">
        <f>MEDIAN(A86:A96)</f>
        <v>12268</v>
      </c>
      <c r="I9">
        <f t="shared" si="0"/>
        <v>6.1340000000000003</v>
      </c>
    </row>
    <row r="10" spans="1:9" x14ac:dyDescent="0.25">
      <c r="A10">
        <v>7996</v>
      </c>
      <c r="G10">
        <v>5000</v>
      </c>
      <c r="H10">
        <f>MEDIAN(A98:A108)</f>
        <v>35078</v>
      </c>
      <c r="I10">
        <f t="shared" si="0"/>
        <v>7.0156000000000001</v>
      </c>
    </row>
    <row r="11" spans="1:9" x14ac:dyDescent="0.25">
      <c r="A11">
        <v>6727</v>
      </c>
      <c r="G11">
        <v>10000</v>
      </c>
      <c r="H11">
        <f>MEDIAN(A110:A120)</f>
        <v>83748</v>
      </c>
      <c r="I11">
        <f t="shared" si="0"/>
        <v>8.3748000000000005</v>
      </c>
    </row>
    <row r="12" spans="1:9" x14ac:dyDescent="0.25">
      <c r="A12">
        <v>6960</v>
      </c>
    </row>
    <row r="13" spans="1:9" x14ac:dyDescent="0.25">
      <c r="A13" t="s">
        <v>1</v>
      </c>
    </row>
    <row r="14" spans="1:9" x14ac:dyDescent="0.25">
      <c r="A14">
        <v>4037</v>
      </c>
    </row>
    <row r="15" spans="1:9" x14ac:dyDescent="0.25">
      <c r="A15">
        <v>3981</v>
      </c>
    </row>
    <row r="16" spans="1:9" x14ac:dyDescent="0.25">
      <c r="A16">
        <v>3942</v>
      </c>
    </row>
    <row r="17" spans="1:1" x14ac:dyDescent="0.25">
      <c r="A17">
        <v>4022</v>
      </c>
    </row>
    <row r="18" spans="1:1" x14ac:dyDescent="0.25">
      <c r="A18">
        <v>3562</v>
      </c>
    </row>
    <row r="19" spans="1:1" x14ac:dyDescent="0.25">
      <c r="A19">
        <v>4077</v>
      </c>
    </row>
    <row r="20" spans="1:1" x14ac:dyDescent="0.25">
      <c r="A20">
        <v>3538</v>
      </c>
    </row>
    <row r="21" spans="1:1" x14ac:dyDescent="0.25">
      <c r="A21">
        <v>4089</v>
      </c>
    </row>
    <row r="22" spans="1:1" x14ac:dyDescent="0.25">
      <c r="A22">
        <v>2782</v>
      </c>
    </row>
    <row r="23" spans="1:1" x14ac:dyDescent="0.25">
      <c r="A23">
        <v>2569</v>
      </c>
    </row>
    <row r="24" spans="1:1" x14ac:dyDescent="0.25">
      <c r="A24">
        <v>2989</v>
      </c>
    </row>
    <row r="25" spans="1:1" x14ac:dyDescent="0.25">
      <c r="A25" t="s">
        <v>2</v>
      </c>
    </row>
    <row r="26" spans="1:1" x14ac:dyDescent="0.25">
      <c r="A26">
        <v>4468</v>
      </c>
    </row>
    <row r="27" spans="1:1" x14ac:dyDescent="0.25">
      <c r="A27">
        <v>1300</v>
      </c>
    </row>
    <row r="28" spans="1:1" x14ac:dyDescent="0.25">
      <c r="A28">
        <v>943</v>
      </c>
    </row>
    <row r="29" spans="1:1" x14ac:dyDescent="0.25">
      <c r="A29">
        <v>1285</v>
      </c>
    </row>
    <row r="30" spans="1:1" x14ac:dyDescent="0.25">
      <c r="A30">
        <v>1293</v>
      </c>
    </row>
    <row r="31" spans="1:1" x14ac:dyDescent="0.25">
      <c r="A31">
        <v>1269</v>
      </c>
    </row>
    <row r="32" spans="1:1" x14ac:dyDescent="0.25">
      <c r="A32">
        <v>1283</v>
      </c>
    </row>
    <row r="33" spans="1:1" x14ac:dyDescent="0.25">
      <c r="A33">
        <v>1282</v>
      </c>
    </row>
    <row r="34" spans="1:1" x14ac:dyDescent="0.25">
      <c r="A34">
        <v>1277</v>
      </c>
    </row>
    <row r="35" spans="1:1" x14ac:dyDescent="0.25">
      <c r="A35">
        <v>1543</v>
      </c>
    </row>
    <row r="36" spans="1:1" x14ac:dyDescent="0.25">
      <c r="A36">
        <v>1765</v>
      </c>
    </row>
    <row r="37" spans="1:1" x14ac:dyDescent="0.25">
      <c r="A37" t="s">
        <v>3</v>
      </c>
    </row>
    <row r="38" spans="1:1" x14ac:dyDescent="0.25">
      <c r="A38">
        <v>1356</v>
      </c>
    </row>
    <row r="39" spans="1:1" x14ac:dyDescent="0.25">
      <c r="A39">
        <v>1324</v>
      </c>
    </row>
    <row r="40" spans="1:1" x14ac:dyDescent="0.25">
      <c r="A40">
        <v>1395</v>
      </c>
    </row>
    <row r="41" spans="1:1" x14ac:dyDescent="0.25">
      <c r="A41">
        <v>1686</v>
      </c>
    </row>
    <row r="42" spans="1:1" x14ac:dyDescent="0.25">
      <c r="A42">
        <v>1263</v>
      </c>
    </row>
    <row r="43" spans="1:1" x14ac:dyDescent="0.25">
      <c r="A43">
        <v>1458</v>
      </c>
    </row>
    <row r="44" spans="1:1" x14ac:dyDescent="0.25">
      <c r="A44">
        <v>1366</v>
      </c>
    </row>
    <row r="45" spans="1:1" x14ac:dyDescent="0.25">
      <c r="A45">
        <v>1174</v>
      </c>
    </row>
    <row r="46" spans="1:1" x14ac:dyDescent="0.25">
      <c r="A46">
        <v>1305</v>
      </c>
    </row>
    <row r="47" spans="1:1" x14ac:dyDescent="0.25">
      <c r="A47">
        <v>1352</v>
      </c>
    </row>
    <row r="48" spans="1:1" x14ac:dyDescent="0.25">
      <c r="A48">
        <v>1391</v>
      </c>
    </row>
    <row r="49" spans="1:1" x14ac:dyDescent="0.25">
      <c r="A49" t="s">
        <v>4</v>
      </c>
    </row>
    <row r="50" spans="1:1" x14ac:dyDescent="0.25">
      <c r="A50">
        <v>1750</v>
      </c>
    </row>
    <row r="51" spans="1:1" x14ac:dyDescent="0.25">
      <c r="A51">
        <v>1737</v>
      </c>
    </row>
    <row r="52" spans="1:1" x14ac:dyDescent="0.25">
      <c r="A52">
        <v>1887</v>
      </c>
    </row>
    <row r="53" spans="1:1" x14ac:dyDescent="0.25">
      <c r="A53">
        <v>1758</v>
      </c>
    </row>
    <row r="54" spans="1:1" x14ac:dyDescent="0.25">
      <c r="A54">
        <v>1830</v>
      </c>
    </row>
    <row r="55" spans="1:1" x14ac:dyDescent="0.25">
      <c r="A55">
        <v>1787</v>
      </c>
    </row>
    <row r="56" spans="1:1" x14ac:dyDescent="0.25">
      <c r="A56">
        <v>1891</v>
      </c>
    </row>
    <row r="57" spans="1:1" x14ac:dyDescent="0.25">
      <c r="A57">
        <v>2022</v>
      </c>
    </row>
    <row r="58" spans="1:1" x14ac:dyDescent="0.25">
      <c r="A58">
        <v>1902</v>
      </c>
    </row>
    <row r="59" spans="1:1" x14ac:dyDescent="0.25">
      <c r="A59">
        <v>1865</v>
      </c>
    </row>
    <row r="60" spans="1:1" x14ac:dyDescent="0.25">
      <c r="A60">
        <v>1698</v>
      </c>
    </row>
    <row r="61" spans="1:1" x14ac:dyDescent="0.25">
      <c r="A61" t="s">
        <v>5</v>
      </c>
    </row>
    <row r="62" spans="1:1" x14ac:dyDescent="0.25">
      <c r="A62">
        <v>2995</v>
      </c>
    </row>
    <row r="63" spans="1:1" x14ac:dyDescent="0.25">
      <c r="A63">
        <v>2932</v>
      </c>
    </row>
    <row r="64" spans="1:1" x14ac:dyDescent="0.25">
      <c r="A64">
        <v>2977</v>
      </c>
    </row>
    <row r="65" spans="1:1" x14ac:dyDescent="0.25">
      <c r="A65">
        <v>3001</v>
      </c>
    </row>
    <row r="66" spans="1:1" x14ac:dyDescent="0.25">
      <c r="A66">
        <v>3020</v>
      </c>
    </row>
    <row r="67" spans="1:1" x14ac:dyDescent="0.25">
      <c r="A67">
        <v>3092</v>
      </c>
    </row>
    <row r="68" spans="1:1" x14ac:dyDescent="0.25">
      <c r="A68">
        <v>2987</v>
      </c>
    </row>
    <row r="69" spans="1:1" x14ac:dyDescent="0.25">
      <c r="A69">
        <v>3105</v>
      </c>
    </row>
    <row r="70" spans="1:1" x14ac:dyDescent="0.25">
      <c r="A70">
        <v>3070</v>
      </c>
    </row>
    <row r="71" spans="1:1" x14ac:dyDescent="0.25">
      <c r="A71">
        <v>3055</v>
      </c>
    </row>
    <row r="72" spans="1:1" x14ac:dyDescent="0.25">
      <c r="A72">
        <v>2894</v>
      </c>
    </row>
    <row r="73" spans="1:1" x14ac:dyDescent="0.25">
      <c r="A73" t="s">
        <v>6</v>
      </c>
    </row>
    <row r="74" spans="1:1" x14ac:dyDescent="0.25">
      <c r="A74">
        <v>5645</v>
      </c>
    </row>
    <row r="75" spans="1:1" x14ac:dyDescent="0.25">
      <c r="A75">
        <v>5649</v>
      </c>
    </row>
    <row r="76" spans="1:1" x14ac:dyDescent="0.25">
      <c r="A76">
        <v>5655</v>
      </c>
    </row>
    <row r="77" spans="1:1" x14ac:dyDescent="0.25">
      <c r="A77">
        <v>5685</v>
      </c>
    </row>
    <row r="78" spans="1:1" x14ac:dyDescent="0.25">
      <c r="A78">
        <v>5746</v>
      </c>
    </row>
    <row r="79" spans="1:1" x14ac:dyDescent="0.25">
      <c r="A79">
        <v>5672</v>
      </c>
    </row>
    <row r="80" spans="1:1" x14ac:dyDescent="0.25">
      <c r="A80">
        <v>5700</v>
      </c>
    </row>
    <row r="81" spans="1:1" x14ac:dyDescent="0.25">
      <c r="A81">
        <v>5675</v>
      </c>
    </row>
    <row r="82" spans="1:1" x14ac:dyDescent="0.25">
      <c r="A82">
        <v>5701</v>
      </c>
    </row>
    <row r="83" spans="1:1" x14ac:dyDescent="0.25">
      <c r="A83">
        <v>5656</v>
      </c>
    </row>
    <row r="84" spans="1:1" x14ac:dyDescent="0.25">
      <c r="A84">
        <v>5663</v>
      </c>
    </row>
    <row r="85" spans="1:1" x14ac:dyDescent="0.25">
      <c r="A85" t="s">
        <v>7</v>
      </c>
    </row>
    <row r="86" spans="1:1" x14ac:dyDescent="0.25">
      <c r="A86">
        <v>12305</v>
      </c>
    </row>
    <row r="87" spans="1:1" x14ac:dyDescent="0.25">
      <c r="A87">
        <v>12346</v>
      </c>
    </row>
    <row r="88" spans="1:1" x14ac:dyDescent="0.25">
      <c r="A88">
        <v>12225</v>
      </c>
    </row>
    <row r="89" spans="1:1" x14ac:dyDescent="0.25">
      <c r="A89">
        <v>12253</v>
      </c>
    </row>
    <row r="90" spans="1:1" x14ac:dyDescent="0.25">
      <c r="A90">
        <v>12268</v>
      </c>
    </row>
    <row r="91" spans="1:1" x14ac:dyDescent="0.25">
      <c r="A91">
        <v>12210</v>
      </c>
    </row>
    <row r="92" spans="1:1" x14ac:dyDescent="0.25">
      <c r="A92">
        <v>12324</v>
      </c>
    </row>
    <row r="93" spans="1:1" x14ac:dyDescent="0.25">
      <c r="A93">
        <v>12343</v>
      </c>
    </row>
    <row r="94" spans="1:1" x14ac:dyDescent="0.25">
      <c r="A94">
        <v>12317</v>
      </c>
    </row>
    <row r="95" spans="1:1" x14ac:dyDescent="0.25">
      <c r="A95">
        <v>12232</v>
      </c>
    </row>
    <row r="96" spans="1:1" x14ac:dyDescent="0.25">
      <c r="A96">
        <v>12217</v>
      </c>
    </row>
    <row r="97" spans="1:1" x14ac:dyDescent="0.25">
      <c r="A97" t="s">
        <v>8</v>
      </c>
    </row>
    <row r="98" spans="1:1" x14ac:dyDescent="0.25">
      <c r="A98">
        <v>35087</v>
      </c>
    </row>
    <row r="99" spans="1:1" x14ac:dyDescent="0.25">
      <c r="A99">
        <v>35052</v>
      </c>
    </row>
    <row r="100" spans="1:1" x14ac:dyDescent="0.25">
      <c r="A100">
        <v>35273</v>
      </c>
    </row>
    <row r="101" spans="1:1" x14ac:dyDescent="0.25">
      <c r="A101">
        <v>35233</v>
      </c>
    </row>
    <row r="102" spans="1:1" x14ac:dyDescent="0.25">
      <c r="A102">
        <v>35073</v>
      </c>
    </row>
    <row r="103" spans="1:1" x14ac:dyDescent="0.25">
      <c r="A103">
        <v>36657</v>
      </c>
    </row>
    <row r="104" spans="1:1" x14ac:dyDescent="0.25">
      <c r="A104">
        <v>35167</v>
      </c>
    </row>
    <row r="105" spans="1:1" x14ac:dyDescent="0.25">
      <c r="A105">
        <v>35078</v>
      </c>
    </row>
    <row r="106" spans="1:1" x14ac:dyDescent="0.25">
      <c r="A106">
        <v>34912</v>
      </c>
    </row>
    <row r="107" spans="1:1" x14ac:dyDescent="0.25">
      <c r="A107">
        <v>34856</v>
      </c>
    </row>
    <row r="108" spans="1:1" x14ac:dyDescent="0.25">
      <c r="A108">
        <v>34973</v>
      </c>
    </row>
    <row r="109" spans="1:1" x14ac:dyDescent="0.25">
      <c r="A109" t="s">
        <v>9</v>
      </c>
    </row>
    <row r="110" spans="1:1" x14ac:dyDescent="0.25">
      <c r="A110">
        <v>83748</v>
      </c>
    </row>
    <row r="111" spans="1:1" x14ac:dyDescent="0.25">
      <c r="A111">
        <v>83726</v>
      </c>
    </row>
    <row r="112" spans="1:1" x14ac:dyDescent="0.25">
      <c r="A112">
        <v>82325</v>
      </c>
    </row>
    <row r="113" spans="1:1" x14ac:dyDescent="0.25">
      <c r="A113">
        <v>84072</v>
      </c>
    </row>
    <row r="114" spans="1:1" x14ac:dyDescent="0.25">
      <c r="A114">
        <v>85994</v>
      </c>
    </row>
    <row r="115" spans="1:1" x14ac:dyDescent="0.25">
      <c r="A115">
        <v>84944</v>
      </c>
    </row>
    <row r="116" spans="1:1" x14ac:dyDescent="0.25">
      <c r="A116">
        <v>82929</v>
      </c>
    </row>
    <row r="117" spans="1:1" x14ac:dyDescent="0.25">
      <c r="A117">
        <v>80264</v>
      </c>
    </row>
    <row r="118" spans="1:1" x14ac:dyDescent="0.25">
      <c r="A118">
        <v>84103</v>
      </c>
    </row>
    <row r="119" spans="1:1" x14ac:dyDescent="0.25">
      <c r="A119">
        <v>84086</v>
      </c>
    </row>
    <row r="120" spans="1:1" x14ac:dyDescent="0.25">
      <c r="A120">
        <v>79007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0" workbookViewId="0">
      <selection activeCell="M31" sqref="M26:M31"/>
    </sheetView>
  </sheetViews>
  <sheetFormatPr defaultRowHeight="15" x14ac:dyDescent="0.25"/>
  <cols>
    <col min="5" max="5" width="10" bestFit="1" customWidth="1"/>
  </cols>
  <sheetData>
    <row r="1" spans="1:9" x14ac:dyDescent="0.25">
      <c r="A1" t="s">
        <v>12</v>
      </c>
      <c r="D1" t="s">
        <v>13</v>
      </c>
      <c r="H1" t="s">
        <v>14</v>
      </c>
    </row>
    <row r="2" spans="1:9" x14ac:dyDescent="0.25">
      <c r="A2">
        <v>1</v>
      </c>
      <c r="B2">
        <f>5835/2000</f>
        <v>2.9175</v>
      </c>
      <c r="D2">
        <v>1</v>
      </c>
      <c r="E2">
        <f>5728/2000</f>
        <v>2.8639999999999999</v>
      </c>
      <c r="H2">
        <v>1</v>
      </c>
      <c r="I2">
        <f>5940/2000</f>
        <v>2.97</v>
      </c>
    </row>
    <row r="3" spans="1:9" x14ac:dyDescent="0.25">
      <c r="D3">
        <v>2</v>
      </c>
      <c r="E3">
        <f>14488/4000</f>
        <v>3.6219999999999999</v>
      </c>
      <c r="H3">
        <v>2</v>
      </c>
      <c r="I3">
        <f>17329/4000</f>
        <v>4.3322500000000002</v>
      </c>
    </row>
    <row r="4" spans="1:9" x14ac:dyDescent="0.25">
      <c r="D4">
        <v>4</v>
      </c>
      <c r="E4">
        <f>25945/8000</f>
        <v>3.243125</v>
      </c>
      <c r="H4">
        <v>4</v>
      </c>
      <c r="I4">
        <f>50083/8000</f>
        <v>6.2603749999999998</v>
      </c>
    </row>
    <row r="5" spans="1:9" x14ac:dyDescent="0.25">
      <c r="D5">
        <v>6</v>
      </c>
      <c r="E5">
        <f>31681/12000</f>
        <v>2.6400833333333331</v>
      </c>
      <c r="H5">
        <v>6</v>
      </c>
      <c r="I5">
        <f>72608/12000</f>
        <v>6.0506666666666664</v>
      </c>
    </row>
    <row r="6" spans="1:9" x14ac:dyDescent="0.25">
      <c r="D6">
        <v>8</v>
      </c>
      <c r="E6">
        <f>47517/16000</f>
        <v>2.9698125000000002</v>
      </c>
      <c r="H6">
        <v>8</v>
      </c>
      <c r="I6">
        <f>92803/16000</f>
        <v>5.8001874999999998</v>
      </c>
    </row>
    <row r="7" spans="1:9" x14ac:dyDescent="0.25">
      <c r="D7">
        <v>10</v>
      </c>
      <c r="E7">
        <f>57910/20000</f>
        <v>2.8955000000000002</v>
      </c>
      <c r="H7">
        <v>10</v>
      </c>
      <c r="I7">
        <f>123033/20000</f>
        <v>6.1516500000000001</v>
      </c>
    </row>
    <row r="8" spans="1:9" x14ac:dyDescent="0.25">
      <c r="D8">
        <v>12</v>
      </c>
      <c r="E8">
        <f>70265/24000</f>
        <v>2.9277083333333334</v>
      </c>
      <c r="H8">
        <v>12</v>
      </c>
      <c r="I8">
        <f>231133/24000</f>
        <v>9.6305416666666659</v>
      </c>
    </row>
    <row r="9" spans="1:9" x14ac:dyDescent="0.25">
      <c r="D9">
        <v>14</v>
      </c>
      <c r="E9">
        <f>74094/28000</f>
        <v>2.6462142857142856</v>
      </c>
      <c r="H9">
        <v>14</v>
      </c>
      <c r="I9">
        <f>332049/28000</f>
        <v>11.858892857142857</v>
      </c>
    </row>
    <row r="10" spans="1:9" x14ac:dyDescent="0.25">
      <c r="D10">
        <v>16</v>
      </c>
      <c r="E10">
        <f>88098/32000</f>
        <v>2.7530625</v>
      </c>
      <c r="H10">
        <v>16</v>
      </c>
      <c r="I10">
        <f>282283/32000</f>
        <v>8.8213437500000005</v>
      </c>
    </row>
    <row r="11" spans="1:9" x14ac:dyDescent="0.25">
      <c r="D11">
        <v>18</v>
      </c>
      <c r="E11">
        <f>115143/36000</f>
        <v>3.1984166666666667</v>
      </c>
      <c r="H11">
        <v>18</v>
      </c>
      <c r="I11">
        <f>354498/36000</f>
        <v>9.8471666666666664</v>
      </c>
    </row>
    <row r="12" spans="1:9" x14ac:dyDescent="0.25">
      <c r="D12">
        <v>20</v>
      </c>
      <c r="E12">
        <f>112219/40000</f>
        <v>2.8054749999999999</v>
      </c>
      <c r="H12">
        <v>20</v>
      </c>
      <c r="I12">
        <f>466574/40000</f>
        <v>11.664350000000001</v>
      </c>
    </row>
    <row r="13" spans="1:9" x14ac:dyDescent="0.25">
      <c r="D13">
        <v>24</v>
      </c>
      <c r="E13">
        <f>122642/48000</f>
        <v>2.5550416666666669</v>
      </c>
      <c r="H13">
        <v>24</v>
      </c>
      <c r="I13">
        <f>516518/48000</f>
        <v>10.760791666666666</v>
      </c>
    </row>
    <row r="14" spans="1:9" x14ac:dyDescent="0.25">
      <c r="D14">
        <v>28</v>
      </c>
      <c r="E14">
        <f>138652/56000</f>
        <v>2.4759285714285713</v>
      </c>
      <c r="H14">
        <v>28</v>
      </c>
      <c r="I14">
        <f>557832/56000</f>
        <v>9.9612857142857134</v>
      </c>
    </row>
    <row r="15" spans="1:9" x14ac:dyDescent="0.25">
      <c r="D15">
        <v>32</v>
      </c>
      <c r="E15">
        <f>174894/64000</f>
        <v>2.7327187500000001</v>
      </c>
      <c r="H15">
        <v>32</v>
      </c>
      <c r="I15">
        <f>733268/64000</f>
        <v>11.4573125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2016-05-04T02:48:39Z</dcterms:created>
  <dcterms:modified xsi:type="dcterms:W3CDTF">2016-05-04T05:08:04Z</dcterms:modified>
</cp:coreProperties>
</file>