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ault" sheetId="1" state="visible" r:id="rId2"/>
    <sheet name="Accounts" sheetId="2" state="visible" r:id="rId3"/>
    <sheet name="Data Base" sheetId="3" state="visible" r:id="rId4"/>
    <sheet name="Balance #01" sheetId="4" state="visible" r:id="rId5"/>
    <sheet name="Budget #01" sheetId="5" state="visible" r:id="rId6"/>
    <sheet name="Chain #01" sheetId="6" state="visible" r:id="rId7"/>
    <sheet name="Budget #02" sheetId="7" state="visible" r:id="rId8"/>
    <sheet name="DashBoard" sheetId="8" state="visible" r:id="rId9"/>
    <sheet name="Wage" sheetId="9" state="visible" r:id="rId10"/>
    <sheet name="Wage Budget" sheetId="10" state="visible" r:id="rId11"/>
    <sheet name="Wage Data BAse" sheetId="11" state="visible" r:id="rId12"/>
    <sheet name="Bridge" sheetId="12" state="visible" r:id="rId13"/>
    <sheet name="Balance #02" sheetId="13" state="visible" r:id="rId14"/>
    <sheet name="Chain #02" sheetId="14" state="visible" r:id="rId15"/>
    <sheet name="Keeps Going" sheetId="15" state="visible" r:id="rId16"/>
  </sheets>
  <externalReferences>
    <externalReference r:id="rId17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<sst xmlns="http://schemas.openxmlformats.org/spreadsheetml/2006/main" count="459" uniqueCount="273">
  <si>
    <t xml:space="preserve">Account No.</t>
  </si>
  <si>
    <t xml:space="preserve">? Sheet ?</t>
  </si>
  <si>
    <t xml:space="preserve">Date:</t>
  </si>
  <si>
    <t xml:space="preserve">DD/MM/YYYY</t>
  </si>
  <si>
    <t xml:space="preserve">Savings</t>
  </si>
  <si>
    <t xml:space="preserve">Week 1</t>
  </si>
  <si>
    <t xml:space="preserve">Week 2</t>
  </si>
  <si>
    <t xml:space="preserve">Week 3</t>
  </si>
  <si>
    <t xml:space="preserve">Week 4</t>
  </si>
  <si>
    <t xml:space="preserve">Total</t>
  </si>
  <si>
    <t xml:space="preserve">Number</t>
  </si>
  <si>
    <t xml:space="preserve">TITILE</t>
  </si>
  <si>
    <t xml:space="preserve">Assets :</t>
  </si>
  <si>
    <t xml:space="preserve">Types</t>
  </si>
  <si>
    <t xml:space="preserve">Value</t>
  </si>
  <si>
    <t xml:space="preserve">File System</t>
  </si>
  <si>
    <t xml:space="preserve">Reffrence</t>
  </si>
  <si>
    <t xml:space="preserve">Gold</t>
  </si>
  <si>
    <t xml:space="preserve">Metals</t>
  </si>
  <si>
    <t xml:space="preserve">SHEETS</t>
  </si>
  <si>
    <t xml:space="preserve">Papers</t>
  </si>
  <si>
    <t xml:space="preserve">No.</t>
  </si>
  <si>
    <t xml:space="preserve">Silver</t>
  </si>
  <si>
    <t xml:space="preserve">-</t>
  </si>
  <si>
    <t xml:space="preserve">Sheets</t>
  </si>
  <si>
    <t xml:space="preserve">Set</t>
  </si>
  <si>
    <t xml:space="preserve">Copper</t>
  </si>
  <si>
    <t xml:space="preserve">Layers</t>
  </si>
  <si>
    <t xml:space="preserve">Bitcoin</t>
  </si>
  <si>
    <t xml:space="preserve">Crypto</t>
  </si>
  <si>
    <t xml:space="preserve">Trident</t>
  </si>
  <si>
    <t xml:space="preserve">Accounts</t>
  </si>
  <si>
    <t xml:space="preserve">Scythe</t>
  </si>
  <si>
    <t xml:space="preserve">Spirit</t>
  </si>
  <si>
    <t xml:space="preserve">Input</t>
  </si>
  <si>
    <t xml:space="preserve">Graphs</t>
  </si>
  <si>
    <t xml:space="preserve">Ancher</t>
  </si>
  <si>
    <t xml:space="preserve">Mind</t>
  </si>
  <si>
    <t xml:space="preserve">Topic</t>
  </si>
  <si>
    <t xml:space="preserve">Cash</t>
  </si>
  <si>
    <t xml:space="preserve">Fiat Sheet</t>
  </si>
  <si>
    <t xml:space="preserve">Body</t>
  </si>
  <si>
    <t xml:space="preserve">Branch</t>
  </si>
  <si>
    <t xml:space="preserve">Object</t>
  </si>
  <si>
    <t xml:space="preserve">Totals</t>
  </si>
  <si>
    <t xml:space="preserve">Property</t>
  </si>
  <si>
    <t xml:space="preserve">Assets Sheet</t>
  </si>
  <si>
    <t xml:space="preserve">Crate</t>
  </si>
  <si>
    <t xml:space="preserve">Graph :</t>
  </si>
  <si>
    <t xml:space="preserve">Materials</t>
  </si>
  <si>
    <t xml:space="preserve">Stock Sheets</t>
  </si>
  <si>
    <t xml:space="preserve">Trade</t>
  </si>
  <si>
    <t xml:space="preserve">Stocks</t>
  </si>
  <si>
    <t xml:space="preserve">Shares</t>
  </si>
  <si>
    <t xml:space="preserve">Payout</t>
  </si>
  <si>
    <t xml:space="preserve">Retain</t>
  </si>
  <si>
    <t xml:space="preserve">Technology</t>
  </si>
  <si>
    <t xml:space="preserve">Foods</t>
  </si>
  <si>
    <t xml:space="preserve">Flow</t>
  </si>
  <si>
    <t xml:space="preserve">Advicer :</t>
  </si>
  <si>
    <t xml:space="preserve">? Name ?</t>
  </si>
  <si>
    <t xml:space="preserve">Date :</t>
  </si>
  <si>
    <t xml:space="preserve">Time / Shift :</t>
  </si>
  <si>
    <t xml:space="preserve">Case</t>
  </si>
  <si>
    <t xml:space="preserve">Amount</t>
  </si>
  <si>
    <t xml:space="preserve">Action</t>
  </si>
  <si>
    <t xml:space="preserve">Years</t>
  </si>
  <si>
    <t xml:space="preserve">Days</t>
  </si>
  <si>
    <t xml:space="preserve">#00003</t>
  </si>
  <si>
    <t xml:space="preserve">#10000</t>
  </si>
  <si>
    <t xml:space="preserve">Bonus</t>
  </si>
  <si>
    <t xml:space="preserve">Months</t>
  </si>
  <si>
    <t xml:space="preserve">????</t>
  </si>
  <si>
    <t xml:space="preserve">Service</t>
  </si>
  <si>
    <t xml:space="preserve">Fee</t>
  </si>
  <si>
    <t xml:space="preserve">Delivery</t>
  </si>
  <si>
    <t xml:space="preserve">Tax</t>
  </si>
  <si>
    <t xml:space="preserve">Claim</t>
  </si>
  <si>
    <t xml:space="preserve">#897</t>
  </si>
  <si>
    <t xml:space="preserve">Graph:</t>
  </si>
  <si>
    <t xml:space="preserve">Advicer</t>
  </si>
  <si>
    <t xml:space="preserve">Salary</t>
  </si>
  <si>
    <t xml:space="preserve">Data</t>
  </si>
  <si>
    <t xml:space="preserve">LAYERS</t>
  </si>
  <si>
    <t xml:space="preserve">Hours</t>
  </si>
  <si>
    <t xml:space="preserve">Solomon</t>
  </si>
  <si>
    <t xml:space="preserve">The</t>
  </si>
  <si>
    <t xml:space="preserve">Wise</t>
  </si>
  <si>
    <t xml:space="preserve">Delivery Return</t>
  </si>
  <si>
    <t xml:space="preserve">Holidays</t>
  </si>
  <si>
    <t xml:space="preserve">Tiller Claim</t>
  </si>
  <si>
    <t xml:space="preserve">Overshift</t>
  </si>
  <si>
    <t xml:space="preserve">Above System</t>
  </si>
  <si>
    <t xml:space="preserve">Again</t>
  </si>
  <si>
    <t xml:space="preserve">Painting</t>
  </si>
  <si>
    <t xml:space="preserve">Bussiness</t>
  </si>
  <si>
    <t xml:space="preserve">Measurment</t>
  </si>
  <si>
    <t xml:space="preserve">Charity</t>
  </si>
  <si>
    <t xml:space="preserve">Box No.</t>
  </si>
  <si>
    <t xml:space="preserve">Free Rain</t>
  </si>
  <si>
    <t xml:space="preserve">CRATE :</t>
  </si>
  <si>
    <t xml:space="preserve">Project</t>
  </si>
  <si>
    <t xml:space="preserve">#647</t>
  </si>
  <si>
    <t xml:space="preserve">Shuffle</t>
  </si>
  <si>
    <t xml:space="preserve">Breakeven</t>
  </si>
  <si>
    <t xml:space="preserve">Charity </t>
  </si>
  <si>
    <t xml:space="preserve">Savings / Playing</t>
  </si>
  <si>
    <t xml:space="preserve">Scale</t>
  </si>
  <si>
    <t xml:space="preserve">Order #0001</t>
  </si>
  <si>
    <t xml:space="preserve">Divine Plan</t>
  </si>
  <si>
    <t xml:space="preserve">Know / Understand</t>
  </si>
  <si>
    <t xml:space="preserve">Universe</t>
  </si>
  <si>
    <t xml:space="preserve">Setup</t>
  </si>
  <si>
    <t xml:space="preserve">Electricity</t>
  </si>
  <si>
    <t xml:space="preserve">Services</t>
  </si>
  <si>
    <t xml:space="preserve">Play</t>
  </si>
  <si>
    <t xml:space="preserve">Don’t Think / Eat From The Plate = A Planet Standard Set Up = So What Or Murder = It’s In Your Interest = Play Ball = No Cain Or Abel = Go To Lesson In Zodiac Order</t>
  </si>
  <si>
    <t xml:space="preserve">Template :</t>
  </si>
  <si>
    <t xml:space="preserve">Standard Understanding Levels</t>
  </si>
  <si>
    <t xml:space="preserve">Maintance</t>
  </si>
  <si>
    <t xml:space="preserve">Website : </t>
  </si>
  <si>
    <t xml:space="preserve">https://thezodiacorder.github.io/</t>
  </si>
  <si>
    <t xml:space="preserve">KDS</t>
  </si>
  <si>
    <t xml:space="preserve">Account</t>
  </si>
  <si>
    <t xml:space="preserve">Sheet</t>
  </si>
  <si>
    <t xml:space="preserve">Description</t>
  </si>
  <si>
    <t xml:space="preserve">Vault No.</t>
  </si>
  <si>
    <t xml:space="preserve">Interest</t>
  </si>
  <si>
    <t xml:space="preserve">Percentage</t>
  </si>
  <si>
    <t xml:space="preserve">Total Interest</t>
  </si>
  <si>
    <t xml:space="preserve">Debt Standing</t>
  </si>
  <si>
    <t xml:space="preserve">Chain</t>
  </si>
  <si>
    <t xml:space="preserve">Balance #01</t>
  </si>
  <si>
    <t xml:space="preserve">#07</t>
  </si>
  <si>
    <t xml:space="preserve">Levels</t>
  </si>
  <si>
    <t xml:space="preserve">Station</t>
  </si>
  <si>
    <t xml:space="preserve">#08</t>
  </si>
  <si>
    <t xml:space="preserve">#09</t>
  </si>
  <si>
    <t xml:space="preserve">Description </t>
  </si>
  <si>
    <t xml:space="preserve">Points</t>
  </si>
  <si>
    <t xml:space="preserve">Debt</t>
  </si>
  <si>
    <t xml:space="preserve">Standing Balance</t>
  </si>
  <si>
    <t xml:space="preserve">Tax %10</t>
  </si>
  <si>
    <t xml:space="preserve">Costs</t>
  </si>
  <si>
    <t xml:space="preserve">Swap</t>
  </si>
  <si>
    <t xml:space="preserve">Add Debt</t>
  </si>
  <si>
    <t xml:space="preserve">Standing Debt</t>
  </si>
  <si>
    <t xml:space="preserve">Debt Adding System</t>
  </si>
  <si>
    <t xml:space="preserve">Debt Forgiveness System Sheet</t>
  </si>
  <si>
    <t xml:space="preserve">Percentage 10</t>
  </si>
  <si>
    <t xml:space="preserve">Total :</t>
  </si>
  <si>
    <t xml:space="preserve">Pull Through</t>
  </si>
  <si>
    <t xml:space="preserve">If program Ability In</t>
  </si>
  <si>
    <t xml:space="preserve">Vista Os /////</t>
  </si>
  <si>
    <t xml:space="preserve">Write Number Input = Keep Swap </t>
  </si>
  <si>
    <t xml:space="preserve">Keep Low / Debt</t>
  </si>
  <si>
    <t xml:space="preserve">Example :</t>
  </si>
  <si>
    <t xml:space="preserve">Test Case Tax :</t>
  </si>
  <si>
    <t xml:space="preserve">Standing Total</t>
  </si>
  <si>
    <t xml:space="preserve">% </t>
  </si>
  <si>
    <t xml:space="preserve">Savings / Collapse</t>
  </si>
  <si>
    <t xml:space="preserve">6 Divided By 7</t>
  </si>
  <si>
    <t xml:space="preserve">Budget</t>
  </si>
  <si>
    <t xml:space="preserve">Pieces</t>
  </si>
  <si>
    <t xml:space="preserve">Total Budget</t>
  </si>
  <si>
    <t xml:space="preserve">Spend</t>
  </si>
  <si>
    <t xml:space="preserve">Unbrella Budget</t>
  </si>
  <si>
    <t xml:space="preserve">Economy</t>
  </si>
  <si>
    <t xml:space="preserve">Market</t>
  </si>
  <si>
    <t xml:space="preserve">Cover</t>
  </si>
  <si>
    <t xml:space="preserve">Advancement</t>
  </si>
  <si>
    <t xml:space="preserve">Vault</t>
  </si>
  <si>
    <t xml:space="preserve">2 City Cover Start</t>
  </si>
  <si>
    <t xml:space="preserve">Collapse</t>
  </si>
  <si>
    <t xml:space="preserve">Citadel</t>
  </si>
  <si>
    <t xml:space="preserve">10 Cities Within</t>
  </si>
  <si>
    <t xml:space="preserve">Budget Total</t>
  </si>
  <si>
    <t xml:space="preserve">Chains</t>
  </si>
  <si>
    <t xml:space="preserve">Bridge Chain</t>
  </si>
  <si>
    <t xml:space="preserve">Reports Sheets</t>
  </si>
  <si>
    <t xml:space="preserve">Data Capturor</t>
  </si>
  <si>
    <t xml:space="preserve">Mystery</t>
  </si>
  <si>
    <t xml:space="preserve">#33</t>
  </si>
  <si>
    <t xml:space="preserve">System Type</t>
  </si>
  <si>
    <t xml:space="preserve">#34</t>
  </si>
  <si>
    <t xml:space="preserve">#35</t>
  </si>
  <si>
    <t xml:space="preserve">#36</t>
  </si>
  <si>
    <t xml:space="preserve">#37</t>
  </si>
  <si>
    <t xml:space="preserve">1 To 2</t>
  </si>
  <si>
    <t xml:space="preserve">2 To 3</t>
  </si>
  <si>
    <t xml:space="preserve">CHAINS</t>
  </si>
  <si>
    <t xml:space="preserve">Truth </t>
  </si>
  <si>
    <t xml:space="preserve">Slieght Of Hand</t>
  </si>
  <si>
    <t xml:space="preserve">Link : Possiable = WarFrame</t>
  </si>
  <si>
    <r>
      <rPr>
        <sz val="10"/>
        <rFont val="Arial"/>
        <family val="2"/>
        <charset val="1"/>
      </rPr>
      <t xml:space="preserve">Link : </t>
    </r>
    <r>
      <rPr>
        <sz val="10"/>
        <color rgb="FF0000FF"/>
        <rFont val="Arial"/>
        <family val="2"/>
        <charset val="1"/>
      </rPr>
      <t xml:space="preserve">https://www.warframe.com/landing</t>
    </r>
  </si>
  <si>
    <t xml:space="preserve">Space Budget &amp; More Process – Babaylon / Jesus / Rome &amp; Older = Divine Order Banking = Just Need 1 = Don’t Look Into = A Sell Will Kill The Whole Planet With This System</t>
  </si>
  <si>
    <t xml:space="preserve">Expansion System / Trust Required = Social Dyanimc Of Species Is A Threat To The Bank = Civilizing Project</t>
  </si>
  <si>
    <r>
      <rPr>
        <sz val="10"/>
        <rFont val="Arial"/>
        <family val="2"/>
        <charset val="1"/>
      </rPr>
      <t xml:space="preserve">The System Stil Hold &amp; Will Work = The Majority Mind Set Won’t Be Able To Be At The Center = The System Isolates The Holder = Must Be Seprate From The Whole Planet Throught The Procees = Two Tier System = No Race = Bank Core (Higher Bank) &amp; Lower Bank = That’s It = The Nature Of Regulation Is The Same = Segrigation In The Current 20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Century Henders The Float / Global Balance Regulation &amp; System Checks &amp; Restoration Of The Economy = Flexable To A Growing Economy = Evolution Of The System &amp; Growth Is Taken Into Account = Chain Check System Holding In Citdels = &amp; The Process Goes = Can’t Have A Racist System = Need Check To Move Freely To Maintain The Global Bank = Stealth System Check To Avoid Political System Conflects =Also A Restoration Process For Collapse = Core 100% = Branch = Depends On %</t>
    </r>
  </si>
  <si>
    <t xml:space="preserve">Everything Done In The Last Cycle Run Flip The PLAN = Free Will</t>
  </si>
  <si>
    <t xml:space="preserve">Power Plays – Went Against System Expansion Plan</t>
  </si>
  <si>
    <t xml:space="preserve">This Rabbit Whole Will Lead To The suicide = Flash Back = Skipped A Generation = Wrath</t>
  </si>
  <si>
    <t xml:space="preserve">Daft In Motion</t>
  </si>
  <si>
    <t xml:space="preserve">Know The Difference Between System Stability &amp; Political Choices = Concept Of Progress</t>
  </si>
  <si>
    <t xml:space="preserve">NAME No.</t>
  </si>
  <si>
    <t xml:space="preserve">Wage</t>
  </si>
  <si>
    <t xml:space="preserve">Month #01</t>
  </si>
  <si>
    <t xml:space="preserve">Month #02</t>
  </si>
  <si>
    <t xml:space="preserve">Month #03</t>
  </si>
  <si>
    <t xml:space="preserve">#01</t>
  </si>
  <si>
    <t xml:space="preserve">No. 1</t>
  </si>
  <si>
    <t xml:space="preserve">#02</t>
  </si>
  <si>
    <t xml:space="preserve">No. 2</t>
  </si>
  <si>
    <t xml:space="preserve">#03</t>
  </si>
  <si>
    <t xml:space="preserve">No. 3</t>
  </si>
  <si>
    <t xml:space="preserve">Currency</t>
  </si>
  <si>
    <t xml:space="preserve">o.oooo</t>
  </si>
  <si>
    <t xml:space="preserve">Fiat</t>
  </si>
  <si>
    <t xml:space="preserve">$ Or ?</t>
  </si>
  <si>
    <t xml:space="preserve">Notes</t>
  </si>
  <si>
    <t xml:space="preserve">Bitcoin / Bit</t>
  </si>
  <si>
    <t xml:space="preserve">Functions</t>
  </si>
  <si>
    <t xml:space="preserve">IF</t>
  </si>
  <si>
    <t xml:space="preserve">Round Up</t>
  </si>
  <si>
    <t xml:space="preserve">Search</t>
  </si>
  <si>
    <t xml:space="preserve">Filler</t>
  </si>
  <si>
    <t xml:space="preserve">Zoom</t>
  </si>
  <si>
    <t xml:space="preserve">Section Cuts</t>
  </si>
  <si>
    <t xml:space="preserve">Total For Cycle #01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</si>
  <si>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</si>
  <si>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</si>
  <si>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</si>
  <si>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</si>
  <si>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</si>
  <si>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</si>
  <si>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</si>
  <si>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</si>
  <si>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</si>
  <si>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</si>
  <si>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</si>
  <si>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</si>
  <si>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Payouts</t>
  </si>
  <si>
    <t xml:space="preserve">#04</t>
  </si>
  <si>
    <t xml:space="preserve">#05</t>
  </si>
  <si>
    <t xml:space="preserve">#06</t>
  </si>
  <si>
    <t xml:space="preserve">#10</t>
  </si>
  <si>
    <t xml:space="preserve">#11</t>
  </si>
  <si>
    <t xml:space="preserve">#12</t>
  </si>
  <si>
    <t xml:space="preserve">Function</t>
  </si>
  <si>
    <t xml:space="preserve">SUM()</t>
  </si>
  <si>
    <t xml:space="preserve">Wage No.</t>
  </si>
  <si>
    <t xml:space="preserve">Cycle</t>
  </si>
  <si>
    <t xml:space="preserve">Month</t>
  </si>
  <si>
    <t xml:space="preserve">Type</t>
  </si>
  <si>
    <t xml:space="preserve">Method</t>
  </si>
  <si>
    <t xml:space="preserve">Name</t>
  </si>
  <si>
    <t xml:space="preserve">Amounts</t>
  </si>
  <si>
    <t xml:space="preserve">Crytpo</t>
  </si>
  <si>
    <t xml:space="preserve">Yellow</t>
  </si>
  <si>
    <t xml:space="preserve">0.4</t>
  </si>
  <si>
    <t xml:space="preserve">Green</t>
  </si>
  <si>
    <t xml:space="preserve">South</t>
  </si>
  <si>
    <t xml:space="preserve">North</t>
  </si>
  <si>
    <t xml:space="preserve">Loans</t>
  </si>
  <si>
    <t xml:space="preserve">...</t>
  </si>
  <si>
    <t xml:space="preserve">One Off</t>
  </si>
  <si>
    <t xml:space="preserve">Clubs</t>
  </si>
  <si>
    <t xml:space="preserve">Clouds</t>
  </si>
  <si>
    <t xml:space="preserve">Divide</t>
  </si>
  <si>
    <t xml:space="preserve">Apophis</t>
  </si>
  <si>
    <t xml:space="preserve">Door</t>
  </si>
  <si>
    <t xml:space="preserve">Bridge</t>
  </si>
  <si>
    <t xml:space="preserve">Convertor</t>
  </si>
  <si>
    <t xml:space="preserve">Data Base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</si>
</sst>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%"/>
    <numFmt numFmtId="167" formatCode="yyyy\-mm\-d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  <font>
      <sz val="20"/>
      <name val="Arial"/>
      <family val="2"/>
      <charset val="1"/>
    </font>
    <font>
      <sz val="10"/>
      <color rgb="FF81D41A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00"/>
        <bgColor rgb="FFFFD320"/>
      </patternFill>
    </fill>
    <fill>
      <patternFill patternType="solid">
        <fgColor rgb="FF000000"/>
        <bgColor rgb="FF1C1C1C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8000"/>
        <bgColor rgb="FFFF8080"/>
      </patternFill>
    </fill>
    <fill>
      <patternFill patternType="solid">
        <fgColor rgb="FF00A933"/>
        <bgColor rgb="FF008080"/>
      </patternFill>
    </fill>
    <fill>
      <patternFill patternType="solid">
        <fgColor rgb="FF1C1C1C"/>
        <bgColor rgb="FF333300"/>
      </patternFill>
    </fill>
    <fill>
      <patternFill patternType="solid">
        <fgColor rgb="FF81D41A"/>
        <bgColor rgb="FF579D1C"/>
      </patternFill>
    </fill>
    <fill>
      <patternFill patternType="solid">
        <fgColor rgb="FFFFFFFF"/>
        <bgColor rgb="FFDEE6EF"/>
      </patternFill>
    </fill>
    <fill>
      <patternFill patternType="solid">
        <fgColor rgb="FF729FCF"/>
        <bgColor rgb="FF5983B0"/>
      </patternFill>
    </fill>
    <fill>
      <patternFill patternType="solid">
        <fgColor rgb="FFD4EA6B"/>
        <bgColor rgb="FFCCFFCC"/>
      </patternFill>
    </fill>
    <fill>
      <patternFill patternType="solid">
        <fgColor rgb="FFDEE6EF"/>
        <bgColor rgb="FFDDDDDD"/>
      </patternFill>
    </fill>
    <fill>
      <patternFill patternType="solid">
        <fgColor rgb="FFB4C7DC"/>
        <bgColor rgb="FF99CCFF"/>
      </patternFill>
    </fill>
    <fill>
      <patternFill patternType="solid">
        <fgColor rgb="FFFFBF00"/>
        <bgColor rgb="FFFFD320"/>
      </patternFill>
    </fill>
    <fill>
      <patternFill patternType="solid">
        <fgColor rgb="FF5983B0"/>
        <bgColor rgb="FF8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1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D7D7"/>
      <rgbColor rgb="FFDEE6EF"/>
      <rgbColor rgb="FF660066"/>
      <rgbColor rgb="FFFF8080"/>
      <rgbColor rgb="FF2A6099"/>
      <rgbColor rgb="FFDDDDDD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8CE"/>
      <rgbColor rgb="FF3366FF"/>
      <rgbColor rgb="FF33CCCC"/>
      <rgbColor rgb="FF81D41A"/>
      <rgbColor rgb="FFFFBF00"/>
      <rgbColor rgb="FFFF8000"/>
      <rgbColor rgb="FFFF420E"/>
      <rgbColor rgb="FF5983B0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1.xml"/><Relationship Id="rId18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spirit</c:f>
              <c:strCache>
                <c:ptCount val="1"/>
                <c:pt idx="0">
                  <c:v>spirit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mind</c:f>
              <c:strCache>
                <c:ptCount val="1"/>
                <c:pt idx="0">
                  <c:v>mind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Vault!$K$3:$K$8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74</c:v>
                </c:pt>
              </c:numCache>
            </c:numRef>
          </c:val>
        </c:ser>
        <c:ser>
          <c:idx val="2"/>
          <c:order val="2"/>
          <c:tx>
            <c:strRef>
              <c:f>body</c:f>
              <c:strCache>
                <c:ptCount val="1"/>
                <c:pt idx="0">
                  <c:v>body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Vault!$L$3:$L$8</c:f>
              <c:numCache>
                <c:formatCode>General</c:formatCode>
                <c:ptCount val="6"/>
                <c:pt idx="0">
                  <c:v>51</c:v>
                </c:pt>
                <c:pt idx="1">
                  <c:v>62</c:v>
                </c:pt>
                <c:pt idx="2">
                  <c:v>77</c:v>
                </c:pt>
              </c:numCache>
            </c:numRef>
          </c:val>
        </c:ser>
        <c:ser>
          <c:idx val="3"/>
          <c:order val="3"/>
          <c:tx>
            <c:strRef>
              <c:f>crate</c:f>
              <c:strCache>
                <c:ptCount val="1"/>
                <c:pt idx="0">
                  <c:v>crate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Vault!$M$3:$M$8</c:f>
              <c:numCache>
                <c:formatCode>General</c:formatCode>
                <c:ptCount val="6"/>
                <c:pt idx="0">
                  <c:v>111</c:v>
                </c:pt>
                <c:pt idx="1">
                  <c:v>25</c:v>
                </c:pt>
                <c:pt idx="2">
                  <c:v>120</c:v>
                </c:pt>
              </c:numCache>
            </c:numRef>
          </c:val>
        </c:ser>
        <c:gapWidth val="100"/>
        <c:overlap val="0"/>
        <c:axId val="64898052"/>
        <c:axId val="98182799"/>
      </c:barChart>
      <c:catAx>
        <c:axId val="6489805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82799"/>
        <c:crosses val="autoZero"/>
        <c:auto val="1"/>
        <c:lblAlgn val="ctr"/>
        <c:lblOffset val="100"/>
        <c:noMultiLvlLbl val="0"/>
      </c:catAx>
      <c:valAx>
        <c:axId val="981827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980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retain</c:f>
              <c:strCache>
                <c:ptCount val="1"/>
                <c:pt idx="0">
                  <c:v>retain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Vault!$E$25:$E$26</c:f>
              <c:numCache>
                <c:formatCode>General</c:formatCode>
                <c:ptCount val="2"/>
                <c:pt idx="0">
                  <c:v>88560</c:v>
                </c:pt>
                <c:pt idx="1">
                  <c:v>6920333.3</c:v>
                </c:pt>
              </c:numCache>
            </c:numRef>
          </c:val>
        </c:ser>
        <c:gapWidth val="100"/>
        <c:overlap val="0"/>
        <c:axId val="36150053"/>
        <c:axId val="99557323"/>
      </c:barChart>
      <c:lineChart>
        <c:grouping val="standard"/>
        <c:varyColors val="0"/>
        <c:ser>
          <c:idx val="1"/>
          <c:order val="1"/>
          <c:tx>
            <c:strRef>
              <c:f>payout</c:f>
              <c:strCache>
                <c:ptCount val="1"/>
                <c:pt idx="0">
                  <c:v>payout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Vault!$F$25:$F$26</c:f>
              <c:numCache>
                <c:formatCode>General</c:formatCode>
                <c:ptCount val="2"/>
                <c:pt idx="0">
                  <c:v>280440</c:v>
                </c:pt>
                <c:pt idx="1">
                  <c:v>62282999.7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150053"/>
        <c:axId val="99557323"/>
      </c:lineChart>
      <c:catAx>
        <c:axId val="361500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57323"/>
        <c:crosses val="autoZero"/>
        <c:auto val="1"/>
        <c:lblAlgn val="ctr"/>
        <c:lblOffset val="100"/>
        <c:noMultiLvlLbl val="0"/>
      </c:catAx>
      <c:valAx>
        <c:axId val="995573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5005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30600</xdr:colOff>
      <xdr:row>17</xdr:row>
      <xdr:rowOff>143280</xdr:rowOff>
    </xdr:from>
    <xdr:to>
      <xdr:col>13</xdr:col>
      <xdr:colOff>643320</xdr:colOff>
      <xdr:row>34</xdr:row>
      <xdr:rowOff>74880</xdr:rowOff>
    </xdr:to>
    <xdr:graphicFrame>
      <xdr:nvGraphicFramePr>
        <xdr:cNvPr id="0" name=""/>
        <xdr:cNvGraphicFramePr/>
      </xdr:nvGraphicFramePr>
      <xdr:xfrm>
        <a:off x="6699960" y="2906640"/>
        <a:ext cx="46767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19440</xdr:colOff>
      <xdr:row>36</xdr:row>
      <xdr:rowOff>29160</xdr:rowOff>
    </xdr:from>
    <xdr:to>
      <xdr:col>13</xdr:col>
      <xdr:colOff>747000</xdr:colOff>
      <xdr:row>52</xdr:row>
      <xdr:rowOff>122760</xdr:rowOff>
    </xdr:to>
    <xdr:graphicFrame>
      <xdr:nvGraphicFramePr>
        <xdr:cNvPr id="1" name=""/>
        <xdr:cNvGraphicFramePr/>
      </xdr:nvGraphicFramePr>
      <xdr:xfrm>
        <a:off x="6688800" y="5881320"/>
        <a:ext cx="479160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Contracts/Wages/Wag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B2" t="str">
            <v>Crytpo</v>
          </cell>
          <cell r="C2" t="str">
            <v>Yellow</v>
          </cell>
        </row>
      </sheetData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warframe.com/land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U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1.53515625" defaultRowHeight="12.8" zeroHeight="false" outlineLevelRow="0" outlineLevelCol="0"/>
  <cols>
    <col collapsed="false" customWidth="false" hidden="false" outlineLevel="0" max="6" min="6" style="1" width="11.53"/>
    <col collapsed="false" customWidth="true" hidden="false" outlineLevel="0" max="7" min="7" style="2" width="13.9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/>
      <c r="D1" s="5"/>
      <c r="E1" s="5"/>
      <c r="F1" s="4" t="s">
        <v>2</v>
      </c>
      <c r="G1" s="4" t="s">
        <v>3</v>
      </c>
      <c r="I1" s="1" t="s">
        <v>4</v>
      </c>
    </row>
    <row r="2" customFormat="false" ht="12.8" hidden="false" customHeight="false" outlineLevel="0" collapsed="false">
      <c r="A2" s="6"/>
      <c r="B2" s="5"/>
      <c r="C2" s="5"/>
      <c r="D2" s="5"/>
      <c r="E2" s="5"/>
      <c r="F2" s="7"/>
      <c r="G2" s="5"/>
      <c r="J2" s="8" t="s">
        <v>5</v>
      </c>
      <c r="K2" s="8" t="s">
        <v>6</v>
      </c>
      <c r="L2" s="8" t="s">
        <v>7</v>
      </c>
      <c r="M2" s="8" t="s">
        <v>8</v>
      </c>
      <c r="N2" s="9" t="s">
        <v>9</v>
      </c>
    </row>
    <row r="3" customFormat="false" ht="12.8" hidden="false" customHeight="false" outlineLevel="0" collapsed="false">
      <c r="A3" s="10" t="s">
        <v>10</v>
      </c>
      <c r="B3" s="5"/>
      <c r="C3" s="11"/>
      <c r="D3" s="12"/>
      <c r="E3" s="13"/>
      <c r="F3" s="7"/>
      <c r="G3" s="5"/>
      <c r="I3" s="1" t="n">
        <v>1</v>
      </c>
      <c r="J3" s="8" t="n">
        <v>1</v>
      </c>
      <c r="K3" s="8" t="n">
        <v>12</v>
      </c>
      <c r="L3" s="8" t="n">
        <v>51</v>
      </c>
      <c r="M3" s="8" t="n">
        <v>111</v>
      </c>
      <c r="N3" s="14"/>
    </row>
    <row r="4" customFormat="false" ht="12.8" hidden="false" customHeight="false" outlineLevel="0" collapsed="false">
      <c r="A4" s="5"/>
      <c r="B4" s="5"/>
      <c r="C4" s="15"/>
      <c r="D4" s="7" t="s">
        <v>11</v>
      </c>
      <c r="E4" s="16"/>
      <c r="F4" s="7"/>
      <c r="G4" s="5"/>
      <c r="I4" s="1" t="n">
        <v>2</v>
      </c>
      <c r="J4" s="8" t="n">
        <v>2</v>
      </c>
      <c r="K4" s="8" t="n">
        <v>23</v>
      </c>
      <c r="L4" s="8" t="n">
        <v>62</v>
      </c>
      <c r="M4" s="8" t="n">
        <v>25</v>
      </c>
      <c r="N4" s="14"/>
    </row>
    <row r="5" customFormat="false" ht="12.8" hidden="false" customHeight="false" outlineLevel="0" collapsed="false">
      <c r="A5" s="5"/>
      <c r="B5" s="5"/>
      <c r="C5" s="17"/>
      <c r="D5" s="18"/>
      <c r="E5" s="19"/>
      <c r="F5" s="7"/>
      <c r="G5" s="5"/>
      <c r="I5" s="1" t="n">
        <v>3</v>
      </c>
      <c r="J5" s="8" t="n">
        <v>7</v>
      </c>
      <c r="K5" s="8" t="n">
        <v>74</v>
      </c>
      <c r="L5" s="8" t="n">
        <v>77</v>
      </c>
      <c r="M5" s="8" t="n">
        <v>120</v>
      </c>
      <c r="N5" s="14"/>
    </row>
    <row r="6" customFormat="false" ht="12.8" hidden="false" customHeight="false" outlineLevel="0" collapsed="false">
      <c r="A6" s="5"/>
      <c r="B6" s="5"/>
      <c r="C6" s="5"/>
      <c r="D6" s="5"/>
      <c r="E6" s="5"/>
      <c r="F6" s="7"/>
      <c r="G6" s="5"/>
      <c r="I6" s="1" t="n">
        <v>4</v>
      </c>
      <c r="J6" s="8"/>
      <c r="K6" s="8"/>
      <c r="L6" s="8"/>
      <c r="M6" s="8"/>
      <c r="N6" s="14"/>
    </row>
    <row r="7" customFormat="false" ht="12.8" hidden="false" customHeight="false" outlineLevel="0" collapsed="false">
      <c r="A7" s="20" t="s">
        <v>12</v>
      </c>
      <c r="B7" s="20" t="s">
        <v>13</v>
      </c>
      <c r="C7" s="20" t="s">
        <v>14</v>
      </c>
      <c r="D7" s="5"/>
      <c r="E7" s="20" t="s">
        <v>15</v>
      </c>
      <c r="F7" s="4" t="s">
        <v>16</v>
      </c>
      <c r="G7" s="5"/>
      <c r="I7" s="1" t="n">
        <v>5</v>
      </c>
      <c r="J7" s="8"/>
      <c r="K7" s="8"/>
      <c r="L7" s="8"/>
      <c r="M7" s="8"/>
      <c r="N7" s="14"/>
    </row>
    <row r="8" customFormat="false" ht="12.8" hidden="false" customHeight="false" outlineLevel="0" collapsed="false">
      <c r="A8" s="20" t="s">
        <v>17</v>
      </c>
      <c r="B8" s="20" t="s">
        <v>18</v>
      </c>
      <c r="C8" s="4" t="s">
        <v>19</v>
      </c>
      <c r="D8" s="5"/>
      <c r="E8" s="20" t="s">
        <v>20</v>
      </c>
      <c r="F8" s="4" t="s">
        <v>21</v>
      </c>
      <c r="G8" s="5"/>
      <c r="I8" s="1" t="n">
        <v>6</v>
      </c>
      <c r="J8" s="8"/>
      <c r="K8" s="8"/>
      <c r="L8" s="8"/>
      <c r="M8" s="8"/>
      <c r="N8" s="14"/>
    </row>
    <row r="9" customFormat="false" ht="12.8" hidden="false" customHeight="false" outlineLevel="0" collapsed="false">
      <c r="A9" s="20" t="s">
        <v>22</v>
      </c>
      <c r="B9" s="20" t="s">
        <v>18</v>
      </c>
      <c r="C9" s="4" t="s">
        <v>23</v>
      </c>
      <c r="D9" s="5"/>
      <c r="E9" s="14"/>
      <c r="F9" s="4" t="s">
        <v>24</v>
      </c>
      <c r="G9" s="5"/>
      <c r="I9" s="21"/>
      <c r="J9" s="22" t="s">
        <v>9</v>
      </c>
      <c r="K9" s="22" t="s">
        <v>9</v>
      </c>
      <c r="L9" s="22" t="s">
        <v>9</v>
      </c>
      <c r="M9" s="22" t="s">
        <v>9</v>
      </c>
      <c r="N9" s="9" t="s">
        <v>25</v>
      </c>
    </row>
    <row r="10" customFormat="false" ht="12.8" hidden="false" customHeight="false" outlineLevel="0" collapsed="false">
      <c r="A10" s="20" t="s">
        <v>26</v>
      </c>
      <c r="B10" s="20" t="s">
        <v>18</v>
      </c>
      <c r="C10" s="4" t="s">
        <v>23</v>
      </c>
      <c r="D10" s="5"/>
      <c r="E10" s="14"/>
      <c r="F10" s="4" t="s">
        <v>27</v>
      </c>
      <c r="G10" s="5"/>
      <c r="I10" s="21"/>
      <c r="J10" s="23" t="n">
        <f aca="false">J3+J4+J5+J6+J7+J8</f>
        <v>10</v>
      </c>
      <c r="K10" s="23" t="n">
        <f aca="false">K3+K4+K5+K6+K7+K8</f>
        <v>109</v>
      </c>
      <c r="L10" s="23" t="n">
        <f aca="false">L3+L4+L5+L6+L7+L8</f>
        <v>190</v>
      </c>
      <c r="M10" s="23" t="n">
        <f aca="false">M3+M4+M5+M6+M7+M8</f>
        <v>256</v>
      </c>
      <c r="N10" s="9" t="n">
        <f aca="false">J10+K10+L10+M10</f>
        <v>565</v>
      </c>
    </row>
    <row r="11" customFormat="false" ht="12.8" hidden="false" customHeight="false" outlineLevel="0" collapsed="false">
      <c r="A11" s="20"/>
      <c r="B11" s="20"/>
      <c r="C11" s="4" t="s">
        <v>23</v>
      </c>
      <c r="D11" s="5"/>
      <c r="E11" s="5"/>
      <c r="F11" s="7"/>
      <c r="G11" s="5"/>
    </row>
    <row r="12" customFormat="false" ht="12.8" hidden="false" customHeight="false" outlineLevel="0" collapsed="false">
      <c r="A12" s="20" t="s">
        <v>28</v>
      </c>
      <c r="B12" s="20" t="s">
        <v>29</v>
      </c>
      <c r="C12" s="4" t="s">
        <v>23</v>
      </c>
      <c r="D12" s="5"/>
      <c r="E12" s="5"/>
      <c r="F12" s="7"/>
      <c r="G12" s="5"/>
    </row>
    <row r="13" customFormat="false" ht="12.8" hidden="false" customHeight="false" outlineLevel="0" collapsed="false">
      <c r="A13" s="20" t="s">
        <v>30</v>
      </c>
      <c r="B13" s="20" t="s">
        <v>29</v>
      </c>
      <c r="C13" s="4" t="s">
        <v>23</v>
      </c>
      <c r="D13" s="5"/>
      <c r="E13" s="8" t="s">
        <v>4</v>
      </c>
      <c r="F13" s="24" t="n">
        <v>0.3</v>
      </c>
      <c r="G13" s="5"/>
      <c r="I13" s="25" t="s">
        <v>31</v>
      </c>
      <c r="J13" s="25" t="s">
        <v>24</v>
      </c>
    </row>
    <row r="14" customFormat="false" ht="12.8" hidden="false" customHeight="false" outlineLevel="0" collapsed="false">
      <c r="A14" s="20" t="s">
        <v>32</v>
      </c>
      <c r="B14" s="20" t="s">
        <v>29</v>
      </c>
      <c r="C14" s="4" t="s">
        <v>23</v>
      </c>
      <c r="D14" s="5"/>
      <c r="E14" s="8" t="s">
        <v>33</v>
      </c>
      <c r="F14" s="22" t="n">
        <f aca="false">F17*F13</f>
        <v>169.5</v>
      </c>
      <c r="G14" s="5"/>
      <c r="I14" s="4" t="s">
        <v>21</v>
      </c>
      <c r="J14" s="26"/>
      <c r="K14" s="27" t="s">
        <v>34</v>
      </c>
      <c r="M14" s="28" t="s">
        <v>35</v>
      </c>
      <c r="N14" s="28" t="s">
        <v>24</v>
      </c>
      <c r="O14" s="28" t="s">
        <v>36</v>
      </c>
    </row>
    <row r="15" customFormat="false" ht="12.8" hidden="false" customHeight="false" outlineLevel="0" collapsed="false">
      <c r="A15" s="20"/>
      <c r="B15" s="20"/>
      <c r="C15" s="4" t="s">
        <v>23</v>
      </c>
      <c r="D15" s="5"/>
      <c r="E15" s="8" t="s">
        <v>37</v>
      </c>
      <c r="F15" s="29" t="n">
        <f aca="false">F17*F13</f>
        <v>169.5</v>
      </c>
      <c r="G15" s="5"/>
      <c r="I15" s="4" t="s">
        <v>27</v>
      </c>
      <c r="J15" s="26"/>
      <c r="K15" s="27" t="s">
        <v>38</v>
      </c>
      <c r="M15" s="28"/>
      <c r="N15" s="28"/>
      <c r="O15" s="28"/>
    </row>
    <row r="16" customFormat="false" ht="12.8" hidden="false" customHeight="false" outlineLevel="0" collapsed="false">
      <c r="A16" s="20" t="s">
        <v>39</v>
      </c>
      <c r="B16" s="20" t="s">
        <v>40</v>
      </c>
      <c r="C16" s="4" t="s">
        <v>23</v>
      </c>
      <c r="D16" s="5"/>
      <c r="E16" s="8" t="s">
        <v>41</v>
      </c>
      <c r="F16" s="30" t="n">
        <f aca="false">F17*F13</f>
        <v>169.5</v>
      </c>
      <c r="G16" s="5"/>
      <c r="I16" s="4" t="s">
        <v>42</v>
      </c>
      <c r="J16" s="26"/>
      <c r="K16" s="27" t="s">
        <v>43</v>
      </c>
    </row>
    <row r="17" customFormat="false" ht="12.8" hidden="false" customHeight="false" outlineLevel="0" collapsed="false">
      <c r="A17" s="20"/>
      <c r="B17" s="20"/>
      <c r="C17" s="4" t="s">
        <v>23</v>
      </c>
      <c r="D17" s="5"/>
      <c r="E17" s="31" t="s">
        <v>44</v>
      </c>
      <c r="F17" s="32" t="n">
        <f aca="false">N10</f>
        <v>565</v>
      </c>
      <c r="G17" s="5"/>
    </row>
    <row r="18" customFormat="false" ht="12.8" hidden="false" customHeight="false" outlineLevel="0" collapsed="false">
      <c r="A18" s="20" t="s">
        <v>45</v>
      </c>
      <c r="B18" s="20" t="s">
        <v>46</v>
      </c>
      <c r="C18" s="4" t="s">
        <v>23</v>
      </c>
      <c r="D18" s="5"/>
      <c r="E18" s="33" t="s">
        <v>47</v>
      </c>
      <c r="F18" s="34" t="n">
        <f aca="false">F17-F16-F15-F14</f>
        <v>56.5</v>
      </c>
      <c r="G18" s="5"/>
    </row>
    <row r="19" customFormat="false" ht="12.8" hidden="false" customHeight="false" outlineLevel="0" collapsed="false">
      <c r="A19" s="20"/>
      <c r="B19" s="20"/>
      <c r="C19" s="4" t="s">
        <v>23</v>
      </c>
      <c r="D19" s="5"/>
      <c r="E19" s="5"/>
      <c r="F19" s="7"/>
      <c r="G19" s="5"/>
      <c r="O19" s="7" t="s">
        <v>48</v>
      </c>
    </row>
    <row r="20" customFormat="false" ht="12.8" hidden="false" customHeight="false" outlineLevel="0" collapsed="false">
      <c r="A20" s="20" t="s">
        <v>49</v>
      </c>
      <c r="B20" s="20" t="s">
        <v>50</v>
      </c>
      <c r="C20" s="4" t="s">
        <v>23</v>
      </c>
      <c r="D20" s="5"/>
      <c r="E20" s="5"/>
      <c r="F20" s="7"/>
      <c r="G20" s="5"/>
      <c r="O20" s="7" t="s">
        <v>4</v>
      </c>
    </row>
    <row r="21" customFormat="false" ht="12.8" hidden="false" customHeight="false" outlineLevel="0" collapsed="false">
      <c r="A21" s="5"/>
      <c r="B21" s="5"/>
      <c r="C21" s="5"/>
      <c r="D21" s="5"/>
      <c r="E21" s="5"/>
      <c r="F21" s="7"/>
      <c r="G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7"/>
      <c r="G22" s="5"/>
    </row>
    <row r="23" customFormat="false" ht="12.8" hidden="false" customHeight="false" outlineLevel="0" collapsed="false">
      <c r="A23" s="30" t="s">
        <v>51</v>
      </c>
      <c r="B23" s="30" t="s">
        <v>52</v>
      </c>
      <c r="C23" s="30" t="s">
        <v>14</v>
      </c>
      <c r="D23" s="30" t="s">
        <v>53</v>
      </c>
      <c r="E23" s="30" t="s">
        <v>54</v>
      </c>
      <c r="F23" s="30" t="s">
        <v>55</v>
      </c>
      <c r="G23" s="5"/>
    </row>
    <row r="24" customFormat="false" ht="12.8" hidden="false" customHeight="false" outlineLevel="0" collapsed="false">
      <c r="A24" s="35"/>
      <c r="B24" s="35"/>
      <c r="C24" s="35"/>
      <c r="D24" s="35"/>
      <c r="E24" s="35"/>
      <c r="F24" s="36"/>
      <c r="G24" s="5"/>
    </row>
    <row r="25" customFormat="false" ht="12.8" hidden="false" customHeight="false" outlineLevel="0" collapsed="false">
      <c r="A25" s="30" t="s">
        <v>56</v>
      </c>
      <c r="B25" s="31" t="n">
        <v>200</v>
      </c>
      <c r="C25" s="31" t="n">
        <v>369000</v>
      </c>
      <c r="D25" s="37" t="n">
        <v>0.24</v>
      </c>
      <c r="E25" s="31" t="n">
        <f aca="false">C25*D25</f>
        <v>88560</v>
      </c>
      <c r="F25" s="32" t="n">
        <f aca="false">C25-E25</f>
        <v>280440</v>
      </c>
      <c r="G25" s="5"/>
    </row>
    <row r="26" customFormat="false" ht="12.8" hidden="false" customHeight="false" outlineLevel="0" collapsed="false">
      <c r="A26" s="30" t="s">
        <v>57</v>
      </c>
      <c r="B26" s="31" t="n">
        <v>9000</v>
      </c>
      <c r="C26" s="31" t="n">
        <v>69203333</v>
      </c>
      <c r="D26" s="37" t="n">
        <v>0.1</v>
      </c>
      <c r="E26" s="31" t="n">
        <f aca="false">C26*D26</f>
        <v>6920333.3</v>
      </c>
      <c r="F26" s="32" t="n">
        <f aca="false">C26-E26</f>
        <v>62282999.7</v>
      </c>
      <c r="G26" s="5"/>
    </row>
    <row r="27" customFormat="false" ht="12.8" hidden="false" customHeight="false" outlineLevel="0" collapsed="false">
      <c r="A27" s="38" t="s">
        <v>58</v>
      </c>
      <c r="B27" s="21"/>
      <c r="C27" s="21"/>
      <c r="D27" s="21"/>
      <c r="E27" s="39" t="n">
        <f aca="false">E25+E26</f>
        <v>7008893.3</v>
      </c>
      <c r="F27" s="38" t="n">
        <f aca="false">F25+F26</f>
        <v>62563439.7</v>
      </c>
      <c r="G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7"/>
      <c r="G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7"/>
      <c r="G29" s="5"/>
    </row>
    <row r="30" customFormat="false" ht="12.8" hidden="false" customHeight="false" outlineLevel="0" collapsed="false">
      <c r="A30" s="4" t="s">
        <v>21</v>
      </c>
      <c r="B30" s="4" t="s">
        <v>59</v>
      </c>
      <c r="C30" s="4" t="s">
        <v>60</v>
      </c>
      <c r="D30" s="4"/>
      <c r="E30" s="4"/>
      <c r="F30" s="4"/>
      <c r="G30" s="4"/>
    </row>
    <row r="31" customFormat="false" ht="12.8" hidden="false" customHeight="false" outlineLevel="0" collapsed="false">
      <c r="A31" s="40"/>
      <c r="B31" s="40"/>
      <c r="C31" s="40"/>
      <c r="D31" s="40"/>
      <c r="E31" s="40"/>
      <c r="F31" s="40"/>
      <c r="G31" s="40"/>
    </row>
    <row r="32" customFormat="false" ht="12.8" hidden="false" customHeight="false" outlineLevel="0" collapsed="false">
      <c r="A32" s="41" t="s">
        <v>61</v>
      </c>
      <c r="B32" s="41" t="s">
        <v>62</v>
      </c>
      <c r="C32" s="4" t="s">
        <v>0</v>
      </c>
      <c r="D32" s="4" t="s">
        <v>63</v>
      </c>
      <c r="E32" s="4" t="s">
        <v>64</v>
      </c>
      <c r="F32" s="4" t="s">
        <v>16</v>
      </c>
      <c r="G32" s="4" t="s">
        <v>65</v>
      </c>
    </row>
    <row r="33" customFormat="false" ht="12.8" hidden="false" customHeight="false" outlineLevel="0" collapsed="false">
      <c r="A33" s="41" t="s">
        <v>66</v>
      </c>
      <c r="B33" s="41" t="s">
        <v>67</v>
      </c>
      <c r="C33" s="20" t="s">
        <v>68</v>
      </c>
      <c r="D33" s="20" t="s">
        <v>17</v>
      </c>
      <c r="E33" s="20" t="n">
        <v>7</v>
      </c>
      <c r="F33" s="4" t="s">
        <v>69</v>
      </c>
      <c r="G33" s="20" t="s">
        <v>54</v>
      </c>
    </row>
    <row r="34" customFormat="false" ht="12.8" hidden="false" customHeight="false" outlineLevel="0" collapsed="false">
      <c r="A34" s="41" t="s">
        <v>70</v>
      </c>
      <c r="B34" s="41" t="s">
        <v>71</v>
      </c>
      <c r="C34" s="20" t="s">
        <v>72</v>
      </c>
      <c r="D34" s="20" t="s">
        <v>72</v>
      </c>
      <c r="E34" s="20" t="s">
        <v>72</v>
      </c>
      <c r="F34" s="4" t="s">
        <v>72</v>
      </c>
      <c r="G34" s="20" t="s">
        <v>72</v>
      </c>
    </row>
    <row r="35" customFormat="false" ht="12.8" hidden="false" customHeight="false" outlineLevel="0" collapsed="false">
      <c r="A35" s="14"/>
      <c r="B35" s="14"/>
      <c r="C35" s="14"/>
      <c r="D35" s="14"/>
      <c r="E35" s="14"/>
      <c r="F35" s="4" t="s">
        <v>64</v>
      </c>
      <c r="G35" s="8" t="n">
        <v>50000</v>
      </c>
    </row>
    <row r="36" customFormat="false" ht="12.8" hidden="false" customHeight="false" outlineLevel="0" collapsed="false">
      <c r="A36" s="20" t="s">
        <v>73</v>
      </c>
      <c r="B36" s="20" t="s">
        <v>21</v>
      </c>
      <c r="C36" s="20" t="s">
        <v>74</v>
      </c>
      <c r="D36" s="20" t="s">
        <v>75</v>
      </c>
      <c r="E36" s="20" t="s">
        <v>76</v>
      </c>
      <c r="F36" s="4" t="s">
        <v>9</v>
      </c>
      <c r="G36" s="14"/>
    </row>
    <row r="37" customFormat="false" ht="12.8" hidden="false" customHeight="false" outlineLevel="0" collapsed="false">
      <c r="A37" s="20" t="s">
        <v>77</v>
      </c>
      <c r="B37" s="42" t="s">
        <v>78</v>
      </c>
      <c r="C37" s="42" t="n">
        <v>0.1</v>
      </c>
      <c r="D37" s="20" t="n">
        <v>50</v>
      </c>
      <c r="E37" s="42" t="n">
        <v>0.1</v>
      </c>
      <c r="F37" s="4" t="n">
        <f aca="false">B42-B43-B44-D37</f>
        <v>39950</v>
      </c>
      <c r="G37" s="14"/>
      <c r="O37" s="7" t="s">
        <v>79</v>
      </c>
    </row>
    <row r="38" customFormat="false" ht="12.8" hidden="false" customHeight="false" outlineLevel="0" collapsed="false">
      <c r="A38" s="20" t="s">
        <v>9</v>
      </c>
      <c r="B38" s="20" t="s">
        <v>24</v>
      </c>
      <c r="C38" s="20" t="s">
        <v>80</v>
      </c>
      <c r="D38" s="20" t="s">
        <v>81</v>
      </c>
      <c r="E38" s="20" t="s">
        <v>82</v>
      </c>
      <c r="F38" s="40"/>
      <c r="G38" s="14"/>
      <c r="O38" s="7" t="s">
        <v>52</v>
      </c>
    </row>
    <row r="39" customFormat="false" ht="12.8" hidden="false" customHeight="false" outlineLevel="0" collapsed="false">
      <c r="A39" s="5"/>
      <c r="B39" s="5"/>
      <c r="C39" s="5"/>
      <c r="D39" s="5"/>
      <c r="E39" s="5"/>
      <c r="F39" s="7"/>
      <c r="G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7"/>
      <c r="G40" s="5"/>
    </row>
    <row r="41" customFormat="false" ht="12.8" hidden="false" customHeight="false" outlineLevel="0" collapsed="false">
      <c r="A41" s="20" t="s">
        <v>34</v>
      </c>
      <c r="B41" s="43" t="s">
        <v>64</v>
      </c>
      <c r="C41" s="5"/>
      <c r="D41" s="20" t="s">
        <v>80</v>
      </c>
      <c r="E41" s="20" t="s">
        <v>81</v>
      </c>
      <c r="F41" s="4" t="s">
        <v>70</v>
      </c>
      <c r="G41" s="5"/>
    </row>
    <row r="42" customFormat="false" ht="12.8" hidden="false" customHeight="false" outlineLevel="0" collapsed="false">
      <c r="A42" s="14"/>
      <c r="B42" s="8" t="n">
        <f aca="false">G35</f>
        <v>50000</v>
      </c>
      <c r="C42" s="44" t="s">
        <v>67</v>
      </c>
      <c r="D42" s="11"/>
      <c r="E42" s="13"/>
      <c r="F42" s="4" t="s">
        <v>83</v>
      </c>
      <c r="G42" s="5"/>
    </row>
    <row r="43" customFormat="false" ht="12.8" hidden="false" customHeight="false" outlineLevel="0" collapsed="false">
      <c r="A43" s="20" t="s">
        <v>74</v>
      </c>
      <c r="B43" s="20" t="n">
        <f aca="false">G35*C37</f>
        <v>5000</v>
      </c>
      <c r="C43" s="44" t="s">
        <v>84</v>
      </c>
      <c r="D43" s="15"/>
      <c r="E43" s="16"/>
      <c r="F43" s="4"/>
      <c r="G43" s="5"/>
    </row>
    <row r="44" customFormat="false" ht="12.8" hidden="false" customHeight="false" outlineLevel="0" collapsed="false">
      <c r="A44" s="20" t="s">
        <v>76</v>
      </c>
      <c r="B44" s="20" t="n">
        <f aca="false">G35*E37</f>
        <v>5000</v>
      </c>
      <c r="C44" s="44" t="s">
        <v>66</v>
      </c>
      <c r="D44" s="45" t="s">
        <v>85</v>
      </c>
      <c r="E44" s="46" t="s">
        <v>86</v>
      </c>
      <c r="F44" s="47" t="s">
        <v>87</v>
      </c>
      <c r="G44" s="5"/>
    </row>
    <row r="45" customFormat="false" ht="12.8" hidden="false" customHeight="false" outlineLevel="0" collapsed="false">
      <c r="A45" s="20" t="s">
        <v>88</v>
      </c>
      <c r="B45" s="20" t="n">
        <f aca="false">G35-D37</f>
        <v>49950</v>
      </c>
      <c r="C45" s="44" t="s">
        <v>89</v>
      </c>
      <c r="D45" s="15"/>
      <c r="E45" s="16"/>
      <c r="F45" s="4"/>
      <c r="G45" s="5"/>
    </row>
    <row r="46" customFormat="false" ht="12.8" hidden="false" customHeight="false" outlineLevel="0" collapsed="false">
      <c r="A46" s="31" t="s">
        <v>90</v>
      </c>
      <c r="B46" s="31" t="n">
        <f aca="false">B43+B44</f>
        <v>10000</v>
      </c>
      <c r="C46" s="44" t="s">
        <v>91</v>
      </c>
      <c r="D46" s="17"/>
      <c r="E46" s="19"/>
      <c r="F46" s="4" t="s">
        <v>19</v>
      </c>
      <c r="G46" s="5"/>
    </row>
    <row r="47" customFormat="false" ht="12.8" hidden="false" customHeight="false" outlineLevel="0" collapsed="false">
      <c r="A47" s="5"/>
      <c r="B47" s="5"/>
      <c r="C47" s="5"/>
      <c r="D47" s="5"/>
      <c r="E47" s="5"/>
      <c r="F47" s="7"/>
      <c r="G47" s="5"/>
    </row>
    <row r="48" customFormat="false" ht="12.8" hidden="false" customHeight="false" outlineLevel="0" collapsed="false">
      <c r="A48" s="5"/>
      <c r="B48" s="5"/>
      <c r="C48" s="5"/>
      <c r="D48" s="5"/>
      <c r="E48" s="5"/>
      <c r="F48" s="7"/>
      <c r="G48" s="5"/>
    </row>
    <row r="49" customFormat="false" ht="12.8" hidden="false" customHeight="false" outlineLevel="0" collapsed="false">
      <c r="A49" s="5"/>
      <c r="B49" s="5"/>
      <c r="C49" s="5"/>
      <c r="D49" s="5"/>
      <c r="E49" s="5"/>
      <c r="F49" s="7"/>
      <c r="G49" s="5"/>
    </row>
    <row r="50" customFormat="false" ht="12.8" hidden="false" customHeight="false" outlineLevel="0" collapsed="false">
      <c r="A50" s="30" t="s">
        <v>51</v>
      </c>
      <c r="B50" s="30" t="s">
        <v>52</v>
      </c>
      <c r="C50" s="30" t="s">
        <v>14</v>
      </c>
      <c r="D50" s="30" t="s">
        <v>53</v>
      </c>
      <c r="E50" s="30" t="s">
        <v>54</v>
      </c>
      <c r="F50" s="30" t="s">
        <v>55</v>
      </c>
      <c r="G50" s="48" t="s">
        <v>92</v>
      </c>
    </row>
    <row r="51" customFormat="false" ht="12.8" hidden="false" customHeight="false" outlineLevel="0" collapsed="false">
      <c r="A51" s="35"/>
      <c r="B51" s="35"/>
      <c r="C51" s="35"/>
      <c r="D51" s="35"/>
      <c r="E51" s="35"/>
      <c r="F51" s="36"/>
      <c r="G51" s="48" t="s">
        <v>93</v>
      </c>
    </row>
    <row r="52" customFormat="false" ht="12.8" hidden="false" customHeight="false" outlineLevel="0" collapsed="false">
      <c r="A52" s="30" t="s">
        <v>94</v>
      </c>
      <c r="B52" s="31" t="n">
        <v>20</v>
      </c>
      <c r="C52" s="31" t="n">
        <v>600000000</v>
      </c>
      <c r="D52" s="37" t="n">
        <v>0.44</v>
      </c>
      <c r="E52" s="31" t="n">
        <f aca="false">C52*D52</f>
        <v>264000000</v>
      </c>
      <c r="F52" s="32" t="n">
        <f aca="false">C52-E52</f>
        <v>336000000</v>
      </c>
      <c r="G52" s="5"/>
    </row>
    <row r="53" customFormat="false" ht="12.8" hidden="false" customHeight="false" outlineLevel="0" collapsed="false">
      <c r="A53" s="30" t="s">
        <v>95</v>
      </c>
      <c r="B53" s="31" t="n">
        <v>4</v>
      </c>
      <c r="C53" s="49" t="n">
        <v>30</v>
      </c>
      <c r="D53" s="37" t="n">
        <v>0.34</v>
      </c>
      <c r="E53" s="31" t="n">
        <f aca="false">C53*D53</f>
        <v>10.2</v>
      </c>
      <c r="F53" s="32" t="n">
        <f aca="false">C53-E53</f>
        <v>19.8</v>
      </c>
      <c r="G53" s="5"/>
    </row>
    <row r="54" customFormat="false" ht="12.8" hidden="false" customHeight="false" outlineLevel="0" collapsed="false">
      <c r="A54" s="38" t="s">
        <v>58</v>
      </c>
      <c r="B54" s="21"/>
      <c r="C54" s="48" t="s">
        <v>96</v>
      </c>
      <c r="D54" s="21"/>
      <c r="E54" s="39" t="n">
        <f aca="false">E52+E53</f>
        <v>264000010.2</v>
      </c>
      <c r="F54" s="38" t="n">
        <f aca="false">F52+F53</f>
        <v>336000019.8</v>
      </c>
      <c r="G54" s="5"/>
    </row>
    <row r="55" customFormat="false" ht="12.8" hidden="false" customHeight="false" outlineLevel="0" collapsed="false">
      <c r="A55" s="5"/>
      <c r="B55" s="5"/>
      <c r="C55" s="5"/>
      <c r="D55" s="5"/>
      <c r="E55" s="5"/>
      <c r="F55" s="7"/>
      <c r="G55" s="5"/>
    </row>
    <row r="56" customFormat="false" ht="12.8" hidden="false" customHeight="false" outlineLevel="0" collapsed="false">
      <c r="A56" s="5"/>
      <c r="B56" s="5"/>
      <c r="C56" s="5"/>
      <c r="D56" s="5"/>
      <c r="E56" s="5"/>
      <c r="F56" s="7"/>
      <c r="G56" s="5"/>
    </row>
    <row r="57" customFormat="false" ht="12.8" hidden="false" customHeight="false" outlineLevel="0" collapsed="false">
      <c r="A57" s="41" t="s">
        <v>97</v>
      </c>
      <c r="B57" s="41" t="s">
        <v>98</v>
      </c>
      <c r="C57" s="41" t="s">
        <v>99</v>
      </c>
      <c r="D57" s="5"/>
      <c r="E57" s="30" t="s">
        <v>100</v>
      </c>
      <c r="F57" s="30" t="s">
        <v>64</v>
      </c>
      <c r="G57" s="30" t="s">
        <v>76</v>
      </c>
    </row>
    <row r="58" customFormat="false" ht="12.8" hidden="false" customHeight="false" outlineLevel="0" collapsed="false">
      <c r="A58" s="50" t="s">
        <v>101</v>
      </c>
      <c r="B58" s="50" t="s">
        <v>102</v>
      </c>
      <c r="C58" s="50" t="s">
        <v>64</v>
      </c>
      <c r="D58" s="5"/>
      <c r="E58" s="14"/>
      <c r="F58" s="4" t="n">
        <f aca="false">F18*G58</f>
        <v>5.65</v>
      </c>
      <c r="G58" s="51" t="n">
        <v>0.1</v>
      </c>
    </row>
    <row r="59" customFormat="false" ht="12.8" hidden="false" customHeight="false" outlineLevel="0" collapsed="false">
      <c r="A59" s="4" t="s">
        <v>72</v>
      </c>
      <c r="B59" s="4" t="s">
        <v>72</v>
      </c>
      <c r="C59" s="4" t="s">
        <v>72</v>
      </c>
      <c r="D59" s="5"/>
      <c r="E59" s="5"/>
      <c r="F59" s="7"/>
      <c r="G59" s="5"/>
    </row>
    <row r="60" customFormat="false" ht="12.8" hidden="false" customHeight="false" outlineLevel="0" collapsed="false">
      <c r="A60" s="4" t="s">
        <v>72</v>
      </c>
      <c r="B60" s="4" t="s">
        <v>72</v>
      </c>
      <c r="C60" s="4" t="s">
        <v>72</v>
      </c>
      <c r="D60" s="5"/>
      <c r="E60" s="20" t="s">
        <v>24</v>
      </c>
      <c r="F60" s="4" t="s">
        <v>103</v>
      </c>
      <c r="G60" s="20"/>
    </row>
    <row r="61" customFormat="false" ht="12.8" hidden="false" customHeight="false" outlineLevel="0" collapsed="false">
      <c r="A61" s="4" t="s">
        <v>72</v>
      </c>
      <c r="B61" s="4" t="s">
        <v>72</v>
      </c>
      <c r="C61" s="4" t="s">
        <v>72</v>
      </c>
      <c r="D61" s="5"/>
      <c r="E61" s="20" t="s">
        <v>71</v>
      </c>
      <c r="F61" s="4"/>
      <c r="G61" s="20"/>
    </row>
    <row r="62" customFormat="false" ht="12.8" hidden="false" customHeight="false" outlineLevel="0" collapsed="false">
      <c r="A62" s="4" t="s">
        <v>72</v>
      </c>
      <c r="B62" s="4" t="s">
        <v>72</v>
      </c>
      <c r="C62" s="4" t="s">
        <v>72</v>
      </c>
      <c r="D62" s="5"/>
      <c r="E62" s="20" t="s">
        <v>104</v>
      </c>
      <c r="F62" s="4"/>
      <c r="G62" s="20"/>
    </row>
    <row r="63" customFormat="false" ht="12.8" hidden="false" customHeight="false" outlineLevel="0" collapsed="false">
      <c r="A63" s="4" t="s">
        <v>72</v>
      </c>
      <c r="B63" s="4" t="s">
        <v>72</v>
      </c>
      <c r="C63" s="4" t="s">
        <v>72</v>
      </c>
      <c r="D63" s="5"/>
      <c r="E63" s="20" t="s">
        <v>105</v>
      </c>
      <c r="F63" s="4" t="s">
        <v>64</v>
      </c>
      <c r="G63" s="4" t="s">
        <v>72</v>
      </c>
    </row>
    <row r="64" customFormat="false" ht="12.8" hidden="false" customHeight="false" outlineLevel="0" collapsed="false">
      <c r="A64" s="5"/>
      <c r="B64" s="5"/>
      <c r="C64" s="5"/>
      <c r="D64" s="5"/>
      <c r="E64" s="5"/>
      <c r="F64" s="7"/>
      <c r="G64" s="5"/>
    </row>
    <row r="65" customFormat="false" ht="12.8" hidden="false" customHeight="false" outlineLevel="0" collapsed="false">
      <c r="A65" s="5"/>
      <c r="B65" s="5"/>
      <c r="C65" s="52" t="s">
        <v>106</v>
      </c>
      <c r="D65" s="52"/>
      <c r="E65" s="52"/>
      <c r="F65" s="7"/>
      <c r="G65" s="5"/>
      <c r="I65" s="33" t="s">
        <v>107</v>
      </c>
      <c r="J65" s="33" t="s">
        <v>108</v>
      </c>
      <c r="K65" s="53" t="s">
        <v>109</v>
      </c>
      <c r="L65" s="53" t="s">
        <v>110</v>
      </c>
      <c r="M65" s="53"/>
      <c r="N65" s="31" t="s">
        <v>111</v>
      </c>
      <c r="O65" s="31" t="s">
        <v>112</v>
      </c>
    </row>
    <row r="66" customFormat="false" ht="12.8" hidden="false" customHeight="false" outlineLevel="0" collapsed="false">
      <c r="A66" s="4" t="s">
        <v>57</v>
      </c>
      <c r="B66" s="4" t="s">
        <v>113</v>
      </c>
      <c r="C66" s="4" t="s">
        <v>114</v>
      </c>
      <c r="D66" s="4" t="s">
        <v>104</v>
      </c>
      <c r="E66" s="4" t="s">
        <v>115</v>
      </c>
      <c r="F66" s="4" t="s">
        <v>115</v>
      </c>
      <c r="G66" s="4" t="s">
        <v>115</v>
      </c>
      <c r="I66" s="54" t="s">
        <v>116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</row>
    <row r="67" customFormat="false" ht="12.8" hidden="false" customHeight="false" outlineLevel="0" collapsed="false">
      <c r="A67" s="20"/>
      <c r="B67" s="20"/>
      <c r="C67" s="20"/>
      <c r="D67" s="20"/>
      <c r="E67" s="20"/>
      <c r="F67" s="4"/>
      <c r="G67" s="20"/>
      <c r="I67" s="53" t="s">
        <v>117</v>
      </c>
      <c r="J67" s="55"/>
      <c r="K67" s="53" t="s">
        <v>118</v>
      </c>
      <c r="L67" s="53"/>
      <c r="M67" s="53"/>
      <c r="N67" s="21"/>
      <c r="O67" s="21"/>
    </row>
    <row r="68" customFormat="false" ht="12.8" hidden="false" customHeight="false" outlineLevel="0" collapsed="false">
      <c r="A68" s="20"/>
      <c r="B68" s="20"/>
      <c r="C68" s="20"/>
      <c r="D68" s="4" t="s">
        <v>119</v>
      </c>
      <c r="E68" s="20"/>
      <c r="F68" s="4"/>
      <c r="G68" s="20"/>
      <c r="I68" s="53" t="s">
        <v>120</v>
      </c>
      <c r="J68" s="55"/>
      <c r="K68" s="53" t="s">
        <v>121</v>
      </c>
      <c r="L68" s="53"/>
      <c r="M68" s="53"/>
      <c r="N68" s="21"/>
      <c r="O68" s="21"/>
    </row>
    <row r="69" customFormat="false" ht="12.8" hidden="false" customHeight="false" outlineLevel="0" collapsed="false">
      <c r="A69" s="5"/>
      <c r="B69" s="5"/>
      <c r="C69" s="5"/>
      <c r="D69" s="5"/>
      <c r="E69" s="5"/>
      <c r="F69" s="7"/>
      <c r="G69" s="5"/>
      <c r="I69" s="56" t="s">
        <v>117</v>
      </c>
      <c r="J69" s="56" t="s">
        <v>122</v>
      </c>
    </row>
    <row r="87" customFormat="false" ht="12.8" hidden="false" customHeight="false" outlineLevel="0" collapsed="false">
      <c r="B87" s="1"/>
    </row>
  </sheetData>
  <mergeCells count="8">
    <mergeCell ref="M14:M15"/>
    <mergeCell ref="N14:N15"/>
    <mergeCell ref="O14:O15"/>
    <mergeCell ref="C65:E65"/>
    <mergeCell ref="L65:M65"/>
    <mergeCell ref="I66:U66"/>
    <mergeCell ref="K67:M67"/>
    <mergeCell ref="K68:M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53515625" defaultRowHeight="12.8" zeroHeight="false" outlineLevelRow="0" outlineLevelCol="0"/>
  <sheetData>
    <row r="1" customFormat="false" ht="24.45" hidden="false" customHeight="false" outlineLevel="0" collapsed="false">
      <c r="A1" s="109" t="s">
        <v>162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customFormat="false" ht="12.8" hidden="false" customHeight="false" outlineLevel="0" collapsed="false">
      <c r="A2" s="61" t="s">
        <v>21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customFormat="false" ht="12.8" hidden="false" customHeight="false" outlineLevel="0" collapsed="false">
      <c r="A3" s="88"/>
      <c r="B3" s="86" t="s">
        <v>228</v>
      </c>
      <c r="C3" s="86" t="s">
        <v>229</v>
      </c>
      <c r="D3" s="86" t="s">
        <v>230</v>
      </c>
      <c r="E3" s="86" t="s">
        <v>231</v>
      </c>
      <c r="F3" s="86" t="s">
        <v>232</v>
      </c>
      <c r="G3" s="86" t="s">
        <v>233</v>
      </c>
      <c r="H3" s="86" t="s">
        <v>234</v>
      </c>
      <c r="I3" s="86" t="s">
        <v>235</v>
      </c>
      <c r="J3" s="86" t="s">
        <v>236</v>
      </c>
      <c r="K3" s="86" t="s">
        <v>237</v>
      </c>
      <c r="L3" s="86" t="s">
        <v>238</v>
      </c>
      <c r="M3" s="86" t="s">
        <v>239</v>
      </c>
      <c r="N3" s="87" t="s">
        <v>44</v>
      </c>
      <c r="O3" s="88"/>
    </row>
    <row r="4" customFormat="false" ht="12.8" hidden="false" customHeight="false" outlineLevel="0" collapsed="false">
      <c r="A4" s="61" t="s">
        <v>208</v>
      </c>
      <c r="B4" s="62" t="n">
        <v>0</v>
      </c>
      <c r="C4" s="62" t="n">
        <v>2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 t="s">
        <v>240</v>
      </c>
    </row>
    <row r="5" customFormat="false" ht="12.8" hidden="false" customHeight="false" outlineLevel="0" collapsed="false">
      <c r="A5" s="61" t="s">
        <v>210</v>
      </c>
      <c r="B5" s="62" t="n">
        <v>1</v>
      </c>
      <c r="C5" s="62" t="n">
        <v>5</v>
      </c>
      <c r="D5" s="62" t="n">
        <v>6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88"/>
    </row>
    <row r="6" customFormat="false" ht="12.8" hidden="false" customHeight="false" outlineLevel="0" collapsed="false">
      <c r="A6" s="61" t="s">
        <v>212</v>
      </c>
      <c r="B6" s="62" t="n">
        <v>2</v>
      </c>
      <c r="C6" s="62"/>
      <c r="D6" s="62" t="n">
        <v>8</v>
      </c>
      <c r="E6" s="62" t="n">
        <v>9</v>
      </c>
      <c r="F6" s="62"/>
      <c r="G6" s="62"/>
      <c r="H6" s="62"/>
      <c r="I6" s="62"/>
      <c r="J6" s="62"/>
      <c r="K6" s="62"/>
      <c r="L6" s="62"/>
      <c r="M6" s="62"/>
      <c r="N6" s="62"/>
      <c r="O6" s="88"/>
    </row>
    <row r="7" customFormat="false" ht="12.8" hidden="false" customHeight="false" outlineLevel="0" collapsed="false">
      <c r="A7" s="61" t="s">
        <v>241</v>
      </c>
      <c r="B7" s="62" t="n">
        <v>3</v>
      </c>
      <c r="C7" s="62"/>
      <c r="D7" s="62"/>
      <c r="E7" s="62" t="n">
        <v>23</v>
      </c>
      <c r="F7" s="62" t="n">
        <v>46</v>
      </c>
      <c r="G7" s="62"/>
      <c r="H7" s="62"/>
      <c r="I7" s="62"/>
      <c r="J7" s="62"/>
      <c r="K7" s="62"/>
      <c r="L7" s="62"/>
      <c r="M7" s="62"/>
      <c r="N7" s="62"/>
      <c r="O7" s="88"/>
    </row>
    <row r="8" customFormat="false" ht="12.8" hidden="false" customHeight="false" outlineLevel="0" collapsed="false">
      <c r="A8" s="61" t="s">
        <v>242</v>
      </c>
      <c r="B8" s="62"/>
      <c r="C8" s="62"/>
      <c r="D8" s="62"/>
      <c r="E8" s="62"/>
      <c r="F8" s="62" t="n">
        <v>34</v>
      </c>
      <c r="G8" s="62" t="n">
        <v>100</v>
      </c>
      <c r="H8" s="62"/>
      <c r="I8" s="62"/>
      <c r="J8" s="62"/>
      <c r="K8" s="62"/>
      <c r="L8" s="62"/>
      <c r="M8" s="62"/>
      <c r="N8" s="62"/>
      <c r="O8" s="88"/>
    </row>
    <row r="9" customFormat="false" ht="12.8" hidden="false" customHeight="false" outlineLevel="0" collapsed="false">
      <c r="A9" s="61" t="s">
        <v>243</v>
      </c>
      <c r="B9" s="62"/>
      <c r="C9" s="62"/>
      <c r="D9" s="62"/>
      <c r="E9" s="62"/>
      <c r="F9" s="62"/>
      <c r="G9" s="62" t="n">
        <v>23</v>
      </c>
      <c r="H9" s="62" t="n">
        <v>500</v>
      </c>
      <c r="I9" s="62"/>
      <c r="J9" s="62"/>
      <c r="K9" s="62"/>
      <c r="L9" s="62"/>
      <c r="M9" s="62"/>
      <c r="N9" s="62"/>
      <c r="O9" s="88"/>
    </row>
    <row r="10" customFormat="false" ht="12.8" hidden="false" customHeight="false" outlineLevel="0" collapsed="false">
      <c r="A10" s="61" t="s">
        <v>133</v>
      </c>
      <c r="B10" s="62"/>
      <c r="C10" s="62"/>
      <c r="D10" s="62"/>
      <c r="E10" s="62"/>
      <c r="F10" s="62"/>
      <c r="G10" s="62"/>
      <c r="H10" s="62" t="n">
        <v>43</v>
      </c>
      <c r="I10" s="62" t="n">
        <v>45</v>
      </c>
      <c r="J10" s="62"/>
      <c r="K10" s="62"/>
      <c r="L10" s="62"/>
      <c r="M10" s="62"/>
      <c r="N10" s="62"/>
      <c r="O10" s="88"/>
    </row>
    <row r="11" customFormat="false" ht="12.8" hidden="false" customHeight="false" outlineLevel="0" collapsed="false">
      <c r="A11" s="61" t="s">
        <v>136</v>
      </c>
      <c r="B11" s="62"/>
      <c r="C11" s="62"/>
      <c r="D11" s="62"/>
      <c r="E11" s="62"/>
      <c r="F11" s="62"/>
      <c r="G11" s="62"/>
      <c r="H11" s="62"/>
      <c r="I11" s="62" t="n">
        <v>74</v>
      </c>
      <c r="J11" s="62" t="n">
        <v>23</v>
      </c>
      <c r="K11" s="62"/>
      <c r="L11" s="62"/>
      <c r="M11" s="62"/>
      <c r="N11" s="62"/>
      <c r="O11" s="88"/>
    </row>
    <row r="12" customFormat="false" ht="12.8" hidden="false" customHeight="false" outlineLevel="0" collapsed="false">
      <c r="A12" s="61" t="s">
        <v>137</v>
      </c>
      <c r="B12" s="62"/>
      <c r="C12" s="62"/>
      <c r="D12" s="62"/>
      <c r="E12" s="62"/>
      <c r="F12" s="62"/>
      <c r="G12" s="62"/>
      <c r="H12" s="62"/>
      <c r="I12" s="62"/>
      <c r="J12" s="62" t="n">
        <v>444</v>
      </c>
      <c r="K12" s="62" t="n">
        <v>55</v>
      </c>
      <c r="L12" s="62" t="n">
        <v>44</v>
      </c>
      <c r="M12" s="62"/>
      <c r="N12" s="62"/>
      <c r="O12" s="88"/>
    </row>
    <row r="13" customFormat="false" ht="12.8" hidden="false" customHeight="false" outlineLevel="0" collapsed="false">
      <c r="A13" s="61" t="s">
        <v>244</v>
      </c>
      <c r="B13" s="62"/>
      <c r="C13" s="62"/>
      <c r="D13" s="62"/>
      <c r="E13" s="62"/>
      <c r="F13" s="62"/>
      <c r="G13" s="62"/>
      <c r="H13" s="62"/>
      <c r="I13" s="62"/>
      <c r="J13" s="62"/>
      <c r="K13" s="62" t="n">
        <v>65</v>
      </c>
      <c r="L13" s="62" t="n">
        <v>77</v>
      </c>
      <c r="M13" s="62" t="n">
        <v>23</v>
      </c>
      <c r="N13" s="62"/>
      <c r="O13" s="88"/>
    </row>
    <row r="14" customFormat="false" ht="12.8" hidden="false" customHeight="false" outlineLevel="0" collapsed="false">
      <c r="A14" s="61" t="s">
        <v>245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 t="n">
        <v>4</v>
      </c>
      <c r="M14" s="62" t="n">
        <v>2</v>
      </c>
      <c r="N14" s="62"/>
      <c r="O14" s="88"/>
    </row>
    <row r="15" customFormat="false" ht="12.8" hidden="false" customHeight="false" outlineLevel="0" collapsed="false">
      <c r="A15" s="61" t="s">
        <v>246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88"/>
    </row>
    <row r="16" customFormat="false" ht="12.8" hidden="false" customHeight="false" outlineLevel="0" collapsed="false">
      <c r="A16" s="88"/>
      <c r="B16" s="87" t="n">
        <f aca="false">SUM(B4:B15)</f>
        <v>6</v>
      </c>
      <c r="C16" s="87" t="n">
        <f aca="false">SUM(C4:C15)</f>
        <v>7</v>
      </c>
      <c r="D16" s="87" t="n">
        <f aca="false">SUM(D4:D15)</f>
        <v>14</v>
      </c>
      <c r="E16" s="87" t="n">
        <f aca="false">SUM(E4:E15)</f>
        <v>32</v>
      </c>
      <c r="F16" s="87" t="n">
        <f aca="false">SUM(F4:F15)</f>
        <v>80</v>
      </c>
      <c r="G16" s="87" t="n">
        <f aca="false">SUM(G4:G15)</f>
        <v>123</v>
      </c>
      <c r="H16" s="87" t="n">
        <f aca="false">SUM(H4:H15)</f>
        <v>543</v>
      </c>
      <c r="I16" s="110"/>
      <c r="J16" s="110"/>
      <c r="K16" s="110"/>
      <c r="L16" s="110"/>
      <c r="M16" s="110"/>
      <c r="N16" s="87" t="s">
        <v>44</v>
      </c>
      <c r="O16" s="88"/>
    </row>
    <row r="17" customFormat="false" ht="12.8" hidden="false" customHeight="false" outlineLevel="0" collapsed="false">
      <c r="B17" s="111"/>
      <c r="C17" s="111"/>
      <c r="D17" s="111"/>
      <c r="E17" s="111"/>
      <c r="F17" s="111"/>
      <c r="G17" s="111"/>
      <c r="H17" s="110" t="s">
        <v>247</v>
      </c>
      <c r="I17" s="110" t="s">
        <v>248</v>
      </c>
      <c r="J17" s="111"/>
      <c r="K17" s="111"/>
      <c r="L17" s="111"/>
      <c r="M17" s="111"/>
      <c r="N17" s="111"/>
    </row>
    <row r="18" customFormat="false" ht="12.8" hidden="false" customHeight="false" outlineLevel="0" collapsed="false">
      <c r="A18" s="112" t="s">
        <v>249</v>
      </c>
      <c r="B18" s="86" t="s">
        <v>250</v>
      </c>
      <c r="C18" s="87" t="s">
        <v>251</v>
      </c>
      <c r="D18" s="113" t="s">
        <v>252</v>
      </c>
      <c r="E18" s="113" t="s">
        <v>54</v>
      </c>
    </row>
    <row r="19" customFormat="false" ht="12.8" hidden="false" customHeight="false" outlineLevel="0" collapsed="false">
      <c r="A19" s="61" t="s">
        <v>208</v>
      </c>
      <c r="B19" s="62" t="n">
        <f aca="false">SUM(B16:M16)</f>
        <v>805</v>
      </c>
      <c r="C19" s="62" t="n">
        <f aca="false">B16</f>
        <v>6</v>
      </c>
      <c r="D19" s="62"/>
      <c r="E19" s="113" t="s">
        <v>253</v>
      </c>
    </row>
    <row r="20" customFormat="false" ht="12.8" hidden="false" customHeight="false" outlineLevel="0" collapsed="false">
      <c r="A20" s="61" t="s">
        <v>210</v>
      </c>
      <c r="B20" s="62"/>
      <c r="C20" s="62"/>
      <c r="D20" s="62"/>
      <c r="E20" s="88"/>
    </row>
    <row r="21" customFormat="false" ht="12.8" hidden="false" customHeight="false" outlineLevel="0" collapsed="false">
      <c r="A21" s="61" t="s">
        <v>212</v>
      </c>
      <c r="B21" s="62"/>
      <c r="C21" s="62"/>
      <c r="D21" s="62"/>
      <c r="E21" s="88"/>
    </row>
    <row r="22" customFormat="false" ht="12.8" hidden="false" customHeight="false" outlineLevel="0" collapsed="false">
      <c r="A22" s="61" t="s">
        <v>241</v>
      </c>
      <c r="B22" s="62"/>
      <c r="C22" s="62"/>
      <c r="D22" s="62"/>
      <c r="E22" s="88"/>
    </row>
    <row r="23" customFormat="false" ht="12.8" hidden="false" customHeight="false" outlineLevel="0" collapsed="false">
      <c r="A23" s="114" t="s">
        <v>9</v>
      </c>
      <c r="B23" s="114"/>
      <c r="C23" s="114"/>
    </row>
  </sheetData>
  <mergeCells count="1">
    <mergeCell ref="A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5" t="s">
        <v>21</v>
      </c>
      <c r="B1" s="115" t="s">
        <v>123</v>
      </c>
      <c r="C1" s="115" t="s">
        <v>254</v>
      </c>
      <c r="D1" s="115" t="s">
        <v>255</v>
      </c>
      <c r="E1" s="115" t="s">
        <v>70</v>
      </c>
      <c r="F1" s="14"/>
      <c r="G1" s="14"/>
    </row>
    <row r="2" customFormat="false" ht="12.8" hidden="false" customHeight="false" outlineLevel="0" collapsed="false">
      <c r="A2" s="116" t="s">
        <v>208</v>
      </c>
      <c r="B2" s="117" t="s">
        <v>256</v>
      </c>
      <c r="C2" s="115" t="s">
        <v>257</v>
      </c>
      <c r="D2" s="116" t="n">
        <v>4</v>
      </c>
      <c r="E2" s="118" t="s">
        <v>258</v>
      </c>
      <c r="F2" s="71"/>
      <c r="G2" s="71"/>
    </row>
    <row r="3" customFormat="false" ht="12.8" hidden="false" customHeight="false" outlineLevel="0" collapsed="false">
      <c r="A3" s="116" t="s">
        <v>210</v>
      </c>
      <c r="B3" s="117" t="s">
        <v>4</v>
      </c>
      <c r="C3" s="115" t="s">
        <v>259</v>
      </c>
      <c r="D3" s="116" t="n">
        <v>4000000</v>
      </c>
      <c r="E3" s="116"/>
      <c r="F3" s="14"/>
      <c r="G3" s="14"/>
    </row>
    <row r="4" customFormat="false" ht="12.8" hidden="false" customHeight="false" outlineLevel="0" collapsed="false">
      <c r="A4" s="116" t="s">
        <v>212</v>
      </c>
      <c r="B4" s="117" t="s">
        <v>204</v>
      </c>
      <c r="C4" s="115" t="s">
        <v>260</v>
      </c>
      <c r="D4" s="116" t="n">
        <v>6000</v>
      </c>
      <c r="E4" s="115" t="n">
        <v>30000</v>
      </c>
      <c r="F4" s="71"/>
      <c r="G4" s="71"/>
    </row>
    <row r="5" customFormat="false" ht="12.8" hidden="false" customHeight="false" outlineLevel="0" collapsed="false">
      <c r="A5" s="116" t="s">
        <v>241</v>
      </c>
      <c r="B5" s="117" t="s">
        <v>76</v>
      </c>
      <c r="C5" s="115" t="s">
        <v>261</v>
      </c>
      <c r="D5" s="119" t="n">
        <v>0.1</v>
      </c>
      <c r="E5" s="115"/>
      <c r="F5" s="14"/>
      <c r="G5" s="14"/>
    </row>
    <row r="6" customFormat="false" ht="12.8" hidden="false" customHeight="false" outlineLevel="0" collapsed="false">
      <c r="A6" s="116" t="s">
        <v>242</v>
      </c>
      <c r="B6" s="117" t="s">
        <v>262</v>
      </c>
      <c r="C6" s="115" t="s">
        <v>263</v>
      </c>
      <c r="D6" s="116" t="n">
        <v>600</v>
      </c>
      <c r="E6" s="115"/>
      <c r="F6" s="71"/>
      <c r="G6" s="71"/>
    </row>
    <row r="7" customFormat="false" ht="12.8" hidden="false" customHeight="false" outlineLevel="0" collapsed="false">
      <c r="A7" s="116" t="s">
        <v>243</v>
      </c>
      <c r="B7" s="117" t="s">
        <v>264</v>
      </c>
      <c r="C7" s="115" t="s">
        <v>263</v>
      </c>
      <c r="D7" s="116" t="n">
        <v>24000</v>
      </c>
      <c r="E7" s="115"/>
      <c r="F7" s="14"/>
      <c r="G7" s="14"/>
    </row>
    <row r="8" customFormat="false" ht="12.8" hidden="false" customHeight="false" outlineLevel="0" collapsed="false">
      <c r="A8" s="116" t="s">
        <v>133</v>
      </c>
      <c r="B8" s="117" t="s">
        <v>265</v>
      </c>
      <c r="C8" s="115" t="s">
        <v>266</v>
      </c>
      <c r="D8" s="116" t="n">
        <v>1000000</v>
      </c>
      <c r="E8" s="115" t="n">
        <v>893000</v>
      </c>
      <c r="F8" s="120" t="s">
        <v>267</v>
      </c>
      <c r="G8" s="121" t="s">
        <v>268</v>
      </c>
    </row>
  </sheetData>
  <mergeCells count="2">
    <mergeCell ref="F2:G2"/>
    <mergeCell ref="F4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3" t="s">
        <v>269</v>
      </c>
      <c r="B1" s="53"/>
      <c r="C1" s="53"/>
      <c r="D1" s="53"/>
      <c r="E1" s="53"/>
      <c r="F1" s="53"/>
      <c r="G1" s="53"/>
    </row>
    <row r="2" customFormat="false" ht="12.8" hidden="false" customHeight="false" outlineLevel="0" collapsed="false">
      <c r="A2" s="53"/>
      <c r="B2" s="53" t="s">
        <v>270</v>
      </c>
      <c r="C2" s="53" t="s">
        <v>24</v>
      </c>
      <c r="D2" s="53"/>
      <c r="E2" s="53"/>
      <c r="F2" s="53"/>
      <c r="G2" s="53"/>
    </row>
    <row r="3" customFormat="false" ht="12.8" hidden="false" customHeight="false" outlineLevel="0" collapsed="false">
      <c r="A3" s="53" t="s">
        <v>21</v>
      </c>
      <c r="B3" s="53"/>
      <c r="C3" s="53"/>
      <c r="D3" s="53"/>
      <c r="E3" s="53"/>
      <c r="F3" s="53"/>
      <c r="G3" s="53"/>
    </row>
    <row r="4" customFormat="false" ht="12.8" hidden="false" customHeight="false" outlineLevel="0" collapsed="false">
      <c r="A4" s="53" t="n">
        <v>1</v>
      </c>
      <c r="B4" s="53" t="s">
        <v>255</v>
      </c>
      <c r="C4" s="53" t="s">
        <v>208</v>
      </c>
      <c r="D4" s="53"/>
      <c r="E4" s="53"/>
      <c r="F4" s="53"/>
      <c r="G4" s="53"/>
    </row>
    <row r="5" customFormat="false" ht="12.8" hidden="false" customHeight="false" outlineLevel="0" collapsed="false">
      <c r="A5" s="53" t="n">
        <v>2</v>
      </c>
      <c r="B5" s="53" t="s">
        <v>204</v>
      </c>
      <c r="C5" s="53" t="s">
        <v>210</v>
      </c>
      <c r="D5" s="53"/>
      <c r="E5" s="53"/>
      <c r="F5" s="53"/>
      <c r="G5" s="53"/>
    </row>
    <row r="6" customFormat="false" ht="12.8" hidden="false" customHeight="false" outlineLevel="0" collapsed="false">
      <c r="A6" s="53" t="n">
        <v>3</v>
      </c>
      <c r="B6" s="53" t="s">
        <v>271</v>
      </c>
      <c r="C6" s="53" t="s">
        <v>212</v>
      </c>
      <c r="D6" s="53"/>
      <c r="E6" s="53"/>
      <c r="F6" s="53"/>
      <c r="G6" s="53"/>
    </row>
    <row r="7" customFormat="false" ht="12.8" hidden="false" customHeight="false" outlineLevel="0" collapsed="false">
      <c r="A7" s="53" t="n">
        <v>4</v>
      </c>
      <c r="B7" s="53" t="s">
        <v>272</v>
      </c>
      <c r="C7" s="53" t="s">
        <v>241</v>
      </c>
      <c r="D7" s="53"/>
      <c r="E7" s="53"/>
      <c r="F7" s="53"/>
      <c r="G7" s="53"/>
    </row>
    <row r="8" customFormat="false" ht="12.8" hidden="false" customHeight="false" outlineLevel="0" collapsed="false">
      <c r="A8" s="53" t="n">
        <v>5</v>
      </c>
      <c r="B8" s="122" t="s">
        <v>31</v>
      </c>
      <c r="C8" s="53"/>
      <c r="D8" s="53"/>
      <c r="E8" s="122"/>
      <c r="F8" s="53"/>
      <c r="G8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24.45" hidden="false" customHeight="true" outlineLevel="0" collapsed="false">
      <c r="A1" s="94" t="s">
        <v>201</v>
      </c>
      <c r="B1" s="94"/>
      <c r="C1" s="94"/>
      <c r="D1" s="95" t="s">
        <v>202</v>
      </c>
      <c r="E1" s="95"/>
      <c r="F1" s="95"/>
    </row>
    <row r="2" customFormat="false" ht="12.8" hidden="false" customHeight="false" outlineLevel="0" collapsed="false">
      <c r="A2" s="57"/>
      <c r="B2" s="57"/>
      <c r="C2" s="57"/>
      <c r="D2" s="95"/>
      <c r="E2" s="95"/>
      <c r="F2" s="95"/>
    </row>
    <row r="3" customFormat="false" ht="12.8" hidden="false" customHeight="false" outlineLevel="0" collapsed="false">
      <c r="A3" s="57"/>
      <c r="B3" s="57"/>
      <c r="C3" s="57"/>
      <c r="D3" s="95"/>
      <c r="E3" s="95"/>
      <c r="F3" s="95"/>
    </row>
    <row r="4" customFormat="false" ht="12.8" hidden="false" customHeight="false" outlineLevel="0" collapsed="false">
      <c r="A4" s="57"/>
      <c r="B4" s="57"/>
      <c r="C4" s="57"/>
      <c r="D4" s="95"/>
      <c r="E4" s="95"/>
      <c r="F4" s="95"/>
    </row>
    <row r="5" customFormat="false" ht="12.8" hidden="false" customHeight="false" outlineLevel="0" collapsed="false">
      <c r="A5" s="57"/>
      <c r="B5" s="57"/>
      <c r="C5" s="57"/>
      <c r="D5" s="95"/>
      <c r="E5" s="95"/>
      <c r="F5" s="95"/>
    </row>
    <row r="6" customFormat="false" ht="12.8" hidden="false" customHeight="false" outlineLevel="0" collapsed="false">
      <c r="A6" s="57"/>
      <c r="B6" s="57"/>
      <c r="C6" s="57"/>
      <c r="D6" s="95"/>
      <c r="E6" s="95"/>
      <c r="F6" s="95"/>
    </row>
    <row r="7" customFormat="false" ht="12.8" hidden="false" customHeight="false" outlineLevel="0" collapsed="false">
      <c r="A7" s="57"/>
      <c r="B7" s="57"/>
      <c r="C7" s="57"/>
      <c r="D7" s="95"/>
      <c r="E7" s="95"/>
      <c r="F7" s="95"/>
    </row>
  </sheetData>
  <mergeCells count="2">
    <mergeCell ref="A1:C1"/>
    <mergeCell ref="D1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983B0"/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sheetData>
    <row r="1" customFormat="false" ht="24.45" hidden="false" customHeight="true" outlineLevel="0" collapsed="false">
      <c r="A1" s="94" t="s">
        <v>201</v>
      </c>
      <c r="B1" s="94"/>
      <c r="C1" s="94"/>
      <c r="D1" s="95" t="s">
        <v>202</v>
      </c>
      <c r="E1" s="95"/>
      <c r="F1" s="95"/>
    </row>
    <row r="2" customFormat="false" ht="12.8" hidden="false" customHeight="false" outlineLevel="0" collapsed="false">
      <c r="A2" s="57"/>
      <c r="B2" s="57"/>
      <c r="C2" s="57"/>
      <c r="D2" s="95"/>
      <c r="E2" s="95"/>
      <c r="F2" s="95"/>
    </row>
    <row r="3" customFormat="false" ht="12.8" hidden="false" customHeight="false" outlineLevel="0" collapsed="false">
      <c r="A3" s="57"/>
      <c r="B3" s="57"/>
      <c r="C3" s="57"/>
      <c r="D3" s="95"/>
      <c r="E3" s="95"/>
      <c r="F3" s="95"/>
    </row>
    <row r="4" customFormat="false" ht="12.8" hidden="false" customHeight="false" outlineLevel="0" collapsed="false">
      <c r="A4" s="57"/>
      <c r="B4" s="57"/>
      <c r="C4" s="57"/>
      <c r="D4" s="95"/>
      <c r="E4" s="95"/>
      <c r="F4" s="95"/>
    </row>
    <row r="5" customFormat="false" ht="12.8" hidden="false" customHeight="false" outlineLevel="0" collapsed="false">
      <c r="A5" s="57"/>
      <c r="B5" s="57"/>
      <c r="C5" s="57"/>
      <c r="D5" s="95"/>
      <c r="E5" s="95"/>
      <c r="F5" s="95"/>
    </row>
    <row r="6" customFormat="false" ht="12.8" hidden="false" customHeight="false" outlineLevel="0" collapsed="false">
      <c r="A6" s="57"/>
      <c r="B6" s="57"/>
      <c r="C6" s="57"/>
      <c r="D6" s="95"/>
      <c r="E6" s="95"/>
      <c r="F6" s="95"/>
    </row>
    <row r="7" customFormat="false" ht="12.8" hidden="false" customHeight="false" outlineLevel="0" collapsed="false">
      <c r="A7" s="57"/>
      <c r="B7" s="57"/>
      <c r="C7" s="57"/>
      <c r="D7" s="95"/>
      <c r="E7" s="95"/>
      <c r="F7" s="95"/>
    </row>
  </sheetData>
  <mergeCells count="2">
    <mergeCell ref="A1:C1"/>
    <mergeCell ref="D1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2.81"/>
    <col collapsed="false" customWidth="true" hidden="false" outlineLevel="0" max="10" min="10" style="0" width="13.35"/>
    <col collapsed="false" customWidth="true" hidden="false" outlineLevel="0" max="11" min="11" style="0" width="14.46"/>
  </cols>
  <sheetData>
    <row r="1" customFormat="false" ht="12.8" hidden="false" customHeight="false" outlineLevel="0" collapsed="false">
      <c r="A1" s="57" t="s">
        <v>21</v>
      </c>
      <c r="B1" s="58" t="s">
        <v>123</v>
      </c>
      <c r="C1" s="58" t="s">
        <v>124</v>
      </c>
      <c r="D1" s="58" t="s">
        <v>125</v>
      </c>
      <c r="E1" s="59" t="s">
        <v>126</v>
      </c>
      <c r="F1" s="59" t="s">
        <v>64</v>
      </c>
      <c r="G1" s="60" t="s">
        <v>127</v>
      </c>
      <c r="H1" s="60" t="s">
        <v>128</v>
      </c>
      <c r="I1" s="60" t="s">
        <v>9</v>
      </c>
      <c r="J1" s="60" t="s">
        <v>129</v>
      </c>
      <c r="K1" s="59" t="s">
        <v>130</v>
      </c>
    </row>
    <row r="2" customFormat="false" ht="12.8" hidden="false" customHeight="false" outlineLevel="0" collapsed="false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</row>
    <row r="3" customFormat="false" ht="12.8" hidden="false" customHeight="false" outlineLevel="0" collapsed="false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</row>
    <row r="4" customFormat="false" ht="12.8" hidden="false" customHeight="false" outlineLevel="0" collapsed="false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</row>
    <row r="5" customFormat="false" ht="12.8" hidden="false" customHeight="fals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</row>
    <row r="6" customFormat="false" ht="12.8" hidden="false" customHeight="false" outlineLevel="0" collapsed="false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</row>
    <row r="7" customFormat="false" ht="12.8" hidden="false" customHeight="false" outlineLevel="0" collapsed="false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</row>
    <row r="8" customFormat="false" ht="12.8" hidden="false" customHeight="false" outlineLevel="0" collapsed="false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</row>
    <row r="9" customFormat="false" ht="12.8" hidden="false" customHeight="false" outlineLevel="0" collapsed="false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2.67"/>
  </cols>
  <sheetData>
    <row r="1" customFormat="false" ht="12.8" hidden="false" customHeight="false" outlineLevel="0" collapsed="false">
      <c r="A1" s="62" t="s">
        <v>21</v>
      </c>
      <c r="B1" s="59" t="s">
        <v>19</v>
      </c>
      <c r="C1" s="59" t="s">
        <v>125</v>
      </c>
      <c r="D1" s="59" t="s">
        <v>131</v>
      </c>
      <c r="E1" s="59" t="s">
        <v>42</v>
      </c>
      <c r="F1" s="59" t="s">
        <v>132</v>
      </c>
      <c r="G1" s="63" t="s">
        <v>44</v>
      </c>
    </row>
    <row r="2" customFormat="false" ht="12.8" hidden="false" customHeight="false" outlineLevel="0" collapsed="false">
      <c r="A2" s="61" t="s">
        <v>133</v>
      </c>
      <c r="B2" s="61"/>
      <c r="C2" s="61"/>
      <c r="D2" s="62" t="s">
        <v>134</v>
      </c>
      <c r="E2" s="62" t="s">
        <v>135</v>
      </c>
      <c r="F2" s="61"/>
    </row>
    <row r="3" customFormat="false" ht="12.8" hidden="false" customHeight="false" outlineLevel="0" collapsed="false">
      <c r="A3" s="61" t="s">
        <v>136</v>
      </c>
      <c r="B3" s="61"/>
      <c r="C3" s="61"/>
      <c r="D3" s="61"/>
      <c r="E3" s="61"/>
      <c r="F3" s="61"/>
    </row>
    <row r="4" customFormat="false" ht="12.8" hidden="false" customHeight="false" outlineLevel="0" collapsed="false">
      <c r="A4" s="61" t="s">
        <v>137</v>
      </c>
      <c r="B4" s="61"/>
      <c r="C4" s="61"/>
      <c r="D4" s="61"/>
      <c r="E4" s="61"/>
      <c r="F4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2" width="27.53"/>
    <col collapsed="false" customWidth="true" hidden="false" outlineLevel="0" max="4" min="4" style="2" width="16.42"/>
    <col collapsed="false" customWidth="true" hidden="false" outlineLevel="0" max="5" min="5" style="2" width="17.11"/>
    <col collapsed="false" customWidth="true" hidden="false" outlineLevel="0" max="6" min="6" style="0" width="15.99"/>
    <col collapsed="false" customWidth="true" hidden="false" outlineLevel="0" max="11" min="11" style="2" width="15.3"/>
    <col collapsed="false" customWidth="true" hidden="false" outlineLevel="0" max="12" min="12" style="2" width="14.6"/>
    <col collapsed="false" customWidth="true" hidden="false" outlineLevel="0" max="15" min="15" style="2" width="21.83"/>
    <col collapsed="false" customWidth="true" hidden="false" outlineLevel="0" max="18" min="18" style="2" width="19.19"/>
  </cols>
  <sheetData>
    <row r="1" customFormat="false" ht="23.85" hidden="false" customHeight="false" outlineLevel="0" collapsed="false">
      <c r="A1" s="64" t="s">
        <v>21</v>
      </c>
      <c r="B1" s="64" t="s">
        <v>123</v>
      </c>
      <c r="C1" s="64" t="s">
        <v>138</v>
      </c>
      <c r="D1" s="64" t="s">
        <v>139</v>
      </c>
      <c r="E1" s="64" t="s">
        <v>140</v>
      </c>
      <c r="F1" s="64" t="s">
        <v>141</v>
      </c>
      <c r="G1" s="64" t="s">
        <v>142</v>
      </c>
      <c r="H1" s="64" t="s">
        <v>143</v>
      </c>
      <c r="I1" s="64" t="s">
        <v>144</v>
      </c>
      <c r="J1" s="64" t="s">
        <v>145</v>
      </c>
      <c r="K1" s="64" t="s">
        <v>77</v>
      </c>
      <c r="L1" s="64" t="s">
        <v>146</v>
      </c>
      <c r="M1" s="61"/>
      <c r="O1" s="33" t="s">
        <v>147</v>
      </c>
      <c r="P1" s="61"/>
      <c r="Q1" s="61"/>
      <c r="R1" s="65" t="s">
        <v>148</v>
      </c>
      <c r="S1" s="61"/>
    </row>
    <row r="2" customFormat="false" ht="12.8" hidden="false" customHeight="false" outlineLevel="0" collapsed="false">
      <c r="A2" s="61"/>
      <c r="B2" s="61"/>
      <c r="C2" s="64"/>
      <c r="D2" s="64"/>
      <c r="E2" s="64"/>
      <c r="F2" s="64"/>
      <c r="G2" s="64" t="n">
        <v>10</v>
      </c>
      <c r="H2" s="64" t="n">
        <v>5</v>
      </c>
      <c r="I2" s="64" t="n">
        <v>10</v>
      </c>
      <c r="J2" s="64" t="n">
        <v>100</v>
      </c>
      <c r="K2" s="64" t="s">
        <v>149</v>
      </c>
      <c r="L2" s="64"/>
      <c r="M2" s="61"/>
      <c r="O2" s="33" t="n">
        <v>30</v>
      </c>
      <c r="P2" s="61"/>
      <c r="Q2" s="61"/>
      <c r="R2" s="64"/>
      <c r="S2" s="61"/>
    </row>
    <row r="3" customFormat="false" ht="12.8" hidden="false" customHeight="false" outlineLevel="0" collapsed="false">
      <c r="A3" s="64" t="n">
        <v>1</v>
      </c>
      <c r="B3" s="64" t="n">
        <v>100000</v>
      </c>
      <c r="C3" s="64"/>
      <c r="D3" s="64" t="n">
        <f aca="false">B3-I2</f>
        <v>99990</v>
      </c>
      <c r="E3" s="64"/>
      <c r="F3" s="64"/>
      <c r="G3" s="61"/>
      <c r="H3" s="61"/>
      <c r="I3" s="61"/>
      <c r="J3" s="61"/>
      <c r="K3" s="64"/>
      <c r="L3" s="64"/>
      <c r="M3" s="61"/>
      <c r="O3" s="33" t="n">
        <v>70</v>
      </c>
      <c r="P3" s="61"/>
      <c r="Q3" s="61"/>
      <c r="R3" s="64"/>
      <c r="S3" s="61"/>
    </row>
    <row r="4" customFormat="false" ht="12.8" hidden="false" customHeight="false" outlineLevel="0" collapsed="false">
      <c r="A4" s="64" t="n">
        <v>2</v>
      </c>
      <c r="B4" s="64" t="n">
        <v>10000</v>
      </c>
      <c r="C4" s="64"/>
      <c r="D4" s="64" t="n">
        <f aca="false">B4-I2</f>
        <v>9990</v>
      </c>
      <c r="E4" s="64"/>
      <c r="F4" s="64"/>
      <c r="G4" s="61"/>
      <c r="H4" s="61"/>
      <c r="I4" s="61"/>
      <c r="J4" s="61"/>
      <c r="K4" s="64"/>
      <c r="L4" s="64"/>
      <c r="M4" s="61"/>
      <c r="O4" s="33" t="n">
        <v>400</v>
      </c>
      <c r="P4" s="61"/>
      <c r="Q4" s="61"/>
      <c r="R4" s="64"/>
      <c r="S4" s="61"/>
    </row>
    <row r="5" customFormat="false" ht="12.8" hidden="false" customHeight="false" outlineLevel="0" collapsed="false">
      <c r="A5" s="64" t="n">
        <v>3</v>
      </c>
      <c r="B5" s="64" t="n">
        <v>5000</v>
      </c>
      <c r="C5" s="64"/>
      <c r="D5" s="64" t="n">
        <f aca="false">B5-I2</f>
        <v>4990</v>
      </c>
      <c r="E5" s="64"/>
      <c r="F5" s="64"/>
      <c r="G5" s="61"/>
      <c r="H5" s="61"/>
      <c r="I5" s="61"/>
      <c r="J5" s="61"/>
      <c r="K5" s="64"/>
      <c r="L5" s="64"/>
      <c r="M5" s="61"/>
      <c r="O5" s="33" t="s">
        <v>150</v>
      </c>
      <c r="P5" s="61"/>
      <c r="Q5" s="61"/>
      <c r="R5" s="64"/>
      <c r="S5" s="61"/>
    </row>
    <row r="6" customFormat="false" ht="12.8" hidden="false" customHeight="false" outlineLevel="0" collapsed="false">
      <c r="A6" s="64" t="n">
        <v>4</v>
      </c>
      <c r="B6" s="64" t="n">
        <v>500</v>
      </c>
      <c r="C6" s="64"/>
      <c r="D6" s="64" t="n">
        <f aca="false">B6-I2</f>
        <v>490</v>
      </c>
      <c r="E6" s="64"/>
      <c r="F6" s="64"/>
      <c r="G6" s="61"/>
      <c r="H6" s="61"/>
      <c r="I6" s="61"/>
      <c r="J6" s="61"/>
      <c r="K6" s="64"/>
      <c r="L6" s="64"/>
      <c r="M6" s="61"/>
      <c r="O6" s="33" t="n">
        <f aca="false">O2+O3+O4</f>
        <v>500</v>
      </c>
      <c r="P6" s="66" t="s">
        <v>24</v>
      </c>
      <c r="Q6" s="66" t="s">
        <v>151</v>
      </c>
      <c r="R6" s="9" t="s">
        <v>152</v>
      </c>
      <c r="S6" s="33" t="s">
        <v>153</v>
      </c>
    </row>
    <row r="7" customFormat="false" ht="12.8" hidden="false" customHeight="false" outlineLevel="0" collapsed="false">
      <c r="A7" s="61"/>
      <c r="B7" s="64" t="n">
        <v>90</v>
      </c>
      <c r="C7" s="64"/>
      <c r="D7" s="64" t="n">
        <f aca="false">B7-I2</f>
        <v>80</v>
      </c>
      <c r="E7" s="64"/>
      <c r="F7" s="64"/>
      <c r="G7" s="61"/>
      <c r="H7" s="61"/>
      <c r="I7" s="61"/>
      <c r="J7" s="61"/>
      <c r="K7" s="64"/>
      <c r="L7" s="64"/>
      <c r="M7" s="61"/>
    </row>
    <row r="8" customFormat="false" ht="12.8" hidden="false" customHeight="false" outlineLevel="0" collapsed="false">
      <c r="A8" s="61"/>
      <c r="B8" s="64" t="n">
        <v>80</v>
      </c>
      <c r="C8" s="64"/>
      <c r="D8" s="64" t="n">
        <f aca="false">B8-I2</f>
        <v>70</v>
      </c>
      <c r="E8" s="64"/>
      <c r="F8" s="64"/>
      <c r="G8" s="61"/>
      <c r="H8" s="61"/>
      <c r="I8" s="61"/>
      <c r="J8" s="61"/>
      <c r="K8" s="64"/>
      <c r="L8" s="64"/>
      <c r="M8" s="61"/>
    </row>
    <row r="9" customFormat="false" ht="12.8" hidden="false" customHeight="false" outlineLevel="0" collapsed="false">
      <c r="A9" s="61"/>
      <c r="B9" s="61"/>
      <c r="C9" s="64"/>
      <c r="D9" s="64" t="n">
        <f aca="false">B9-I4</f>
        <v>0</v>
      </c>
      <c r="E9" s="64"/>
      <c r="F9" s="64"/>
      <c r="G9" s="61"/>
      <c r="H9" s="61"/>
      <c r="I9" s="61"/>
      <c r="J9" s="61"/>
      <c r="K9" s="64"/>
      <c r="L9" s="64"/>
      <c r="M9" s="61"/>
    </row>
    <row r="10" customFormat="false" ht="12.8" hidden="false" customHeight="false" outlineLevel="0" collapsed="false">
      <c r="A10" s="61"/>
      <c r="B10" s="61"/>
      <c r="C10" s="67" t="s">
        <v>154</v>
      </c>
      <c r="D10" s="64"/>
      <c r="E10" s="64"/>
      <c r="F10" s="64"/>
      <c r="G10" s="61"/>
      <c r="H10" s="61"/>
      <c r="I10" s="61"/>
      <c r="J10" s="61"/>
      <c r="K10" s="68" t="s">
        <v>155</v>
      </c>
      <c r="L10" s="64"/>
      <c r="M10" s="61"/>
    </row>
    <row r="11" customFormat="false" ht="12.8" hidden="false" customHeight="false" outlineLevel="0" collapsed="false">
      <c r="A11" s="61"/>
      <c r="B11" s="61"/>
      <c r="C11" s="64"/>
      <c r="D11" s="64"/>
      <c r="E11" s="64"/>
      <c r="F11" s="64"/>
      <c r="G11" s="61"/>
      <c r="H11" s="61"/>
      <c r="I11" s="61"/>
      <c r="J11" s="61"/>
      <c r="K11" s="64"/>
      <c r="L11" s="64"/>
      <c r="M11" s="61"/>
    </row>
    <row r="12" customFormat="false" ht="12.8" hidden="false" customHeight="false" outlineLevel="0" collapsed="false">
      <c r="A12" s="64" t="n">
        <v>7</v>
      </c>
      <c r="B12" s="64" t="n">
        <v>20000</v>
      </c>
      <c r="C12" s="68" t="s">
        <v>156</v>
      </c>
      <c r="D12" s="64" t="n">
        <f aca="false">B12-I2-(10/100)</f>
        <v>19989.9</v>
      </c>
      <c r="E12" s="64" t="n">
        <f aca="false">0+J12</f>
        <v>500</v>
      </c>
      <c r="F12" s="64" t="n">
        <f aca="false">D12+E12</f>
        <v>20489.9</v>
      </c>
      <c r="G12" s="64" t="n">
        <f aca="false">B12*10/100</f>
        <v>2000</v>
      </c>
      <c r="H12" s="64" t="n">
        <v>50</v>
      </c>
      <c r="I12" s="61"/>
      <c r="J12" s="64" t="n">
        <f aca="false">O6</f>
        <v>500</v>
      </c>
      <c r="K12" s="64" t="n">
        <f aca="false">F12*10/100</f>
        <v>2048.99</v>
      </c>
      <c r="L12" s="64" t="n">
        <f aca="false">E12</f>
        <v>500</v>
      </c>
      <c r="M12" s="61"/>
    </row>
    <row r="13" customFormat="false" ht="12.8" hidden="false" customHeight="false" outlineLevel="0" collapsed="false">
      <c r="A13" s="61"/>
      <c r="B13" s="61"/>
      <c r="C13" s="64"/>
      <c r="D13" s="64"/>
      <c r="E13" s="64"/>
      <c r="F13" s="64"/>
      <c r="G13" s="61"/>
      <c r="H13" s="61"/>
      <c r="I13" s="61"/>
      <c r="J13" s="61"/>
      <c r="K13" s="64"/>
      <c r="L13" s="64"/>
      <c r="M13" s="61"/>
    </row>
    <row r="14" customFormat="false" ht="12.8" hidden="false" customHeight="false" outlineLevel="0" collapsed="false">
      <c r="A14" s="61"/>
      <c r="B14" s="61"/>
      <c r="C14" s="64"/>
      <c r="D14" s="64"/>
      <c r="E14" s="64"/>
      <c r="F14" s="64"/>
      <c r="G14" s="61"/>
      <c r="H14" s="61"/>
      <c r="I14" s="61"/>
      <c r="J14" s="61"/>
      <c r="K14" s="64"/>
      <c r="L14" s="64"/>
      <c r="M14" s="61"/>
    </row>
    <row r="15" customFormat="false" ht="12.8" hidden="false" customHeight="false" outlineLevel="0" collapsed="false">
      <c r="E15" s="8" t="s">
        <v>157</v>
      </c>
      <c r="F15" s="8" t="n">
        <v>100</v>
      </c>
      <c r="G15" s="8" t="n">
        <f aca="false">F15-(F15*10/100)</f>
        <v>90</v>
      </c>
    </row>
    <row r="16" customFormat="false" ht="12.8" hidden="false" customHeight="false" outlineLevel="0" collapsed="false">
      <c r="E16" s="64" t="s">
        <v>77</v>
      </c>
      <c r="F16" s="55" t="n">
        <v>100</v>
      </c>
      <c r="G16" s="55" t="n">
        <f aca="false">F15*10/100</f>
        <v>10</v>
      </c>
    </row>
    <row r="17" customFormat="false" ht="12.8" hidden="false" customHeight="false" outlineLevel="0" collapsed="false">
      <c r="F17" s="2"/>
    </row>
    <row r="18" customFormat="false" ht="12.8" hidden="false" customHeight="false" outlineLevel="0" collapsed="false">
      <c r="F18" s="2"/>
    </row>
    <row r="19" customFormat="false" ht="12.8" hidden="false" customHeight="false" outlineLevel="0" collapsed="false">
      <c r="A19" s="64" t="s">
        <v>117</v>
      </c>
      <c r="B19" s="61"/>
      <c r="C19" s="64" t="s">
        <v>118</v>
      </c>
      <c r="F19" s="2"/>
    </row>
    <row r="20" customFormat="false" ht="12.8" hidden="false" customHeight="false" outlineLevel="0" collapsed="false">
      <c r="A20" s="64" t="s">
        <v>120</v>
      </c>
      <c r="B20" s="61"/>
      <c r="C20" s="64" t="s">
        <v>121</v>
      </c>
      <c r="F20" s="2"/>
    </row>
    <row r="21" customFormat="false" ht="12.8" hidden="false" customHeight="false" outlineLevel="0" collapsed="false">
      <c r="F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8CE"/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17.52"/>
    <col collapsed="false" customWidth="true" hidden="false" outlineLevel="0" max="3" min="3" style="2" width="18.35"/>
    <col collapsed="false" customWidth="true" hidden="false" outlineLevel="0" max="4" min="4" style="2" width="17.52"/>
    <col collapsed="false" customWidth="true" hidden="false" outlineLevel="0" max="5" min="5" style="2" width="17.94"/>
    <col collapsed="false" customWidth="true" hidden="false" outlineLevel="0" max="8" min="8" style="2" width="19.6"/>
    <col collapsed="false" customWidth="true" hidden="false" outlineLevel="0" max="9" min="9" style="2" width="21.56"/>
    <col collapsed="false" customWidth="true" hidden="false" outlineLevel="0" max="10" min="10" style="2" width="19.19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69" t="s">
        <v>123</v>
      </c>
      <c r="B2" s="70"/>
      <c r="C2" s="69" t="s">
        <v>158</v>
      </c>
      <c r="D2" s="69" t="s">
        <v>159</v>
      </c>
      <c r="E2" s="70" t="s">
        <v>4</v>
      </c>
      <c r="H2" s="53" t="s">
        <v>160</v>
      </c>
      <c r="I2" s="53"/>
      <c r="J2" s="53" t="s">
        <v>64</v>
      </c>
    </row>
    <row r="3" customFormat="false" ht="12.8" hidden="false" customHeight="false" outlineLevel="0" collapsed="false">
      <c r="A3" s="14"/>
      <c r="B3" s="71"/>
      <c r="C3" s="71" t="n">
        <v>300000000000</v>
      </c>
      <c r="D3" s="71"/>
      <c r="E3" s="71"/>
      <c r="H3" s="14"/>
      <c r="I3" s="14"/>
      <c r="J3" s="72" t="n">
        <f aca="false">D5</f>
        <v>30000000000</v>
      </c>
    </row>
    <row r="4" customFormat="false" ht="12.8" hidden="false" customHeight="false" outlineLevel="0" collapsed="false">
      <c r="A4" s="14"/>
      <c r="B4" s="71" t="n">
        <v>2</v>
      </c>
      <c r="C4" s="71" t="n">
        <f aca="false">C3/B4</f>
        <v>150000000000</v>
      </c>
      <c r="D4" s="71"/>
      <c r="E4" s="71"/>
    </row>
    <row r="5" customFormat="false" ht="12.8" hidden="false" customHeight="false" outlineLevel="0" collapsed="false">
      <c r="A5" s="14"/>
      <c r="B5" s="73" t="n">
        <v>0.2</v>
      </c>
      <c r="C5" s="71"/>
      <c r="D5" s="71" t="n">
        <f aca="false">C4*B5</f>
        <v>30000000000</v>
      </c>
      <c r="E5" s="71"/>
      <c r="H5" s="4" t="s">
        <v>161</v>
      </c>
      <c r="I5" s="71"/>
      <c r="J5" s="71" t="s">
        <v>64</v>
      </c>
    </row>
    <row r="6" customFormat="false" ht="12.8" hidden="false" customHeight="false" outlineLevel="0" collapsed="false">
      <c r="A6" s="14"/>
      <c r="B6" s="71"/>
      <c r="C6" s="71" t="n">
        <f aca="false">C4-D5</f>
        <v>120000000000</v>
      </c>
      <c r="D6" s="71"/>
      <c r="E6" s="71"/>
      <c r="H6" s="4" t="s">
        <v>162</v>
      </c>
      <c r="I6" s="71"/>
      <c r="J6" s="72" t="n">
        <f aca="false">C10</f>
        <v>12857142857.1429</v>
      </c>
    </row>
    <row r="7" customFormat="false" ht="12.8" hidden="false" customHeight="false" outlineLevel="0" collapsed="false">
      <c r="A7" s="14"/>
      <c r="B7" s="71" t="n">
        <v>7</v>
      </c>
      <c r="C7" s="74" t="n">
        <f aca="false">C6/B7</f>
        <v>17142857142.8571</v>
      </c>
      <c r="D7" s="75" t="s">
        <v>9</v>
      </c>
      <c r="E7" s="71"/>
      <c r="H7" s="14"/>
      <c r="I7" s="14"/>
      <c r="J7" s="14"/>
    </row>
    <row r="8" customFormat="false" ht="12.8" hidden="false" customHeight="false" outlineLevel="0" collapsed="false">
      <c r="A8" s="14"/>
      <c r="B8" s="14"/>
      <c r="C8" s="14"/>
      <c r="D8" s="14"/>
      <c r="E8" s="71"/>
      <c r="H8" s="71" t="n">
        <v>7</v>
      </c>
      <c r="I8" s="74" t="n">
        <f aca="false">C10/H8</f>
        <v>1836734693.87755</v>
      </c>
      <c r="J8" s="71"/>
    </row>
    <row r="9" customFormat="false" ht="12.8" hidden="false" customHeight="false" outlineLevel="0" collapsed="false">
      <c r="A9" s="69" t="s">
        <v>163</v>
      </c>
      <c r="B9" s="71" t="n">
        <v>8</v>
      </c>
      <c r="C9" s="71" t="n">
        <f aca="false">C7/B9</f>
        <v>2142857142.85714</v>
      </c>
      <c r="D9" s="76" t="n">
        <v>2</v>
      </c>
      <c r="E9" s="77" t="n">
        <f aca="false">C9*2</f>
        <v>4285714285.71429</v>
      </c>
      <c r="H9" s="74" t="s">
        <v>164</v>
      </c>
      <c r="I9" s="74" t="s">
        <v>165</v>
      </c>
      <c r="J9" s="71"/>
    </row>
    <row r="10" customFormat="false" ht="12.8" hidden="false" customHeight="false" outlineLevel="0" collapsed="false">
      <c r="A10" s="14"/>
      <c r="B10" s="74" t="n">
        <v>6</v>
      </c>
      <c r="C10" s="74" t="n">
        <f aca="false">C9*B10</f>
        <v>12857142857.1429</v>
      </c>
      <c r="D10" s="78" t="s">
        <v>9</v>
      </c>
      <c r="E10" s="71"/>
    </row>
    <row r="11" customFormat="false" ht="12.8" hidden="false" customHeight="false" outlineLevel="0" collapsed="false">
      <c r="A11" s="71"/>
      <c r="B11" s="71"/>
      <c r="C11" s="71"/>
      <c r="D11" s="71"/>
      <c r="E11" s="71"/>
      <c r="H11" s="77" t="s">
        <v>166</v>
      </c>
      <c r="I11" s="77" t="n">
        <f aca="false">C10</f>
        <v>12857142857.1429</v>
      </c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41" t="s">
        <v>167</v>
      </c>
      <c r="B13" s="41"/>
      <c r="C13" s="41" t="s">
        <v>168</v>
      </c>
      <c r="D13" s="41" t="s">
        <v>169</v>
      </c>
      <c r="E13" s="41" t="s">
        <v>170</v>
      </c>
      <c r="H13" s="72" t="s">
        <v>171</v>
      </c>
      <c r="I13" s="71" t="n">
        <f aca="false">C3</f>
        <v>300000000000</v>
      </c>
      <c r="J13" s="14"/>
    </row>
    <row r="14" customFormat="false" ht="12.8" hidden="false" customHeight="false" outlineLevel="0" collapsed="false">
      <c r="A14" s="79" t="s">
        <v>163</v>
      </c>
      <c r="B14" s="71"/>
      <c r="C14" s="71"/>
      <c r="D14" s="80" t="s">
        <v>172</v>
      </c>
      <c r="E14" s="80" t="n">
        <f aca="false">E9</f>
        <v>4285714285.71429</v>
      </c>
      <c r="H14" s="72" t="s">
        <v>173</v>
      </c>
      <c r="I14" s="71" t="n">
        <f aca="false">D5</f>
        <v>30000000000</v>
      </c>
      <c r="J14" s="14"/>
    </row>
    <row r="15" customFormat="false" ht="12.8" hidden="false" customHeight="false" outlineLevel="0" collapsed="false">
      <c r="A15" s="53" t="n">
        <v>10</v>
      </c>
      <c r="B15" s="53" t="n">
        <f aca="false">I8/A15</f>
        <v>183673469.387755</v>
      </c>
      <c r="C15" s="71"/>
      <c r="D15" s="71"/>
      <c r="E15" s="71"/>
      <c r="H15" s="14"/>
      <c r="I15" s="14"/>
      <c r="J15" s="14"/>
    </row>
    <row r="16" customFormat="false" ht="12.8" hidden="false" customHeight="false" outlineLevel="0" collapsed="false">
      <c r="A16" s="14"/>
      <c r="B16" s="81" t="n">
        <v>0.4</v>
      </c>
      <c r="C16" s="53" t="n">
        <f aca="false">B15*B16</f>
        <v>73469387.755102</v>
      </c>
      <c r="D16" s="71"/>
      <c r="E16" s="71"/>
      <c r="H16" s="74" t="s">
        <v>174</v>
      </c>
      <c r="I16" s="71" t="n">
        <f aca="false">C10</f>
        <v>12857142857.1429</v>
      </c>
      <c r="J16" s="71"/>
    </row>
    <row r="17" customFormat="false" ht="12.8" hidden="false" customHeight="false" outlineLevel="0" collapsed="false">
      <c r="A17" s="14"/>
      <c r="B17" s="14"/>
      <c r="C17" s="81" t="n">
        <v>0.3</v>
      </c>
      <c r="D17" s="53" t="n">
        <f aca="false">B15*C17</f>
        <v>55102040.8163265</v>
      </c>
      <c r="E17" s="71"/>
      <c r="H17" s="71"/>
      <c r="I17" s="71" t="s">
        <v>175</v>
      </c>
      <c r="J17" s="71"/>
    </row>
    <row r="18" customFormat="false" ht="12.8" hidden="false" customHeight="false" outlineLevel="0" collapsed="false">
      <c r="A18" s="14"/>
      <c r="B18" s="14"/>
      <c r="C18" s="14"/>
      <c r="D18" s="81" t="n">
        <v>0.3</v>
      </c>
      <c r="E18" s="53" t="n">
        <f aca="false">B15*D18</f>
        <v>55102040.8163265</v>
      </c>
      <c r="H18" s="77" t="s">
        <v>167</v>
      </c>
      <c r="I18" s="71" t="s">
        <v>176</v>
      </c>
      <c r="J18" s="53" t="n">
        <f aca="false">B15</f>
        <v>183673469.387755</v>
      </c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82" t="s">
        <v>117</v>
      </c>
      <c r="B20" s="83"/>
      <c r="C20" s="84" t="s">
        <v>118</v>
      </c>
      <c r="D20" s="84"/>
      <c r="E20" s="84"/>
    </row>
    <row r="21" customFormat="false" ht="12.8" hidden="false" customHeight="false" outlineLevel="0" collapsed="false">
      <c r="A21" s="82" t="s">
        <v>120</v>
      </c>
      <c r="B21" s="83"/>
      <c r="C21" s="84" t="s">
        <v>121</v>
      </c>
      <c r="D21" s="84"/>
      <c r="E21" s="84"/>
    </row>
  </sheetData>
  <mergeCells count="2">
    <mergeCell ref="C20:E20"/>
    <mergeCell ref="C21:E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983B0"/>
    <pageSetUpPr fitToPage="false"/>
  </sheetPr>
  <dimension ref="A1:V27"/>
  <sheetViews>
    <sheetView showFormulas="false" showGridLines="true" showRowColHeaders="true" showZeros="true" rightToLeft="false" tabSelected="true" showOutlineSymbols="true" defaultGridColor="true" view="normal" topLeftCell="M5" colorId="64" zoomScale="100" zoomScaleNormal="100" zoomScalePageLayoutView="100" workbookViewId="0">
      <selection pane="topLeft" activeCell="P8" activeCellId="0" sqref="P8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23"/>
    <col collapsed="false" customWidth="true" hidden="false" outlineLevel="0" max="6" min="6" style="0" width="13.35"/>
    <col collapsed="false" customWidth="true" hidden="false" outlineLevel="0" max="7" min="7" style="0" width="13.63"/>
    <col collapsed="false" customWidth="true" hidden="false" outlineLevel="0" max="8" min="8" style="0" width="13.07"/>
  </cols>
  <sheetData>
    <row r="1" customFormat="false" ht="12.8" hidden="false" customHeight="false" outlineLevel="0" collapsed="false">
      <c r="A1" s="85" t="s">
        <v>21</v>
      </c>
      <c r="B1" s="86" t="s">
        <v>177</v>
      </c>
      <c r="C1" s="86" t="s">
        <v>125</v>
      </c>
      <c r="D1" s="86" t="s">
        <v>162</v>
      </c>
      <c r="E1" s="86" t="s">
        <v>178</v>
      </c>
      <c r="F1" s="86" t="s">
        <v>125</v>
      </c>
      <c r="G1" s="86" t="s">
        <v>179</v>
      </c>
      <c r="H1" s="86" t="s">
        <v>180</v>
      </c>
      <c r="I1" s="86" t="s">
        <v>42</v>
      </c>
      <c r="J1" s="86" t="s">
        <v>125</v>
      </c>
      <c r="K1" s="86" t="s">
        <v>162</v>
      </c>
      <c r="L1" s="87" t="s">
        <v>44</v>
      </c>
      <c r="M1" s="87" t="s">
        <v>181</v>
      </c>
    </row>
    <row r="2" customFormat="false" ht="12.8" hidden="false" customHeight="false" outlineLevel="0" collapsed="false">
      <c r="A2" s="61" t="s">
        <v>182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87" t="s">
        <v>183</v>
      </c>
    </row>
    <row r="3" customFormat="false" ht="12.8" hidden="false" customHeight="false" outlineLevel="0" collapsed="false">
      <c r="A3" s="61" t="s">
        <v>184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88"/>
    </row>
    <row r="4" customFormat="false" ht="12.8" hidden="false" customHeight="false" outlineLevel="0" collapsed="false">
      <c r="A4" s="61" t="s">
        <v>185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88"/>
    </row>
    <row r="5" customFormat="false" ht="12.8" hidden="false" customHeight="false" outlineLevel="0" collapsed="false">
      <c r="A5" s="61" t="s">
        <v>186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88"/>
    </row>
    <row r="6" customFormat="false" ht="12.8" hidden="false" customHeight="false" outlineLevel="0" collapsed="false">
      <c r="A6" s="61" t="s">
        <v>187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88"/>
    </row>
    <row r="7" customFormat="false" ht="12.8" hidden="false" customHeight="false" outlineLevel="0" collapsed="false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8"/>
    </row>
    <row r="8" customFormat="false" ht="12.8" hidden="false" customHeight="false" outlineLevel="0" collapsed="false">
      <c r="A8" s="88"/>
      <c r="B8" s="87" t="n">
        <v>0</v>
      </c>
      <c r="C8" s="87" t="n">
        <v>0</v>
      </c>
      <c r="D8" s="87" t="n">
        <v>1</v>
      </c>
      <c r="E8" s="87" t="n">
        <v>1</v>
      </c>
      <c r="F8" s="87" t="n">
        <v>1</v>
      </c>
      <c r="G8" s="89" t="s">
        <v>188</v>
      </c>
      <c r="H8" s="89" t="s">
        <v>189</v>
      </c>
      <c r="I8" s="87" t="n">
        <v>3</v>
      </c>
      <c r="J8" s="87" t="n">
        <v>3</v>
      </c>
      <c r="K8" s="87" t="n">
        <v>3</v>
      </c>
      <c r="L8" s="57" t="s">
        <v>190</v>
      </c>
      <c r="M8" s="57" t="s">
        <v>44</v>
      </c>
    </row>
    <row r="10" customFormat="false" ht="12.8" hidden="false" customHeight="false" outlineLevel="0" collapsed="false">
      <c r="A10" s="62" t="s">
        <v>191</v>
      </c>
      <c r="B10" s="90" t="s">
        <v>192</v>
      </c>
      <c r="C10" s="90"/>
      <c r="D10" s="88"/>
      <c r="E10" s="88"/>
      <c r="F10" s="88"/>
      <c r="G10" s="88"/>
      <c r="H10" s="88"/>
      <c r="I10" s="88"/>
      <c r="J10" s="88"/>
      <c r="K10" s="88"/>
      <c r="L10" s="62" t="s">
        <v>193</v>
      </c>
      <c r="M10" s="62"/>
      <c r="N10" s="62"/>
      <c r="O10" s="62" t="s">
        <v>194</v>
      </c>
      <c r="P10" s="62"/>
      <c r="Q10" s="62"/>
      <c r="R10" s="88"/>
      <c r="S10" s="91"/>
      <c r="T10" s="91"/>
      <c r="U10" s="91"/>
      <c r="V10" s="91"/>
    </row>
    <row r="11" customFormat="false" ht="35.05" hidden="false" customHeight="true" outlineLevel="0" collapsed="false">
      <c r="A11" s="62" t="s">
        <v>195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88"/>
      <c r="O11" s="92" t="s">
        <v>196</v>
      </c>
      <c r="P11" s="92"/>
      <c r="Q11" s="92"/>
      <c r="R11" s="92"/>
      <c r="S11" s="93" t="s">
        <v>197</v>
      </c>
      <c r="T11" s="93"/>
      <c r="U11" s="93"/>
      <c r="V11" s="93"/>
    </row>
    <row r="12" customFormat="false" ht="35.05" hidden="false" customHeight="true" outlineLevel="0" collapsed="false">
      <c r="O12" s="92" t="s">
        <v>198</v>
      </c>
      <c r="P12" s="92"/>
      <c r="Q12" s="92" t="s">
        <v>199</v>
      </c>
      <c r="R12" s="92"/>
      <c r="S12" s="93"/>
      <c r="T12" s="93"/>
      <c r="U12" s="93"/>
      <c r="V12" s="93"/>
    </row>
    <row r="13" customFormat="false" ht="12.8" hidden="false" customHeight="true" outlineLevel="0" collapsed="false">
      <c r="O13" s="92" t="s">
        <v>200</v>
      </c>
      <c r="P13" s="92"/>
      <c r="Q13" s="92"/>
      <c r="R13" s="92"/>
      <c r="S13" s="93"/>
      <c r="T13" s="93"/>
      <c r="U13" s="93"/>
      <c r="V13" s="93"/>
    </row>
    <row r="14" customFormat="false" ht="12.8" hidden="false" customHeight="false" outlineLevel="0" collapsed="false">
      <c r="O14" s="92"/>
      <c r="P14" s="92"/>
      <c r="Q14" s="92"/>
      <c r="R14" s="92"/>
      <c r="S14" s="93"/>
      <c r="T14" s="93"/>
      <c r="U14" s="93"/>
      <c r="V14" s="93"/>
    </row>
    <row r="15" customFormat="false" ht="12.8" hidden="false" customHeight="false" outlineLevel="0" collapsed="false">
      <c r="S15" s="93"/>
      <c r="T15" s="93"/>
      <c r="U15" s="93"/>
      <c r="V15" s="93"/>
    </row>
    <row r="16" customFormat="false" ht="12.8" hidden="false" customHeight="false" outlineLevel="0" collapsed="false">
      <c r="S16" s="93"/>
      <c r="T16" s="93"/>
      <c r="U16" s="93"/>
      <c r="V16" s="93"/>
    </row>
    <row r="17" customFormat="false" ht="12.8" hidden="false" customHeight="false" outlineLevel="0" collapsed="false">
      <c r="S17" s="93"/>
      <c r="T17" s="93"/>
      <c r="U17" s="93"/>
      <c r="V17" s="93"/>
    </row>
    <row r="18" customFormat="false" ht="12.8" hidden="false" customHeight="false" outlineLevel="0" collapsed="false">
      <c r="S18" s="93"/>
      <c r="T18" s="93"/>
      <c r="U18" s="93"/>
      <c r="V18" s="93"/>
    </row>
    <row r="19" customFormat="false" ht="12.8" hidden="false" customHeight="false" outlineLevel="0" collapsed="false">
      <c r="S19" s="93"/>
      <c r="T19" s="93"/>
      <c r="U19" s="93"/>
      <c r="V19" s="93"/>
    </row>
    <row r="20" customFormat="false" ht="12.8" hidden="false" customHeight="false" outlineLevel="0" collapsed="false">
      <c r="S20" s="93"/>
      <c r="T20" s="93"/>
      <c r="U20" s="93"/>
      <c r="V20" s="93"/>
    </row>
    <row r="21" customFormat="false" ht="12.8" hidden="false" customHeight="false" outlineLevel="0" collapsed="false">
      <c r="S21" s="93"/>
      <c r="T21" s="93"/>
      <c r="U21" s="93"/>
      <c r="V21" s="93"/>
    </row>
    <row r="22" customFormat="false" ht="12.8" hidden="false" customHeight="false" outlineLevel="0" collapsed="false">
      <c r="S22" s="93"/>
      <c r="T22" s="93"/>
      <c r="U22" s="93"/>
      <c r="V22" s="93"/>
    </row>
    <row r="23" customFormat="false" ht="12.8" hidden="false" customHeight="false" outlineLevel="0" collapsed="false">
      <c r="S23" s="93"/>
      <c r="T23" s="93"/>
      <c r="U23" s="93"/>
      <c r="V23" s="93"/>
    </row>
    <row r="24" customFormat="false" ht="12.8" hidden="false" customHeight="false" outlineLevel="0" collapsed="false">
      <c r="S24" s="93"/>
      <c r="T24" s="93"/>
      <c r="U24" s="93"/>
      <c r="V24" s="93"/>
    </row>
    <row r="25" customFormat="false" ht="12.8" hidden="false" customHeight="false" outlineLevel="0" collapsed="false">
      <c r="S25" s="93"/>
      <c r="T25" s="93"/>
      <c r="U25" s="93"/>
      <c r="V25" s="93"/>
    </row>
    <row r="26" customFormat="false" ht="12.8" hidden="false" customHeight="false" outlineLevel="0" collapsed="false">
      <c r="S26" s="93"/>
      <c r="T26" s="93"/>
      <c r="U26" s="93"/>
      <c r="V26" s="93"/>
    </row>
    <row r="27" customFormat="false" ht="12.8" hidden="false" customHeight="false" outlineLevel="0" collapsed="false">
      <c r="S27" s="93"/>
      <c r="T27" s="93"/>
      <c r="U27" s="93"/>
      <c r="V27" s="93"/>
    </row>
  </sheetData>
  <mergeCells count="9">
    <mergeCell ref="B10:C10"/>
    <mergeCell ref="L10:N10"/>
    <mergeCell ref="O10:Q10"/>
    <mergeCell ref="A11:M11"/>
    <mergeCell ref="O11:R11"/>
    <mergeCell ref="S11:V27"/>
    <mergeCell ref="O12:P12"/>
    <mergeCell ref="Q12:R12"/>
    <mergeCell ref="O13:R14"/>
  </mergeCells>
  <hyperlinks>
    <hyperlink ref="O10" r:id="rId1" display="https://www.warframe.com/landi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D7"/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24.45" hidden="false" customHeight="true" outlineLevel="0" collapsed="false">
      <c r="A1" s="94" t="s">
        <v>201</v>
      </c>
      <c r="B1" s="94"/>
      <c r="C1" s="94"/>
      <c r="D1" s="95" t="s">
        <v>202</v>
      </c>
      <c r="E1" s="95"/>
      <c r="F1" s="95"/>
    </row>
    <row r="2" customFormat="false" ht="12.8" hidden="false" customHeight="false" outlineLevel="0" collapsed="false">
      <c r="A2" s="57"/>
      <c r="B2" s="57"/>
      <c r="C2" s="57"/>
      <c r="D2" s="95"/>
      <c r="E2" s="95"/>
      <c r="F2" s="95"/>
    </row>
    <row r="3" customFormat="false" ht="12.8" hidden="false" customHeight="false" outlineLevel="0" collapsed="false">
      <c r="A3" s="57"/>
      <c r="B3" s="57"/>
      <c r="C3" s="57"/>
      <c r="D3" s="95"/>
      <c r="E3" s="95"/>
      <c r="F3" s="95"/>
    </row>
    <row r="4" customFormat="false" ht="12.8" hidden="false" customHeight="false" outlineLevel="0" collapsed="false">
      <c r="A4" s="57"/>
      <c r="B4" s="57"/>
      <c r="C4" s="57"/>
      <c r="D4" s="95"/>
      <c r="E4" s="95"/>
      <c r="F4" s="95"/>
    </row>
    <row r="5" customFormat="false" ht="12.8" hidden="false" customHeight="false" outlineLevel="0" collapsed="false">
      <c r="A5" s="57"/>
      <c r="B5" s="57"/>
      <c r="C5" s="57"/>
      <c r="D5" s="95"/>
      <c r="E5" s="95"/>
      <c r="F5" s="95"/>
    </row>
    <row r="6" customFormat="false" ht="12.8" hidden="false" customHeight="false" outlineLevel="0" collapsed="false">
      <c r="A6" s="57"/>
      <c r="B6" s="57"/>
      <c r="C6" s="57"/>
      <c r="D6" s="95"/>
      <c r="E6" s="95"/>
      <c r="F6" s="95"/>
    </row>
    <row r="7" customFormat="false" ht="12.8" hidden="false" customHeight="false" outlineLevel="0" collapsed="false">
      <c r="A7" s="57"/>
      <c r="B7" s="57"/>
      <c r="C7" s="57"/>
      <c r="D7" s="95"/>
      <c r="E7" s="95"/>
      <c r="F7" s="95"/>
    </row>
  </sheetData>
  <mergeCells count="2">
    <mergeCell ref="A1:C1"/>
    <mergeCell ref="D1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24.45" hidden="false" customHeight="true" outlineLevel="0" collapsed="false">
      <c r="A1" s="94" t="s">
        <v>201</v>
      </c>
      <c r="B1" s="94"/>
      <c r="C1" s="94"/>
      <c r="D1" s="95" t="s">
        <v>202</v>
      </c>
      <c r="E1" s="95"/>
      <c r="F1" s="95"/>
    </row>
    <row r="2" customFormat="false" ht="12.8" hidden="false" customHeight="false" outlineLevel="0" collapsed="false">
      <c r="A2" s="57"/>
      <c r="B2" s="57"/>
      <c r="C2" s="57"/>
      <c r="D2" s="95"/>
      <c r="E2" s="95"/>
      <c r="F2" s="95"/>
    </row>
    <row r="3" customFormat="false" ht="12.8" hidden="false" customHeight="false" outlineLevel="0" collapsed="false">
      <c r="A3" s="57"/>
      <c r="B3" s="57"/>
      <c r="C3" s="57"/>
      <c r="D3" s="95"/>
      <c r="E3" s="95"/>
      <c r="F3" s="95"/>
    </row>
    <row r="4" customFormat="false" ht="12.8" hidden="false" customHeight="false" outlineLevel="0" collapsed="false">
      <c r="A4" s="57"/>
      <c r="B4" s="57"/>
      <c r="C4" s="57"/>
      <c r="D4" s="95"/>
      <c r="E4" s="95"/>
      <c r="F4" s="95"/>
    </row>
    <row r="5" customFormat="false" ht="12.8" hidden="false" customHeight="false" outlineLevel="0" collapsed="false">
      <c r="A5" s="57"/>
      <c r="B5" s="57"/>
      <c r="C5" s="57"/>
      <c r="D5" s="95"/>
      <c r="E5" s="95"/>
      <c r="F5" s="95"/>
    </row>
    <row r="6" customFormat="false" ht="12.8" hidden="false" customHeight="false" outlineLevel="0" collapsed="false">
      <c r="A6" s="57"/>
      <c r="B6" s="57"/>
      <c r="C6" s="57"/>
      <c r="D6" s="95"/>
      <c r="E6" s="95"/>
      <c r="F6" s="95"/>
    </row>
    <row r="7" customFormat="false" ht="12.8" hidden="false" customHeight="false" outlineLevel="0" collapsed="false">
      <c r="A7" s="57"/>
      <c r="B7" s="57"/>
      <c r="C7" s="57"/>
      <c r="D7" s="95"/>
      <c r="E7" s="95"/>
      <c r="F7" s="95"/>
    </row>
  </sheetData>
  <mergeCells count="2">
    <mergeCell ref="A1:C1"/>
    <mergeCell ref="D1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6" t="s">
        <v>21</v>
      </c>
      <c r="B1" s="96" t="s">
        <v>203</v>
      </c>
      <c r="C1" s="96"/>
      <c r="D1" s="14"/>
    </row>
    <row r="2" customFormat="false" ht="12.8" hidden="false" customHeight="false" outlineLevel="0" collapsed="false">
      <c r="A2" s="96"/>
      <c r="B2" s="96"/>
      <c r="C2" s="96"/>
      <c r="D2" s="97" t="s">
        <v>81</v>
      </c>
      <c r="E2" s="98" t="s">
        <v>34</v>
      </c>
      <c r="F2" s="97" t="s">
        <v>204</v>
      </c>
      <c r="G2" s="41" t="s">
        <v>205</v>
      </c>
      <c r="H2" s="41" t="s">
        <v>206</v>
      </c>
      <c r="I2" s="41" t="s">
        <v>207</v>
      </c>
    </row>
    <row r="3" customFormat="false" ht="12.8" hidden="false" customHeight="false" outlineLevel="0" collapsed="false">
      <c r="A3" s="99" t="s">
        <v>208</v>
      </c>
      <c r="B3" s="99" t="str">
        <f aca="false">[1]Sheet2!B2</f>
        <v>Crytpo</v>
      </c>
      <c r="C3" s="99" t="str">
        <f aca="false">[1]Sheet2!C2</f>
        <v>Yellow</v>
      </c>
      <c r="D3" s="99"/>
      <c r="F3" s="8" t="s">
        <v>209</v>
      </c>
      <c r="G3" s="100" t="n">
        <v>6000</v>
      </c>
      <c r="H3" s="100" t="n">
        <v>6000</v>
      </c>
      <c r="I3" s="100" t="n">
        <v>6000</v>
      </c>
    </row>
    <row r="4" customFormat="false" ht="12.8" hidden="false" customHeight="false" outlineLevel="0" collapsed="false">
      <c r="A4" s="99" t="s">
        <v>210</v>
      </c>
      <c r="B4" s="99"/>
      <c r="C4" s="99"/>
      <c r="D4" s="99"/>
      <c r="F4" s="8" t="s">
        <v>211</v>
      </c>
      <c r="G4" s="100" t="n">
        <v>8000</v>
      </c>
      <c r="H4" s="100" t="n">
        <v>8000</v>
      </c>
      <c r="I4" s="100" t="n">
        <v>8000</v>
      </c>
    </row>
    <row r="5" customFormat="false" ht="12.8" hidden="false" customHeight="false" outlineLevel="0" collapsed="false">
      <c r="A5" s="99" t="s">
        <v>212</v>
      </c>
      <c r="B5" s="99"/>
      <c r="C5" s="99"/>
      <c r="D5" s="99"/>
      <c r="F5" s="8" t="s">
        <v>213</v>
      </c>
      <c r="G5" s="100" t="n">
        <v>15000</v>
      </c>
      <c r="H5" s="100" t="n">
        <v>15000</v>
      </c>
      <c r="I5" s="100" t="n">
        <v>15000</v>
      </c>
    </row>
    <row r="6" customFormat="false" ht="12.8" hidden="false" customHeight="false" outlineLevel="0" collapsed="false">
      <c r="A6" s="99"/>
      <c r="B6" s="99"/>
      <c r="C6" s="99"/>
      <c r="D6" s="99"/>
    </row>
    <row r="7" customFormat="false" ht="12.8" hidden="false" customHeight="false" outlineLevel="0" collapsed="false">
      <c r="A7" s="99"/>
      <c r="B7" s="99"/>
      <c r="C7" s="99"/>
      <c r="D7" s="99"/>
      <c r="E7" s="101" t="s">
        <v>34</v>
      </c>
      <c r="F7" s="96" t="s">
        <v>214</v>
      </c>
      <c r="G7" s="102" t="s">
        <v>205</v>
      </c>
      <c r="H7" s="102" t="s">
        <v>206</v>
      </c>
      <c r="I7" s="102" t="s">
        <v>207</v>
      </c>
    </row>
    <row r="8" customFormat="false" ht="12.8" hidden="false" customHeight="false" outlineLevel="0" collapsed="false">
      <c r="A8" s="99"/>
      <c r="B8" s="99"/>
      <c r="C8" s="99"/>
      <c r="D8" s="99"/>
      <c r="F8" s="103" t="s">
        <v>29</v>
      </c>
      <c r="G8" s="104" t="s">
        <v>215</v>
      </c>
      <c r="H8" s="105" t="n">
        <v>3</v>
      </c>
      <c r="I8" s="105" t="n">
        <v>1</v>
      </c>
    </row>
    <row r="9" customFormat="false" ht="12.8" hidden="false" customHeight="false" outlineLevel="0" collapsed="false">
      <c r="A9" s="99"/>
      <c r="B9" s="99"/>
      <c r="C9" s="99"/>
      <c r="D9" s="99"/>
      <c r="F9" s="103" t="s">
        <v>216</v>
      </c>
      <c r="G9" s="100" t="n">
        <v>50000</v>
      </c>
      <c r="H9" s="71"/>
      <c r="I9" s="71"/>
    </row>
    <row r="10" customFormat="false" ht="12.8" hidden="false" customHeight="false" outlineLevel="0" collapsed="false">
      <c r="A10" s="99"/>
      <c r="B10" s="99"/>
      <c r="C10" s="99"/>
      <c r="D10" s="99"/>
      <c r="E10" s="21"/>
      <c r="F10" s="106" t="s">
        <v>13</v>
      </c>
      <c r="G10" s="100" t="s">
        <v>217</v>
      </c>
      <c r="H10" s="100" t="s">
        <v>32</v>
      </c>
      <c r="I10" s="100" t="s">
        <v>30</v>
      </c>
    </row>
    <row r="11" customFormat="false" ht="12.8" hidden="false" customHeight="false" outlineLevel="0" collapsed="false">
      <c r="A11" s="99"/>
      <c r="B11" s="99"/>
      <c r="C11" s="99"/>
      <c r="D11" s="99"/>
      <c r="E11" s="107" t="s">
        <v>218</v>
      </c>
      <c r="F11" s="21"/>
    </row>
    <row r="12" customFormat="false" ht="12.8" hidden="false" customHeight="false" outlineLevel="0" collapsed="false">
      <c r="A12" s="99"/>
      <c r="B12" s="99"/>
      <c r="C12" s="99"/>
      <c r="D12" s="99"/>
      <c r="E12" s="107" t="s">
        <v>29</v>
      </c>
      <c r="F12" s="108" t="s">
        <v>219</v>
      </c>
    </row>
    <row r="13" customFormat="false" ht="12.8" hidden="false" customHeight="false" outlineLevel="0" collapsed="false">
      <c r="A13" s="99"/>
      <c r="B13" s="99"/>
      <c r="C13" s="99"/>
      <c r="D13" s="99"/>
    </row>
    <row r="14" customFormat="false" ht="12.8" hidden="false" customHeight="false" outlineLevel="0" collapsed="false">
      <c r="A14" s="99"/>
      <c r="B14" s="99"/>
      <c r="C14" s="99"/>
      <c r="D14" s="99"/>
    </row>
    <row r="15" customFormat="false" ht="12.8" hidden="false" customHeight="false" outlineLevel="0" collapsed="false">
      <c r="A15" s="99"/>
      <c r="B15" s="99"/>
      <c r="C15" s="99"/>
      <c r="D15" s="99"/>
    </row>
    <row r="16" customFormat="false" ht="12.8" hidden="false" customHeight="false" outlineLevel="0" collapsed="false">
      <c r="A16" s="99"/>
      <c r="B16" s="99"/>
      <c r="C16" s="99"/>
      <c r="D16" s="99"/>
      <c r="F16" s="71" t="s">
        <v>220</v>
      </c>
      <c r="G16" s="71" t="s">
        <v>221</v>
      </c>
      <c r="H16" s="14"/>
    </row>
    <row r="17" customFormat="false" ht="12.8" hidden="false" customHeight="false" outlineLevel="0" collapsed="false">
      <c r="A17" s="99"/>
      <c r="B17" s="99"/>
      <c r="C17" s="99"/>
      <c r="D17" s="99"/>
      <c r="F17" s="107"/>
      <c r="G17" s="71" t="s">
        <v>222</v>
      </c>
      <c r="H17" s="14"/>
    </row>
    <row r="18" customFormat="false" ht="12.8" hidden="false" customHeight="false" outlineLevel="0" collapsed="false">
      <c r="A18" s="99"/>
      <c r="B18" s="99"/>
      <c r="C18" s="99"/>
      <c r="D18" s="99"/>
      <c r="F18" s="107"/>
      <c r="G18" s="71" t="s">
        <v>223</v>
      </c>
      <c r="H18" s="14"/>
    </row>
    <row r="19" customFormat="false" ht="12.8" hidden="false" customHeight="false" outlineLevel="0" collapsed="false">
      <c r="A19" s="99"/>
      <c r="B19" s="99"/>
      <c r="C19" s="99"/>
      <c r="D19" s="99"/>
      <c r="F19" s="107"/>
      <c r="G19" s="71" t="s">
        <v>224</v>
      </c>
      <c r="H19" s="14"/>
    </row>
    <row r="20" customFormat="false" ht="12.8" hidden="false" customHeight="false" outlineLevel="0" collapsed="false">
      <c r="A20" s="99"/>
      <c r="B20" s="99"/>
      <c r="C20" s="99"/>
      <c r="D20" s="99"/>
      <c r="F20" s="107"/>
      <c r="G20" s="71" t="s">
        <v>225</v>
      </c>
      <c r="H20" s="71" t="s">
        <v>226</v>
      </c>
    </row>
    <row r="21" customFormat="false" ht="12.8" hidden="false" customHeight="false" outlineLevel="0" collapsed="false">
      <c r="A21" s="99"/>
      <c r="B21" s="99"/>
      <c r="C21" s="99"/>
      <c r="D21" s="99"/>
    </row>
    <row r="22" customFormat="false" ht="12.8" hidden="false" customHeight="false" outlineLevel="0" collapsed="false">
      <c r="A22" s="99"/>
      <c r="B22" s="99"/>
      <c r="C22" s="99"/>
      <c r="D22" s="99"/>
    </row>
    <row r="23" customFormat="false" ht="12.8" hidden="false" customHeight="false" outlineLevel="0" collapsed="false">
      <c r="A23" s="99"/>
      <c r="B23" s="99"/>
      <c r="C23" s="99"/>
      <c r="D23" s="99"/>
    </row>
    <row r="24" customFormat="false" ht="12.8" hidden="false" customHeight="false" outlineLevel="0" collapsed="false">
      <c r="A24" s="99"/>
      <c r="B24" s="99"/>
      <c r="C24" s="99"/>
      <c r="D24" s="99"/>
    </row>
    <row r="25" customFormat="false" ht="12.8" hidden="false" customHeight="false" outlineLevel="0" collapsed="false">
      <c r="A25" s="99"/>
      <c r="B25" s="99"/>
      <c r="C25" s="99"/>
      <c r="D25" s="99"/>
    </row>
    <row r="26" customFormat="false" ht="12.8" hidden="false" customHeight="false" outlineLevel="0" collapsed="false">
      <c r="A26" s="99"/>
      <c r="B26" s="99"/>
      <c r="C26" s="99"/>
      <c r="D26" s="96" t="s">
        <v>9</v>
      </c>
      <c r="E26" s="101" t="s">
        <v>34</v>
      </c>
      <c r="F26" s="68" t="s">
        <v>227</v>
      </c>
      <c r="G26" s="68"/>
    </row>
    <row r="27" customFormat="false" ht="12.8" hidden="false" customHeight="false" outlineLevel="0" collapsed="false">
      <c r="A27" s="99"/>
      <c r="B27" s="99"/>
      <c r="C27" s="99"/>
      <c r="D27" s="99"/>
    </row>
    <row r="29" customFormat="false" ht="12.8" hidden="false" customHeight="false" outlineLevel="0" collapsed="false">
      <c r="A29" s="82" t="s">
        <v>117</v>
      </c>
      <c r="B29" s="83"/>
      <c r="C29" s="84" t="s">
        <v>118</v>
      </c>
      <c r="D29" s="84"/>
      <c r="E29" s="84"/>
    </row>
    <row r="30" customFormat="false" ht="12.8" hidden="false" customHeight="false" outlineLevel="0" collapsed="false">
      <c r="A30" s="82" t="s">
        <v>120</v>
      </c>
      <c r="B30" s="83"/>
      <c r="C30" s="84" t="s">
        <v>121</v>
      </c>
      <c r="D30" s="84"/>
      <c r="E30" s="84"/>
    </row>
  </sheetData>
  <mergeCells count="5">
    <mergeCell ref="A1:A2"/>
    <mergeCell ref="B1:C2"/>
    <mergeCell ref="F26:G26"/>
    <mergeCell ref="C29:E29"/>
    <mergeCell ref="C30:E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2024-07-15T22:54:01Z</dcterms:created>
  <dc:creator/>
  <dc:description/>
  <dc:language>en-ZA</dc:language>
  <cp:lastModifiedBy/>
  <dcterms:modified xsi:type="dcterms:W3CDTF">2024-07-19T00:25:55Z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