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HW\Time Series Analysis\"/>
    </mc:Choice>
  </mc:AlternateContent>
  <bookViews>
    <workbookView xWindow="0" yWindow="0" windowWidth="21600" windowHeight="9735" activeTab="2"/>
  </bookViews>
  <sheets>
    <sheet name="Seasonality and Trend" sheetId="4" r:id="rId1"/>
    <sheet name="Seasonality Only" sheetId="5" r:id="rId2"/>
    <sheet name="Demonstration of Growth in Sale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7" l="1"/>
  <c r="C3" i="7"/>
  <c r="N2" i="5"/>
  <c r="N2" i="4"/>
  <c r="N38" i="5" l="1"/>
  <c r="N39" i="5"/>
  <c r="N40" i="5"/>
  <c r="N41" i="5"/>
  <c r="N42" i="5"/>
  <c r="N43" i="5"/>
  <c r="N44" i="5"/>
  <c r="N45" i="5"/>
  <c r="N46" i="5"/>
  <c r="N47" i="5"/>
  <c r="N48" i="5"/>
  <c r="N49" i="5"/>
  <c r="Q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" i="4" l="1"/>
  <c r="N4" i="4"/>
  <c r="N5" i="4"/>
  <c r="N6" i="4"/>
  <c r="N7" i="4"/>
  <c r="O7" i="4" s="1"/>
  <c r="P7" i="4" s="1"/>
  <c r="N8" i="4"/>
  <c r="O8" i="4" s="1"/>
  <c r="P8" i="4" s="1"/>
  <c r="N9" i="4"/>
  <c r="O9" i="4" s="1"/>
  <c r="P9" i="4" s="1"/>
  <c r="N10" i="4"/>
  <c r="O10" i="4" s="1"/>
  <c r="P10" i="4" s="1"/>
  <c r="N11" i="4"/>
  <c r="N12" i="4"/>
  <c r="N13" i="4"/>
  <c r="N14" i="4"/>
  <c r="O14" i="4" s="1"/>
  <c r="P14" i="4" s="1"/>
  <c r="N15" i="4"/>
  <c r="N16" i="4"/>
  <c r="N17" i="4"/>
  <c r="N18" i="4"/>
  <c r="N19" i="4"/>
  <c r="N20" i="4"/>
  <c r="N21" i="4"/>
  <c r="N22" i="4"/>
  <c r="N23" i="4"/>
  <c r="O23" i="4" s="1"/>
  <c r="P23" i="4" s="1"/>
  <c r="N24" i="4"/>
  <c r="O24" i="4" s="1"/>
  <c r="P24" i="4" s="1"/>
  <c r="N25" i="4"/>
  <c r="O25" i="4" s="1"/>
  <c r="P25" i="4" s="1"/>
  <c r="N26" i="4"/>
  <c r="O26" i="4" s="1"/>
  <c r="P26" i="4" s="1"/>
  <c r="N27" i="4"/>
  <c r="N28" i="4"/>
  <c r="N29" i="4"/>
  <c r="N30" i="4"/>
  <c r="O30" i="4" s="1"/>
  <c r="P30" i="4" s="1"/>
  <c r="N31" i="4"/>
  <c r="N32" i="4"/>
  <c r="N33" i="4"/>
  <c r="N34" i="4"/>
  <c r="O34" i="4" s="1"/>
  <c r="P34" i="4" s="1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P2" i="4"/>
  <c r="O15" i="4"/>
  <c r="P15" i="4" s="1"/>
  <c r="O16" i="4"/>
  <c r="P16" i="4" s="1"/>
  <c r="O17" i="4"/>
  <c r="P17" i="4" s="1"/>
  <c r="O18" i="4"/>
  <c r="P18" i="4" s="1"/>
  <c r="O31" i="4"/>
  <c r="P31" i="4" s="1"/>
  <c r="O32" i="4"/>
  <c r="P32" i="4" s="1"/>
  <c r="O33" i="4"/>
  <c r="P33" i="4" s="1"/>
  <c r="O2" i="4"/>
  <c r="O3" i="4"/>
  <c r="P3" i="4" s="1"/>
  <c r="O4" i="4"/>
  <c r="P4" i="4" s="1"/>
  <c r="O5" i="4"/>
  <c r="P5" i="4" s="1"/>
  <c r="O6" i="4"/>
  <c r="P6" i="4" s="1"/>
  <c r="O11" i="4"/>
  <c r="P11" i="4" s="1"/>
  <c r="O12" i="4"/>
  <c r="P12" i="4" s="1"/>
  <c r="O13" i="4"/>
  <c r="P13" i="4" s="1"/>
  <c r="O19" i="4"/>
  <c r="P19" i="4" s="1"/>
  <c r="O20" i="4"/>
  <c r="P20" i="4" s="1"/>
  <c r="O21" i="4"/>
  <c r="P21" i="4" s="1"/>
  <c r="O22" i="4"/>
  <c r="P22" i="4" s="1"/>
  <c r="O27" i="4"/>
  <c r="P27" i="4" s="1"/>
  <c r="O28" i="4"/>
  <c r="P28" i="4" s="1"/>
  <c r="O29" i="4"/>
  <c r="P29" i="4" s="1"/>
  <c r="O35" i="4"/>
  <c r="P35" i="4" s="1"/>
  <c r="O36" i="4"/>
  <c r="P36" i="4" s="1"/>
  <c r="O37" i="4"/>
  <c r="P37" i="4" s="1"/>
  <c r="Q2" i="4" l="1"/>
</calcChain>
</file>

<file path=xl/sharedStrings.xml><?xml version="1.0" encoding="utf-8"?>
<sst xmlns="http://schemas.openxmlformats.org/spreadsheetml/2006/main" count="145" uniqueCount="50">
  <si>
    <t>Months (t)</t>
  </si>
  <si>
    <t>Sales (y)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</si>
  <si>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</si>
  <si>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</si>
  <si>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</si>
  <si>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</si>
  <si>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</si>
  <si>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</si>
  <si>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</si>
  <si>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</si>
  <si>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</si>
  <si>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</si>
  <si>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</si>
  <si>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</si>
  <si>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</si>
  <si>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</si>
  <si>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</si>
  <si>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</si>
  <si>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</si>
  <si>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</si>
  <si>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</si>
  <si>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</si>
  <si>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</si>
  <si>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</si>
  <si>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</si>
  <si>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</si>
  <si>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</si>
  <si>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</si>
  <si>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</si>
  <si>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</si>
  <si>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</si>
  <si>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</si>
  <si>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</si>
  <si>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</si>
  <si>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</si>
  <si>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</si>
  <si>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</si>
  <si>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</si>
  <si>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</si>
  <si>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 (y)</t>
  </si>
  <si>
    <t>Residuals</t>
  </si>
  <si>
    <t>Prediction</t>
  </si>
  <si>
    <t>Error</t>
  </si>
  <si>
    <t>e-squared</t>
  </si>
  <si>
    <t>MSE</t>
  </si>
  <si>
    <t>Year 1 Month 1</t>
  </si>
  <si>
    <t>Year 2 Month 2</t>
  </si>
  <si>
    <t>Year 3 Month 3</t>
  </si>
  <si>
    <t>% growth</t>
  </si>
  <si>
    <t>Actual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</si>
</sst>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Sales </a:t>
            </a:r>
            <a:r>
              <a:rPr lang="en-US"/>
              <a:t>(y) in first 3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'Seasonality and Trend'!$M$1</c:f>
              <c:strCache>
                <c:ptCount val="1"/>
                <c:pt idx="0">
                  <c:v>Sales (y)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982403028833068E-2"/>
                  <c:y val="-0.219055247597997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'Seasonality and Trend'!$L$2:$L$37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'Seasonality and Trend'!$M$2:$M$37</c:f>
              <c:numCache>
                <c:formatCode>General</c:formatCode>
                <c:ptCount val="36"/>
                <c:pt idx="0">
                  <c:v>240</c:v>
                </c:pt>
                <c:pt idx="1">
                  <c:v>233</c:v>
                </c:pt>
                <c:pt idx="2">
                  <c:v>231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  <c:pt idx="12">
                  <c:v>263</c:v>
                </c:pt>
                <c:pt idx="13">
                  <c:v>238</c:v>
                </c:pt>
                <c:pt idx="14">
                  <c:v>247</c:v>
                </c:pt>
                <c:pt idx="15">
                  <c:v>193</c:v>
                </c:pt>
                <c:pt idx="16">
                  <c:v>193</c:v>
                </c:pt>
                <c:pt idx="17">
                  <c:v>149</c:v>
                </c:pt>
                <c:pt idx="18">
                  <c:v>157</c:v>
                </c:pt>
                <c:pt idx="19">
                  <c:v>161</c:v>
                </c:pt>
                <c:pt idx="20">
                  <c:v>122</c:v>
                </c:pt>
                <c:pt idx="21">
                  <c:v>130</c:v>
                </c:pt>
                <c:pt idx="22">
                  <c:v>167</c:v>
                </c:pt>
                <c:pt idx="23">
                  <c:v>230</c:v>
                </c:pt>
                <c:pt idx="24">
                  <c:v>282</c:v>
                </c:pt>
                <c:pt idx="25">
                  <c:v>255</c:v>
                </c:pt>
                <c:pt idx="26">
                  <c:v>265</c:v>
                </c:pt>
                <c:pt idx="27">
                  <c:v>205</c:v>
                </c:pt>
                <c:pt idx="28">
                  <c:v>210</c:v>
                </c:pt>
                <c:pt idx="29">
                  <c:v>160</c:v>
                </c:pt>
                <c:pt idx="30">
                  <c:v>166</c:v>
                </c:pt>
                <c:pt idx="31">
                  <c:v>174</c:v>
                </c:pt>
                <c:pt idx="32">
                  <c:v>126</c:v>
                </c:pt>
                <c:pt idx="33">
                  <c:v>148</c:v>
                </c:pt>
                <c:pt idx="34">
                  <c:v>173</c:v>
                </c:pt>
                <c:pt idx="35">
                  <c:v>235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23344"/>
        <c:axId val="318625024"/>
      </c:scatterChart>
      <c:valAx>
        <c:axId val="31862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 months</a:t>
                </a:r>
                <a:r>
                  <a:rPr lang="en-US" sz="1200" baseline="0"/>
                  <a:t> (in 3 years)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0696644371372276"/>
              <c:y val="0.91003329925628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25024"/>
        <c:crosses val="autoZero"/>
        <c:crossBetween val="midCat"/>
      </c:valAx>
      <c:valAx>
        <c:axId val="3186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Actual</a:t>
                </a:r>
                <a:r>
                  <a:rPr lang="en-US" sz="1050" baseline="0"/>
                  <a:t> sales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1.816375519191098E-2"/>
              <c:y val="0.35481065971586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2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Trend'!$I$2:$I$37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27824"/>
        <c:axId val="318628384"/>
      </c:scatterChart>
      <c:valAx>
        <c:axId val="31862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28384"/>
        <c:crosses val="autoZero"/>
        <c:crossBetween val="midCat"/>
      </c:valAx>
      <c:valAx>
        <c:axId val="31862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27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Trend'!$A$2:$A$37</c:f>
              <c:numCache>
                <c:formatCode>General</c:formatCode>
                <c:ptCount val="3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30624"/>
        <c:axId val="318631184"/>
      </c:scatterChart>
      <c:valAx>
        <c:axId val="31863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31184"/>
        <c:crosses val="autoZero"/>
        <c:crossBetween val="midCat"/>
      </c:valAx>
      <c:valAx>
        <c:axId val="318631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30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Trend'!$B$2:$B$37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33424"/>
        <c:axId val="318633984"/>
      </c:scatterChart>
      <c:valAx>
        <c:axId val="31863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33984"/>
        <c:crosses val="autoZero"/>
        <c:crossBetween val="midCat"/>
      </c:valAx>
      <c:valAx>
        <c:axId val="318633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33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M3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Trend'!$C$2:$C$37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36224"/>
        <c:axId val="318636784"/>
      </c:scatterChart>
      <c:valAx>
        <c:axId val="318636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36784"/>
        <c:crosses val="autoZero"/>
        <c:crossBetween val="midCat"/>
      </c:valAx>
      <c:valAx>
        <c:axId val="318636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36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M4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Trend'!$D$2:$D$37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39024"/>
        <c:axId val="318639584"/>
      </c:scatterChart>
      <c:valAx>
        <c:axId val="31863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39584"/>
        <c:crosses val="autoZero"/>
        <c:crossBetween val="midCat"/>
      </c:valAx>
      <c:valAx>
        <c:axId val="318639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39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M5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Trend'!$E$2:$E$37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41824"/>
        <c:axId val="318642384"/>
      </c:scatterChart>
      <c:valAx>
        <c:axId val="31864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42384"/>
        <c:crosses val="autoZero"/>
        <c:crossBetween val="midCat"/>
      </c:valAx>
      <c:valAx>
        <c:axId val="318642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41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M6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Trend'!$F$2:$F$37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44624"/>
        <c:axId val="318645184"/>
      </c:scatterChart>
      <c:valAx>
        <c:axId val="31864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45184"/>
        <c:crosses val="autoZero"/>
        <c:crossBetween val="midCat"/>
      </c:valAx>
      <c:valAx>
        <c:axId val="318645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44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M7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Trend'!$G$2:$G$37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47424"/>
        <c:axId val="318647984"/>
      </c:scatterChart>
      <c:valAx>
        <c:axId val="31864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47984"/>
        <c:crosses val="autoZero"/>
        <c:crossBetween val="midCat"/>
      </c:valAx>
      <c:valAx>
        <c:axId val="318647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47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M8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Trend'!$H$2:$H$37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50224"/>
        <c:axId val="318650784"/>
      </c:scatterChart>
      <c:valAx>
        <c:axId val="31865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50784"/>
        <c:crosses val="autoZero"/>
        <c:crossBetween val="midCat"/>
      </c:valAx>
      <c:valAx>
        <c:axId val="318650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650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Trend'!$I$2:$I$37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11040"/>
        <c:axId val="318011600"/>
      </c:scatterChart>
      <c:valAx>
        <c:axId val="31801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011600"/>
        <c:crosses val="autoZero"/>
        <c:crossBetween val="midCat"/>
      </c:valAx>
      <c:valAx>
        <c:axId val="318011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011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M10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Trend'!$J$2:$J$37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08240"/>
        <c:axId val="318008800"/>
      </c:scatterChart>
      <c:valAx>
        <c:axId val="31800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M10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008800"/>
        <c:crosses val="autoZero"/>
        <c:crossBetween val="midCat"/>
      </c:valAx>
      <c:valAx>
        <c:axId val="318008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00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M11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Trend'!$K$2:$K$37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05440"/>
        <c:axId val="318006000"/>
      </c:scatterChart>
      <c:valAx>
        <c:axId val="31800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M11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006000"/>
        <c:crosses val="autoZero"/>
        <c:crossBetween val="midCat"/>
      </c:valAx>
      <c:valAx>
        <c:axId val="318006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005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Months (t)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and Trend'!$L$2:$L$37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'Seasonality and Trend'!$C$90:$C$125</c:f>
              <c:numCache>
                <c:formatCode>General</c:formatCode>
                <c:ptCount val="36"/>
                <c:pt idx="0">
                  <c:v>-9.2499999999999432</c:v>
                </c:pt>
                <c:pt idx="1">
                  <c:v>3.4166666666666572</c:v>
                </c:pt>
                <c:pt idx="2">
                  <c:v>-4.2499999999999716</c:v>
                </c:pt>
                <c:pt idx="3">
                  <c:v>-1.583333333333286</c:v>
                </c:pt>
                <c:pt idx="4">
                  <c:v>0.75000000000002842</c:v>
                </c:pt>
                <c:pt idx="5">
                  <c:v>2.7500000000000284</c:v>
                </c:pt>
                <c:pt idx="6">
                  <c:v>1.4166666666666572</c:v>
                </c:pt>
                <c:pt idx="7">
                  <c:v>2.0833333333333712</c:v>
                </c:pt>
                <c:pt idx="8">
                  <c:v>3.083333333333357</c:v>
                </c:pt>
                <c:pt idx="9">
                  <c:v>6.416666666666714</c:v>
                </c:pt>
                <c:pt idx="10">
                  <c:v>0.41666666666668561</c:v>
                </c:pt>
                <c:pt idx="11">
                  <c:v>-5.25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1.0000000000000284</c:v>
                </c:pt>
                <c:pt idx="16">
                  <c:v>-2.6666666666666288</c:v>
                </c:pt>
                <c:pt idx="17">
                  <c:v>-0.66666666666662877</c:v>
                </c:pt>
                <c:pt idx="18">
                  <c:v>1</c:v>
                </c:pt>
                <c:pt idx="19">
                  <c:v>-1.3333333333333144</c:v>
                </c:pt>
                <c:pt idx="20">
                  <c:v>2.6666666666666856</c:v>
                </c:pt>
                <c:pt idx="21">
                  <c:v>-5.9999999999999432</c:v>
                </c:pt>
                <c:pt idx="22">
                  <c:v>3.0000000000000284</c:v>
                </c:pt>
                <c:pt idx="23">
                  <c:v>6.3333333333333428</c:v>
                </c:pt>
                <c:pt idx="24">
                  <c:v>7.9166666666667425</c:v>
                </c:pt>
                <c:pt idx="25">
                  <c:v>0.58333333333331439</c:v>
                </c:pt>
                <c:pt idx="26">
                  <c:v>4.9166666666666856</c:v>
                </c:pt>
                <c:pt idx="27">
                  <c:v>0.58333333333337123</c:v>
                </c:pt>
                <c:pt idx="28">
                  <c:v>1.9166666666666856</c:v>
                </c:pt>
                <c:pt idx="29">
                  <c:v>-2.0833333333333144</c:v>
                </c:pt>
                <c:pt idx="30">
                  <c:v>-2.4166666666666856</c:v>
                </c:pt>
                <c:pt idx="31">
                  <c:v>-0.74999999999997158</c:v>
                </c:pt>
                <c:pt idx="32">
                  <c:v>-5.75</c:v>
                </c:pt>
                <c:pt idx="33">
                  <c:v>-0.41666666666662877</c:v>
                </c:pt>
                <c:pt idx="34">
                  <c:v>-3.4166666666666288</c:v>
                </c:pt>
                <c:pt idx="35">
                  <c:v>-1.0833333333333144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79104"/>
        <c:axId val="372777424"/>
      </c:scatterChart>
      <c:valAx>
        <c:axId val="37277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 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777424"/>
        <c:crosses val="autoZero"/>
        <c:crossBetween val="midCat"/>
      </c:valAx>
      <c:valAx>
        <c:axId val="372777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779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Sales (into year 4th)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'Seasonality and Trend'!$N$1</c:f>
              <c:strCache>
                <c:ptCount val="1"/>
                <c:pt idx="0">
                  <c:v>Prediction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25151306232302"/>
                  <c:y val="-0.16293464636181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'Seasonality and Trend'!$L$2:$L$49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'Seasonality and Trend'!$N$2:$N$49</c:f>
              <c:numCache>
                <c:formatCode>General</c:formatCode>
                <c:ptCount val="48"/>
                <c:pt idx="0">
                  <c:v>249.24999999999994</c:v>
                </c:pt>
                <c:pt idx="1">
                  <c:v>229.58333333333334</c:v>
                </c:pt>
                <c:pt idx="2">
                  <c:v>235.24999999999997</c:v>
                </c:pt>
                <c:pt idx="3">
                  <c:v>179.58333333333329</c:v>
                </c:pt>
                <c:pt idx="4">
                  <c:v>183.24999999999997</c:v>
                </c:pt>
                <c:pt idx="5">
                  <c:v>137.24999999999997</c:v>
                </c:pt>
                <c:pt idx="6">
                  <c:v>143.58333333333334</c:v>
                </c:pt>
                <c:pt idx="7">
                  <c:v>149.91666666666663</c:v>
                </c:pt>
                <c:pt idx="8">
                  <c:v>106.91666666666664</c:v>
                </c:pt>
                <c:pt idx="9">
                  <c:v>123.58333333333329</c:v>
                </c:pt>
                <c:pt idx="10">
                  <c:v>151.58333333333331</c:v>
                </c:pt>
                <c:pt idx="11">
                  <c:v>211.25</c:v>
                </c:pt>
                <c:pt idx="12">
                  <c:v>261.66666666666663</c:v>
                </c:pt>
                <c:pt idx="13">
                  <c:v>242</c:v>
                </c:pt>
                <c:pt idx="14">
                  <c:v>247.66666666666666</c:v>
                </c:pt>
                <c:pt idx="15">
                  <c:v>191.99999999999997</c:v>
                </c:pt>
                <c:pt idx="16">
                  <c:v>195.66666666666663</c:v>
                </c:pt>
                <c:pt idx="17">
                  <c:v>149.66666666666663</c:v>
                </c:pt>
                <c:pt idx="18">
                  <c:v>156</c:v>
                </c:pt>
                <c:pt idx="19">
                  <c:v>162.33333333333331</c:v>
                </c:pt>
                <c:pt idx="20">
                  <c:v>119.33333333333331</c:v>
                </c:pt>
                <c:pt idx="21">
                  <c:v>135.99999999999994</c:v>
                </c:pt>
                <c:pt idx="22">
                  <c:v>163.99999999999997</c:v>
                </c:pt>
                <c:pt idx="23">
                  <c:v>223.66666666666666</c:v>
                </c:pt>
                <c:pt idx="24">
                  <c:v>274.08333333333326</c:v>
                </c:pt>
                <c:pt idx="25">
                  <c:v>254.41666666666669</c:v>
                </c:pt>
                <c:pt idx="26">
                  <c:v>260.08333333333331</c:v>
                </c:pt>
                <c:pt idx="27">
                  <c:v>204.41666666666663</c:v>
                </c:pt>
                <c:pt idx="28">
                  <c:v>208.08333333333331</c:v>
                </c:pt>
                <c:pt idx="29">
                  <c:v>162.08333333333331</c:v>
                </c:pt>
                <c:pt idx="30">
                  <c:v>168.41666666666669</c:v>
                </c:pt>
                <c:pt idx="31">
                  <c:v>174.74999999999997</c:v>
                </c:pt>
                <c:pt idx="32">
                  <c:v>131.75</c:v>
                </c:pt>
                <c:pt idx="33">
                  <c:v>148.41666666666663</c:v>
                </c:pt>
                <c:pt idx="34">
                  <c:v>176.41666666666663</c:v>
                </c:pt>
                <c:pt idx="35">
                  <c:v>236.08333333333331</c:v>
                </c:pt>
                <c:pt idx="36">
                  <c:v>286.49999999999994</c:v>
                </c:pt>
                <c:pt idx="37">
                  <c:v>266.83333333333337</c:v>
                </c:pt>
                <c:pt idx="38">
                  <c:v>272.5</c:v>
                </c:pt>
                <c:pt idx="39">
                  <c:v>216.83333333333331</c:v>
                </c:pt>
                <c:pt idx="40">
                  <c:v>220.49999999999997</c:v>
                </c:pt>
                <c:pt idx="41">
                  <c:v>174.49999999999997</c:v>
                </c:pt>
                <c:pt idx="42">
                  <c:v>180.83333333333334</c:v>
                </c:pt>
                <c:pt idx="43">
                  <c:v>187.16666666666666</c:v>
                </c:pt>
                <c:pt idx="44">
                  <c:v>144.16666666666666</c:v>
                </c:pt>
                <c:pt idx="45">
                  <c:v>160.83333333333329</c:v>
                </c:pt>
                <c:pt idx="46">
                  <c:v>188.83333333333331</c:v>
                </c:pt>
                <c:pt idx="47">
                  <c:v>248.5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83584"/>
        <c:axId val="372776864"/>
      </c:scatterChart>
      <c:valAx>
        <c:axId val="3727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48</a:t>
                </a:r>
                <a:r>
                  <a:rPr lang="en-US" sz="1200" baseline="0"/>
                  <a:t> months (4 years)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2794451249801363"/>
              <c:y val="0.91210188436207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76864"/>
        <c:crosses val="autoZero"/>
        <c:crossBetween val="midCat"/>
      </c:valAx>
      <c:valAx>
        <c:axId val="3727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predicted</a:t>
                </a:r>
                <a:r>
                  <a:rPr lang="en-US" sz="1200" baseline="0"/>
                  <a:t> sales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7877095671083962E-2"/>
              <c:y val="0.31909722366498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8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Only'!$A$2:$A$37</c:f>
              <c:numCache>
                <c:formatCode>General</c:formatCode>
                <c:ptCount val="3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425056"/>
        <c:axId val="372702048"/>
      </c:scatterChart>
      <c:valAx>
        <c:axId val="37742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702048"/>
        <c:crosses val="autoZero"/>
        <c:crossBetween val="midCat"/>
      </c:valAx>
      <c:valAx>
        <c:axId val="372702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7425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Only'!$B$2:$B$37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384"/>
        <c:axId val="305954896"/>
      </c:scatterChart>
      <c:valAx>
        <c:axId val="288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54896"/>
        <c:crosses val="autoZero"/>
        <c:crossBetween val="midCat"/>
      </c:valAx>
      <c:valAx>
        <c:axId val="305954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2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M3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Only'!$C$2:$C$37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57136"/>
        <c:axId val="305957696"/>
      </c:scatterChart>
      <c:valAx>
        <c:axId val="30595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57696"/>
        <c:crosses val="autoZero"/>
        <c:crossBetween val="midCat"/>
      </c:valAx>
      <c:valAx>
        <c:axId val="30595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57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M4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Only'!$D$2:$D$37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59936"/>
        <c:axId val="305960496"/>
      </c:scatterChart>
      <c:valAx>
        <c:axId val="30595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60496"/>
        <c:crosses val="autoZero"/>
        <c:crossBetween val="midCat"/>
      </c:valAx>
      <c:valAx>
        <c:axId val="30596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59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M5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Only'!$E$2:$E$37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62736"/>
        <c:axId val="305963296"/>
      </c:scatterChart>
      <c:valAx>
        <c:axId val="30596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63296"/>
        <c:crosses val="autoZero"/>
        <c:crossBetween val="midCat"/>
      </c:valAx>
      <c:valAx>
        <c:axId val="30596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62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M6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Only'!$F$2:$F$37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65536"/>
        <c:axId val="305966096"/>
      </c:scatterChart>
      <c:valAx>
        <c:axId val="30596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66096"/>
        <c:crosses val="autoZero"/>
        <c:crossBetween val="midCat"/>
      </c:valAx>
      <c:valAx>
        <c:axId val="305966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65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M7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Only'!$G$2:$G$37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68336"/>
        <c:axId val="305968896"/>
      </c:scatterChart>
      <c:valAx>
        <c:axId val="30596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68896"/>
        <c:crosses val="autoZero"/>
        <c:crossBetween val="midCat"/>
      </c:valAx>
      <c:valAx>
        <c:axId val="305968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968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M8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Only'!$H$2:$H$37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48864"/>
        <c:axId val="317649424"/>
      </c:scatterChart>
      <c:valAx>
        <c:axId val="31764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49424"/>
        <c:crosses val="autoZero"/>
        <c:crossBetween val="midCat"/>
      </c:valAx>
      <c:valAx>
        <c:axId val="317649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48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Only'!$I$2:$I$37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51664"/>
        <c:axId val="317652224"/>
      </c:scatterChart>
      <c:valAx>
        <c:axId val="31765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52224"/>
        <c:crosses val="autoZero"/>
        <c:crossBetween val="midCat"/>
      </c:valAx>
      <c:valAx>
        <c:axId val="31765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51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M10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Only'!$J$2:$J$37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54464"/>
        <c:axId val="317655024"/>
      </c:scatterChart>
      <c:valAx>
        <c:axId val="31765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M10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55024"/>
        <c:crosses val="autoZero"/>
        <c:crossBetween val="midCat"/>
      </c:valAx>
      <c:valAx>
        <c:axId val="317655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54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M11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'Seasonality Only'!$K$2:$K$37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'Seasonality Only'!$C$90:$C$125</c:f>
              <c:numCache>
                <c:formatCode>General</c:formatCode>
                <c:ptCount val="36"/>
                <c:pt idx="0">
                  <c:v>-21.666666666666629</c:v>
                </c:pt>
                <c:pt idx="1">
                  <c:v>-9</c:v>
                </c:pt>
                <c:pt idx="2">
                  <c:v>-16.666666666666657</c:v>
                </c:pt>
                <c:pt idx="3">
                  <c:v>-14</c:v>
                </c:pt>
                <c:pt idx="4">
                  <c:v>-11.666666666666686</c:v>
                </c:pt>
                <c:pt idx="5">
                  <c:v>-9.6666666666666572</c:v>
                </c:pt>
                <c:pt idx="6">
                  <c:v>-11</c:v>
                </c:pt>
                <c:pt idx="7">
                  <c:v>-10.333333333333343</c:v>
                </c:pt>
                <c:pt idx="8">
                  <c:v>-9.333333333333286</c:v>
                </c:pt>
                <c:pt idx="9">
                  <c:v>-6</c:v>
                </c:pt>
                <c:pt idx="10">
                  <c:v>-12</c:v>
                </c:pt>
                <c:pt idx="11">
                  <c:v>-17.666666666666686</c:v>
                </c:pt>
                <c:pt idx="12">
                  <c:v>1.3333333333333712</c:v>
                </c:pt>
                <c:pt idx="13">
                  <c:v>-4</c:v>
                </c:pt>
                <c:pt idx="14">
                  <c:v>-0.66666666666665719</c:v>
                </c:pt>
                <c:pt idx="15">
                  <c:v>1</c:v>
                </c:pt>
                <c:pt idx="16">
                  <c:v>-2.6666666666666856</c:v>
                </c:pt>
                <c:pt idx="17">
                  <c:v>-0.66666666666665719</c:v>
                </c:pt>
                <c:pt idx="18">
                  <c:v>1</c:v>
                </c:pt>
                <c:pt idx="19">
                  <c:v>-1.3333333333333428</c:v>
                </c:pt>
                <c:pt idx="20">
                  <c:v>2.666666666666714</c:v>
                </c:pt>
                <c:pt idx="21">
                  <c:v>-6</c:v>
                </c:pt>
                <c:pt idx="22">
                  <c:v>3</c:v>
                </c:pt>
                <c:pt idx="23">
                  <c:v>6.3333333333333144</c:v>
                </c:pt>
                <c:pt idx="24">
                  <c:v>20.333333333333371</c:v>
                </c:pt>
                <c:pt idx="25">
                  <c:v>13</c:v>
                </c:pt>
                <c:pt idx="26">
                  <c:v>17.333333333333343</c:v>
                </c:pt>
                <c:pt idx="27">
                  <c:v>13</c:v>
                </c:pt>
                <c:pt idx="28">
                  <c:v>14.333333333333314</c:v>
                </c:pt>
                <c:pt idx="29">
                  <c:v>10.333333333333343</c:v>
                </c:pt>
                <c:pt idx="30">
                  <c:v>10</c:v>
                </c:pt>
                <c:pt idx="31">
                  <c:v>11.666666666666657</c:v>
                </c:pt>
                <c:pt idx="32">
                  <c:v>6.666666666666714</c:v>
                </c:pt>
                <c:pt idx="33">
                  <c:v>12</c:v>
                </c:pt>
                <c:pt idx="34">
                  <c:v>9</c:v>
                </c:pt>
                <c:pt idx="35">
                  <c:v>11.333333333333314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57264"/>
        <c:axId val="317657824"/>
      </c:scatterChart>
      <c:valAx>
        <c:axId val="31765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M11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57824"/>
        <c:crosses val="autoZero"/>
        <c:crossBetween val="midCat"/>
      </c:valAx>
      <c:valAx>
        <c:axId val="317657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57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Actual</a:t>
            </a:r>
            <a:r>
              <a:rPr lang="en-US" sz="1800" baseline="0"/>
              <a:t> Sales (in first 3 years)</a:t>
            </a:r>
            <a:endParaRPr lang="en-US" sz="1800"/>
          </a:p>
        </c:rich>
      </c:tx>
      <c:layout>
        <c:manualLayout>
          <c:xMode val="edge"/>
          <c:yMode val="edge"/>
          <c:x val="0.26774193548387099"/>
          <c:y val="2.5998142989786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'Seasonality Only'!$M$1</c:f>
              <c:strCache>
                <c:ptCount val="1"/>
                <c:pt idx="0">
                  <c:v>Sales (y)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965900410936187E-2"/>
                  <c:y val="-0.19818799513770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'Seasonality Only'!$L$2:$L$37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'Seasonality Only'!$M$2:$M$37</c:f>
              <c:numCache>
                <c:formatCode>General</c:formatCode>
                <c:ptCount val="36"/>
                <c:pt idx="0">
                  <c:v>240</c:v>
                </c:pt>
                <c:pt idx="1">
                  <c:v>233</c:v>
                </c:pt>
                <c:pt idx="2">
                  <c:v>231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  <c:pt idx="12">
                  <c:v>263</c:v>
                </c:pt>
                <c:pt idx="13">
                  <c:v>238</c:v>
                </c:pt>
                <c:pt idx="14">
                  <c:v>247</c:v>
                </c:pt>
                <c:pt idx="15">
                  <c:v>193</c:v>
                </c:pt>
                <c:pt idx="16">
                  <c:v>193</c:v>
                </c:pt>
                <c:pt idx="17">
                  <c:v>149</c:v>
                </c:pt>
                <c:pt idx="18">
                  <c:v>157</c:v>
                </c:pt>
                <c:pt idx="19">
                  <c:v>161</c:v>
                </c:pt>
                <c:pt idx="20">
                  <c:v>122</c:v>
                </c:pt>
                <c:pt idx="21">
                  <c:v>130</c:v>
                </c:pt>
                <c:pt idx="22">
                  <c:v>167</c:v>
                </c:pt>
                <c:pt idx="23">
                  <c:v>230</c:v>
                </c:pt>
                <c:pt idx="24">
                  <c:v>282</c:v>
                </c:pt>
                <c:pt idx="25">
                  <c:v>255</c:v>
                </c:pt>
                <c:pt idx="26">
                  <c:v>265</c:v>
                </c:pt>
                <c:pt idx="27">
                  <c:v>205</c:v>
                </c:pt>
                <c:pt idx="28">
                  <c:v>210</c:v>
                </c:pt>
                <c:pt idx="29">
                  <c:v>160</c:v>
                </c:pt>
                <c:pt idx="30">
                  <c:v>166</c:v>
                </c:pt>
                <c:pt idx="31">
                  <c:v>174</c:v>
                </c:pt>
                <c:pt idx="32">
                  <c:v>126</c:v>
                </c:pt>
                <c:pt idx="33">
                  <c:v>148</c:v>
                </c:pt>
                <c:pt idx="34">
                  <c:v>173</c:v>
                </c:pt>
                <c:pt idx="35">
                  <c:v>235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60064"/>
        <c:axId val="317660624"/>
      </c:scatterChart>
      <c:valAx>
        <c:axId val="31766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36</a:t>
                </a:r>
                <a:r>
                  <a:rPr lang="en-US" sz="1200" baseline="0"/>
                  <a:t> months ( 3 years)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60624"/>
        <c:crosses val="autoZero"/>
        <c:crossBetween val="midCat"/>
      </c:valAx>
      <c:valAx>
        <c:axId val="317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actual</a:t>
                </a:r>
                <a:r>
                  <a:rPr lang="en-US" sz="1200" baseline="0"/>
                  <a:t> sales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935483870967742E-2"/>
              <c:y val="0.34279794412885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6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Predicted</a:t>
            </a:r>
            <a:r>
              <a:rPr lang="en-US" sz="1800" baseline="0"/>
              <a:t> Sales (into 4 years)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'Seasonality Only'!$N$1</c:f>
              <c:strCache>
                <c:ptCount val="1"/>
                <c:pt idx="0">
                  <c:v>Prediction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07382057121995"/>
                  <c:y val="-0.186447682159103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'Seasonality Only'!$L$2:$L$49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'Seasonality Only'!$N$2:$N$49</c:f>
              <c:numCache>
                <c:formatCode>General</c:formatCode>
                <c:ptCount val="48"/>
                <c:pt idx="0">
                  <c:v>261.66666666666663</c:v>
                </c:pt>
                <c:pt idx="1">
                  <c:v>242</c:v>
                </c:pt>
                <c:pt idx="2">
                  <c:v>247.66666666666666</c:v>
                </c:pt>
                <c:pt idx="3">
                  <c:v>192</c:v>
                </c:pt>
                <c:pt idx="4">
                  <c:v>195.66666666666669</c:v>
                </c:pt>
                <c:pt idx="5">
                  <c:v>149.66666666666666</c:v>
                </c:pt>
                <c:pt idx="6">
                  <c:v>156</c:v>
                </c:pt>
                <c:pt idx="7">
                  <c:v>162.33333333333334</c:v>
                </c:pt>
                <c:pt idx="8">
                  <c:v>119.33333333333329</c:v>
                </c:pt>
                <c:pt idx="9">
                  <c:v>136</c:v>
                </c:pt>
                <c:pt idx="10">
                  <c:v>164</c:v>
                </c:pt>
                <c:pt idx="11">
                  <c:v>223.66666666666669</c:v>
                </c:pt>
                <c:pt idx="12">
                  <c:v>261.66666666666663</c:v>
                </c:pt>
                <c:pt idx="13">
                  <c:v>242</c:v>
                </c:pt>
                <c:pt idx="14">
                  <c:v>247.66666666666666</c:v>
                </c:pt>
                <c:pt idx="15">
                  <c:v>192</c:v>
                </c:pt>
                <c:pt idx="16">
                  <c:v>195.66666666666669</c:v>
                </c:pt>
                <c:pt idx="17">
                  <c:v>149.66666666666666</c:v>
                </c:pt>
                <c:pt idx="18">
                  <c:v>156</c:v>
                </c:pt>
                <c:pt idx="19">
                  <c:v>162.33333333333334</c:v>
                </c:pt>
                <c:pt idx="20">
                  <c:v>119.33333333333329</c:v>
                </c:pt>
                <c:pt idx="21">
                  <c:v>136</c:v>
                </c:pt>
                <c:pt idx="22">
                  <c:v>164</c:v>
                </c:pt>
                <c:pt idx="23">
                  <c:v>223.66666666666669</c:v>
                </c:pt>
                <c:pt idx="24">
                  <c:v>261.66666666666663</c:v>
                </c:pt>
                <c:pt idx="25">
                  <c:v>242</c:v>
                </c:pt>
                <c:pt idx="26">
                  <c:v>247.66666666666666</c:v>
                </c:pt>
                <c:pt idx="27">
                  <c:v>192</c:v>
                </c:pt>
                <c:pt idx="28">
                  <c:v>195.66666666666669</c:v>
                </c:pt>
                <c:pt idx="29">
                  <c:v>149.66666666666666</c:v>
                </c:pt>
                <c:pt idx="30">
                  <c:v>156</c:v>
                </c:pt>
                <c:pt idx="31">
                  <c:v>162.33333333333334</c:v>
                </c:pt>
                <c:pt idx="32">
                  <c:v>119.33333333333329</c:v>
                </c:pt>
                <c:pt idx="33">
                  <c:v>136</c:v>
                </c:pt>
                <c:pt idx="34">
                  <c:v>164</c:v>
                </c:pt>
                <c:pt idx="35">
                  <c:v>223.66666666666669</c:v>
                </c:pt>
                <c:pt idx="36">
                  <c:v>261.66666666666663</c:v>
                </c:pt>
                <c:pt idx="37">
                  <c:v>242</c:v>
                </c:pt>
                <c:pt idx="38">
                  <c:v>247.66666666666666</c:v>
                </c:pt>
                <c:pt idx="39">
                  <c:v>192</c:v>
                </c:pt>
                <c:pt idx="40">
                  <c:v>195.66666666666669</c:v>
                </c:pt>
                <c:pt idx="41">
                  <c:v>149.66666666666666</c:v>
                </c:pt>
                <c:pt idx="42">
                  <c:v>156</c:v>
                </c:pt>
                <c:pt idx="43">
                  <c:v>162.33333333333334</c:v>
                </c:pt>
                <c:pt idx="44">
                  <c:v>119.33333333333329</c:v>
                </c:pt>
                <c:pt idx="45">
                  <c:v>136</c:v>
                </c:pt>
                <c:pt idx="46">
                  <c:v>164</c:v>
                </c:pt>
                <c:pt idx="47">
                  <c:v>223.66666666666669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62864"/>
        <c:axId val="317663424"/>
      </c:scatterChart>
      <c:valAx>
        <c:axId val="31766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48 months (in 4 years)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63424"/>
        <c:crosses val="autoZero"/>
        <c:crossBetween val="midCat"/>
      </c:valAx>
      <c:valAx>
        <c:axId val="31766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predicted sales</a:t>
                </a:r>
              </a:p>
            </c:rich>
          </c:tx>
          <c:layout>
            <c:manualLayout>
              <c:xMode val="edge"/>
              <c:yMode val="edge"/>
              <c:x val="2.3633491076030987E-2"/>
              <c:y val="0.40783030060374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6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621505</xdr:colOff>
      <xdr:row>14</xdr:row>
      <xdr:rowOff>42861</xdr:rowOff>
    </xdr:from>
    <xdr:to>
      <xdr:col>25</xdr:col>
      <xdr:colOff>0</xdr:colOff>
      <xdr:row>30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295275</xdr:colOff>
      <xdr:row>78</xdr:row>
      <xdr:rowOff>171450</xdr:rowOff>
    </xdr:from>
    <xdr:to>
      <xdr:col>21</xdr:col>
      <xdr:colOff>295275</xdr:colOff>
      <xdr:row>80</xdr:row>
      <xdr:rowOff>133350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419100</xdr:colOff>
      <xdr:row>62</xdr:row>
      <xdr:rowOff>85725</xdr:rowOff>
    </xdr:from>
    <xdr:to>
      <xdr:col>16</xdr:col>
      <xdr:colOff>419100</xdr:colOff>
      <xdr:row>72</xdr:row>
      <xdr:rowOff>85725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638175</xdr:colOff>
      <xdr:row>64</xdr:row>
      <xdr:rowOff>104775</xdr:rowOff>
    </xdr:from>
    <xdr:to>
      <xdr:col>17</xdr:col>
      <xdr:colOff>638175</xdr:colOff>
      <xdr:row>74</xdr:row>
      <xdr:rowOff>104775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342900</xdr:colOff>
      <xdr:row>66</xdr:row>
      <xdr:rowOff>152400</xdr:rowOff>
    </xdr:from>
    <xdr:to>
      <xdr:col>18</xdr:col>
      <xdr:colOff>342900</xdr:colOff>
      <xdr:row>76</xdr:row>
      <xdr:rowOff>161925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609600</xdr:colOff>
      <xdr:row>68</xdr:row>
      <xdr:rowOff>161925</xdr:rowOff>
    </xdr:from>
    <xdr:to>
      <xdr:col>18</xdr:col>
      <xdr:colOff>552450</xdr:colOff>
      <xdr:row>78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333375</xdr:colOff>
      <xdr:row>70</xdr:row>
      <xdr:rowOff>171450</xdr:rowOff>
    </xdr:from>
    <xdr:to>
      <xdr:col>19</xdr:col>
      <xdr:colOff>400050</xdr:colOff>
      <xdr:row>81</xdr:row>
      <xdr:rowOff>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590550</xdr:colOff>
      <xdr:row>73</xdr:row>
      <xdr:rowOff>19050</xdr:rowOff>
    </xdr:from>
    <xdr:to>
      <xdr:col>19</xdr:col>
      <xdr:colOff>657225</xdr:colOff>
      <xdr:row>83</xdr:row>
      <xdr:rowOff>28575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266700</xdr:colOff>
      <xdr:row>75</xdr:row>
      <xdr:rowOff>28575</xdr:rowOff>
    </xdr:from>
    <xdr:to>
      <xdr:col>19</xdr:col>
      <xdr:colOff>390525</xdr:colOff>
      <xdr:row>85</xdr:row>
      <xdr:rowOff>38100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123825</xdr:colOff>
      <xdr:row>77</xdr:row>
      <xdr:rowOff>66675</xdr:rowOff>
    </xdr:from>
    <xdr:to>
      <xdr:col>19</xdr:col>
      <xdr:colOff>123825</xdr:colOff>
      <xdr:row>87</xdr:row>
      <xdr:rowOff>66675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438150</xdr:colOff>
      <xdr:row>79</xdr:row>
      <xdr:rowOff>47625</xdr:rowOff>
    </xdr:from>
    <xdr:to>
      <xdr:col>19</xdr:col>
      <xdr:colOff>438150</xdr:colOff>
      <xdr:row>89</xdr:row>
      <xdr:rowOff>28575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95250</xdr:colOff>
      <xdr:row>81</xdr:row>
      <xdr:rowOff>38100</xdr:rowOff>
    </xdr:from>
    <xdr:to>
      <xdr:col>20</xdr:col>
      <xdr:colOff>95250</xdr:colOff>
      <xdr:row>91</xdr:row>
      <xdr:rowOff>19050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590550</xdr:colOff>
      <xdr:row>83</xdr:row>
      <xdr:rowOff>28575</xdr:rowOff>
    </xdr:from>
    <xdr:to>
      <xdr:col>20</xdr:col>
      <xdr:colOff>590550</xdr:colOff>
      <xdr:row>93</xdr:row>
      <xdr:rowOff>28575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419100</xdr:colOff>
      <xdr:row>85</xdr:row>
      <xdr:rowOff>57150</xdr:rowOff>
    </xdr:from>
    <xdr:to>
      <xdr:col>21</xdr:col>
      <xdr:colOff>419100</xdr:colOff>
      <xdr:row>95</xdr:row>
      <xdr:rowOff>57150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464343</xdr:colOff>
      <xdr:row>33</xdr:row>
      <xdr:rowOff>9523</xdr:rowOff>
    </xdr:from>
    <xdr:to>
      <xdr:col>25</xdr:col>
      <xdr:colOff>642937</xdr:colOff>
      <xdr:row>50</xdr:row>
      <xdr:rowOff>178592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55</xdr:row>
      <xdr:rowOff>152400</xdr:rowOff>
    </xdr:from>
    <xdr:to>
      <xdr:col>15</xdr:col>
      <xdr:colOff>209550</xdr:colOff>
      <xdr:row>65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57</xdr:row>
      <xdr:rowOff>152400</xdr:rowOff>
    </xdr:from>
    <xdr:to>
      <xdr:col>16</xdr:col>
      <xdr:colOff>209550</xdr:colOff>
      <xdr:row>67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209550</xdr:colOff>
      <xdr:row>59</xdr:row>
      <xdr:rowOff>152400</xdr:rowOff>
    </xdr:from>
    <xdr:to>
      <xdr:col>17</xdr:col>
      <xdr:colOff>209550</xdr:colOff>
      <xdr:row>69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209550</xdr:colOff>
      <xdr:row>61</xdr:row>
      <xdr:rowOff>152400</xdr:rowOff>
    </xdr:from>
    <xdr:to>
      <xdr:col>18</xdr:col>
      <xdr:colOff>209550</xdr:colOff>
      <xdr:row>71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209550</xdr:colOff>
      <xdr:row>63</xdr:row>
      <xdr:rowOff>152400</xdr:rowOff>
    </xdr:from>
    <xdr:to>
      <xdr:col>19</xdr:col>
      <xdr:colOff>209550</xdr:colOff>
      <xdr:row>73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209550</xdr:colOff>
      <xdr:row>65</xdr:row>
      <xdr:rowOff>152400</xdr:rowOff>
    </xdr:from>
    <xdr:to>
      <xdr:col>20</xdr:col>
      <xdr:colOff>209550</xdr:colOff>
      <xdr:row>75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209550</xdr:colOff>
      <xdr:row>67</xdr:row>
      <xdr:rowOff>152400</xdr:rowOff>
    </xdr:from>
    <xdr:to>
      <xdr:col>21</xdr:col>
      <xdr:colOff>209550</xdr:colOff>
      <xdr:row>77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209550</xdr:colOff>
      <xdr:row>69</xdr:row>
      <xdr:rowOff>152400</xdr:rowOff>
    </xdr:from>
    <xdr:to>
      <xdr:col>22</xdr:col>
      <xdr:colOff>209550</xdr:colOff>
      <xdr:row>79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209550</xdr:colOff>
      <xdr:row>71</xdr:row>
      <xdr:rowOff>152400</xdr:rowOff>
    </xdr:from>
    <xdr:to>
      <xdr:col>23</xdr:col>
      <xdr:colOff>209550</xdr:colOff>
      <xdr:row>81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209550</xdr:colOff>
      <xdr:row>73</xdr:row>
      <xdr:rowOff>152400</xdr:rowOff>
    </xdr:from>
    <xdr:to>
      <xdr:col>24</xdr:col>
      <xdr:colOff>209550</xdr:colOff>
      <xdr:row>83</xdr:row>
      <xdr:rowOff>152400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209550</xdr:colOff>
      <xdr:row>75</xdr:row>
      <xdr:rowOff>152400</xdr:rowOff>
    </xdr:from>
    <xdr:to>
      <xdr:col>25</xdr:col>
      <xdr:colOff>209550</xdr:colOff>
      <xdr:row>85</xdr:row>
      <xdr:rowOff>152400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416719</xdr:colOff>
      <xdr:row>13</xdr:row>
      <xdr:rowOff>21430</xdr:rowOff>
    </xdr:from>
    <xdr:to>
      <xdr:col>24</xdr:col>
      <xdr:colOff>381000</xdr:colOff>
      <xdr:row>29</xdr:row>
      <xdr:rowOff>202405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364190</xdr:colOff>
      <xdr:row>32</xdr:row>
      <xdr:rowOff>107576</xdr:rowOff>
    </xdr:from>
    <xdr:to>
      <xdr:col>24</xdr:col>
      <xdr:colOff>380999</xdr:colOff>
      <xdr:row>48</xdr:row>
      <xdr:rowOff>112058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zoomScale="80" zoomScaleNormal="80" workbookViewId="0">
      <selection activeCell="M14" sqref="M14"/>
    </sheetView>
  </sheetViews>
  <sheetFormatPr defaultRowHeight="15.75" x14ac:dyDescent="0.25"/>
  <cols>
    <col min="1" max="1" width="11.25" customWidth="1"/>
    <col min="2" max="2" width="13.75" customWidth="1"/>
    <col min="9" max="9" width="11.5" customWidth="1"/>
    <col min="12" max="12" width="9.75" bestFit="1" customWidth="1"/>
    <col min="13" max="13" width="7.375" customWidth="1"/>
    <col min="14" max="14" width="12.375" customWidth="1"/>
  </cols>
  <sheetData>
    <row r="1" spans="1:2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0</v>
      </c>
      <c r="M1" s="1" t="s">
        <v>1</v>
      </c>
      <c r="N1" s="2" t="s">
        <v>41</v>
      </c>
      <c r="O1" s="2" t="s">
        <v>42</v>
      </c>
      <c r="P1" s="2" t="s">
        <v>43</v>
      </c>
      <c r="Q1" s="2" t="s">
        <v>44</v>
      </c>
      <c r="R1" s="2"/>
      <c r="S1" s="3" t="s">
        <v>24</v>
      </c>
      <c r="T1" s="3">
        <v>198.83333333333331</v>
      </c>
    </row>
    <row r="2" spans="1:2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240</v>
      </c>
      <c r="N2">
        <f>$T$1+$T$2*A2+$T$3*B2+$T$4*C2+$T$5*D2+$T$6*E2+$T$7*F2+$T$8*G2+$T$9*H2+$T$10*I2+$T$11*J2+$T$12*K2+$T$13*L2</f>
        <v>249.24999999999994</v>
      </c>
      <c r="O2">
        <f>M2-N2</f>
        <v>-9.2499999999999432</v>
      </c>
      <c r="P2">
        <f>O2^2</f>
        <v>85.562499999998948</v>
      </c>
      <c r="Q2" s="8">
        <f>AVERAGE(P2:P37)</f>
        <v>13.347222222222234</v>
      </c>
      <c r="S2" s="3" t="s">
        <v>2</v>
      </c>
      <c r="T2" s="3">
        <v>49.3819444444444</v>
      </c>
    </row>
    <row r="3" spans="1:2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233</v>
      </c>
      <c r="N3">
        <f t="shared" ref="N3:N49" si="0">$T$1+$T$2*A3+$T$3*B3+$T$4*C3+$T$5*D3+$T$6*E3+$T$7*F3+$T$8*G3+$T$9*H3+$T$10*I3+$T$11*J3+$T$12*K3+$T$13*L3</f>
        <v>229.58333333333334</v>
      </c>
      <c r="O3">
        <f t="shared" ref="O3:O37" si="1">M3-N3</f>
        <v>3.4166666666666572</v>
      </c>
      <c r="P3">
        <f t="shared" ref="P3:P37" si="2">O3^2</f>
        <v>11.673611111111047</v>
      </c>
      <c r="S3" s="3" t="s">
        <v>3</v>
      </c>
      <c r="T3" s="3">
        <v>28.680555555555561</v>
      </c>
    </row>
    <row r="4" spans="1:2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231</v>
      </c>
      <c r="N4">
        <f t="shared" si="0"/>
        <v>235.24999999999997</v>
      </c>
      <c r="O4">
        <f t="shared" si="1"/>
        <v>-4.2499999999999716</v>
      </c>
      <c r="P4">
        <f t="shared" si="2"/>
        <v>18.062499999999758</v>
      </c>
      <c r="S4" s="3" t="s">
        <v>4</v>
      </c>
      <c r="T4" s="3">
        <v>33.312499999999986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178</v>
      </c>
      <c r="N5">
        <f t="shared" si="0"/>
        <v>179.58333333333329</v>
      </c>
      <c r="O5">
        <f t="shared" si="1"/>
        <v>-1.583333333333286</v>
      </c>
      <c r="P5">
        <f t="shared" si="2"/>
        <v>2.5069444444442945</v>
      </c>
      <c r="S5" s="3" t="s">
        <v>5</v>
      </c>
      <c r="T5" s="3">
        <v>-23.388888888888925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184</v>
      </c>
      <c r="N6">
        <f t="shared" si="0"/>
        <v>183.24999999999997</v>
      </c>
      <c r="O6">
        <f t="shared" si="1"/>
        <v>0.75000000000002842</v>
      </c>
      <c r="P6">
        <f t="shared" si="2"/>
        <v>0.56250000000004263</v>
      </c>
      <c r="S6" s="3" t="s">
        <v>6</v>
      </c>
      <c r="T6" s="3">
        <v>-20.75694444444445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140</v>
      </c>
      <c r="N7">
        <f t="shared" si="0"/>
        <v>137.24999999999997</v>
      </c>
      <c r="O7">
        <f t="shared" si="1"/>
        <v>2.7500000000000284</v>
      </c>
      <c r="P7">
        <f t="shared" si="2"/>
        <v>7.5625000000001563</v>
      </c>
      <c r="S7" s="3" t="s">
        <v>7</v>
      </c>
      <c r="T7" s="3">
        <v>-67.791666666666671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7</v>
      </c>
      <c r="M8">
        <v>145</v>
      </c>
      <c r="N8">
        <f t="shared" si="0"/>
        <v>143.58333333333334</v>
      </c>
      <c r="O8">
        <f t="shared" si="1"/>
        <v>1.4166666666666572</v>
      </c>
      <c r="P8">
        <f t="shared" si="2"/>
        <v>2.0069444444444176</v>
      </c>
      <c r="S8" s="3" t="s">
        <v>8</v>
      </c>
      <c r="T8" s="3">
        <v>-62.493055555555557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8</v>
      </c>
      <c r="M9">
        <v>152</v>
      </c>
      <c r="N9">
        <f t="shared" si="0"/>
        <v>149.91666666666663</v>
      </c>
      <c r="O9">
        <f t="shared" si="1"/>
        <v>2.0833333333333712</v>
      </c>
      <c r="P9">
        <f t="shared" si="2"/>
        <v>4.3402777777779358</v>
      </c>
      <c r="S9" s="3" t="s">
        <v>9</v>
      </c>
      <c r="T9" s="3">
        <v>-57.194444444444464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9</v>
      </c>
      <c r="M10">
        <v>110</v>
      </c>
      <c r="N10">
        <f t="shared" si="0"/>
        <v>106.91666666666664</v>
      </c>
      <c r="O10">
        <f t="shared" si="1"/>
        <v>3.083333333333357</v>
      </c>
      <c r="P10">
        <f t="shared" si="2"/>
        <v>9.5069444444445903</v>
      </c>
      <c r="S10" s="3" t="s">
        <v>10</v>
      </c>
      <c r="T10" s="3">
        <v>-101.22916666666667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10</v>
      </c>
      <c r="M11">
        <v>130</v>
      </c>
      <c r="N11">
        <f t="shared" si="0"/>
        <v>123.58333333333329</v>
      </c>
      <c r="O11">
        <f t="shared" si="1"/>
        <v>6.416666666666714</v>
      </c>
      <c r="P11">
        <f t="shared" si="2"/>
        <v>41.173611111111718</v>
      </c>
      <c r="S11" s="3" t="s">
        <v>11</v>
      </c>
      <c r="T11" s="3">
        <v>-85.597222222222257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11</v>
      </c>
      <c r="M12">
        <v>152</v>
      </c>
      <c r="N12">
        <f t="shared" si="0"/>
        <v>151.58333333333331</v>
      </c>
      <c r="O12">
        <f t="shared" si="1"/>
        <v>0.41666666666668561</v>
      </c>
      <c r="P12">
        <f t="shared" si="2"/>
        <v>0.1736111111111269</v>
      </c>
      <c r="S12" s="3" t="s">
        <v>12</v>
      </c>
      <c r="T12" s="3">
        <v>-58.631944444444471</v>
      </c>
    </row>
    <row r="13" spans="1:20" ht="16.5" thickBo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206</v>
      </c>
      <c r="N13">
        <f t="shared" si="0"/>
        <v>211.25</v>
      </c>
      <c r="O13">
        <f t="shared" si="1"/>
        <v>-5.25</v>
      </c>
      <c r="P13">
        <f t="shared" si="2"/>
        <v>27.5625</v>
      </c>
      <c r="S13" s="4" t="s">
        <v>0</v>
      </c>
      <c r="T13" s="4">
        <v>1.0347222222222225</v>
      </c>
    </row>
    <row r="14" spans="1:2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263</v>
      </c>
      <c r="N14">
        <f t="shared" si="0"/>
        <v>261.66666666666663</v>
      </c>
      <c r="O14">
        <f t="shared" si="1"/>
        <v>1.3333333333333712</v>
      </c>
      <c r="P14">
        <f t="shared" si="2"/>
        <v>1.7777777777778789</v>
      </c>
    </row>
    <row r="15" spans="1:20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238</v>
      </c>
      <c r="N15">
        <f t="shared" si="0"/>
        <v>242</v>
      </c>
      <c r="O15">
        <f t="shared" si="1"/>
        <v>-4</v>
      </c>
      <c r="P15">
        <f t="shared" si="2"/>
        <v>16</v>
      </c>
    </row>
    <row r="16" spans="1:2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</v>
      </c>
      <c r="M16">
        <v>247</v>
      </c>
      <c r="N16">
        <f t="shared" si="0"/>
        <v>247.66666666666666</v>
      </c>
      <c r="O16">
        <f t="shared" si="1"/>
        <v>-0.66666666666665719</v>
      </c>
      <c r="P16">
        <f t="shared" si="2"/>
        <v>0.44444444444443182</v>
      </c>
    </row>
    <row r="17" spans="1:16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193</v>
      </c>
      <c r="N17">
        <f t="shared" si="0"/>
        <v>191.99999999999997</v>
      </c>
      <c r="O17">
        <f t="shared" si="1"/>
        <v>1.0000000000000284</v>
      </c>
      <c r="P17">
        <f t="shared" si="2"/>
        <v>1.0000000000000568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193</v>
      </c>
      <c r="N18">
        <f t="shared" si="0"/>
        <v>195.66666666666663</v>
      </c>
      <c r="O18">
        <f t="shared" si="1"/>
        <v>-2.6666666666666288</v>
      </c>
      <c r="P18">
        <f t="shared" si="2"/>
        <v>7.1111111111109091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  <c r="M19">
        <v>149</v>
      </c>
      <c r="N19">
        <f t="shared" si="0"/>
        <v>149.66666666666663</v>
      </c>
      <c r="O19">
        <f t="shared" si="1"/>
        <v>-0.66666666666662877</v>
      </c>
      <c r="P19">
        <f t="shared" si="2"/>
        <v>0.4444444444443939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19</v>
      </c>
      <c r="M20">
        <v>157</v>
      </c>
      <c r="N20">
        <f t="shared" si="0"/>
        <v>156</v>
      </c>
      <c r="O20">
        <f t="shared" si="1"/>
        <v>1</v>
      </c>
      <c r="P20">
        <f t="shared" si="2"/>
        <v>1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20</v>
      </c>
      <c r="M21">
        <v>161</v>
      </c>
      <c r="N21">
        <f t="shared" si="0"/>
        <v>162.33333333333331</v>
      </c>
      <c r="O21">
        <f t="shared" si="1"/>
        <v>-1.3333333333333144</v>
      </c>
      <c r="P21">
        <f t="shared" si="2"/>
        <v>1.7777777777777273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21</v>
      </c>
      <c r="M22">
        <v>122</v>
      </c>
      <c r="N22">
        <f t="shared" si="0"/>
        <v>119.33333333333331</v>
      </c>
      <c r="O22">
        <f t="shared" si="1"/>
        <v>2.6666666666666856</v>
      </c>
      <c r="P22">
        <f t="shared" si="2"/>
        <v>7.111111111111212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22</v>
      </c>
      <c r="M23">
        <v>130</v>
      </c>
      <c r="N23">
        <f t="shared" si="0"/>
        <v>135.99999999999994</v>
      </c>
      <c r="O23">
        <f t="shared" si="1"/>
        <v>-5.9999999999999432</v>
      </c>
      <c r="P23">
        <f t="shared" si="2"/>
        <v>35.999999999999318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23</v>
      </c>
      <c r="M24">
        <v>167</v>
      </c>
      <c r="N24">
        <f t="shared" si="0"/>
        <v>163.99999999999997</v>
      </c>
      <c r="O24">
        <f t="shared" si="1"/>
        <v>3.0000000000000284</v>
      </c>
      <c r="P24">
        <f t="shared" si="2"/>
        <v>9.0000000000001705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  <c r="M25">
        <v>230</v>
      </c>
      <c r="N25">
        <f t="shared" si="0"/>
        <v>223.66666666666666</v>
      </c>
      <c r="O25">
        <f t="shared" si="1"/>
        <v>6.3333333333333428</v>
      </c>
      <c r="P25">
        <f t="shared" si="2"/>
        <v>40.111111111111228</v>
      </c>
    </row>
    <row r="26" spans="1:16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25</v>
      </c>
      <c r="M26">
        <v>282</v>
      </c>
      <c r="N26">
        <f t="shared" si="0"/>
        <v>274.08333333333326</v>
      </c>
      <c r="O26">
        <f t="shared" si="1"/>
        <v>7.9166666666667425</v>
      </c>
      <c r="P26">
        <f t="shared" si="2"/>
        <v>62.673611111112308</v>
      </c>
    </row>
    <row r="27" spans="1:16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</v>
      </c>
      <c r="M27">
        <v>255</v>
      </c>
      <c r="N27">
        <f t="shared" si="0"/>
        <v>254.41666666666669</v>
      </c>
      <c r="O27">
        <f t="shared" si="1"/>
        <v>0.58333333333331439</v>
      </c>
      <c r="P27">
        <f t="shared" si="2"/>
        <v>0.3402777777777557</v>
      </c>
    </row>
    <row r="28" spans="1:16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27</v>
      </c>
      <c r="M28">
        <v>265</v>
      </c>
      <c r="N28">
        <f t="shared" si="0"/>
        <v>260.08333333333331</v>
      </c>
      <c r="O28">
        <f t="shared" si="1"/>
        <v>4.9166666666666856</v>
      </c>
      <c r="P28">
        <f t="shared" si="2"/>
        <v>24.173611111111299</v>
      </c>
    </row>
    <row r="29" spans="1:16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28</v>
      </c>
      <c r="M29">
        <v>205</v>
      </c>
      <c r="N29">
        <f t="shared" si="0"/>
        <v>204.41666666666663</v>
      </c>
      <c r="O29">
        <f t="shared" si="1"/>
        <v>0.58333333333337123</v>
      </c>
      <c r="P29">
        <f t="shared" si="2"/>
        <v>0.34027777777782198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210</v>
      </c>
      <c r="N30">
        <f t="shared" si="0"/>
        <v>208.08333333333331</v>
      </c>
      <c r="O30">
        <f t="shared" si="1"/>
        <v>1.9166666666666856</v>
      </c>
      <c r="P30">
        <f t="shared" si="2"/>
        <v>3.6736111111111835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160</v>
      </c>
      <c r="N31">
        <f t="shared" si="0"/>
        <v>162.08333333333331</v>
      </c>
      <c r="O31">
        <f t="shared" si="1"/>
        <v>-2.0833333333333144</v>
      </c>
      <c r="P31">
        <f t="shared" si="2"/>
        <v>4.3402777777776986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31</v>
      </c>
      <c r="M32">
        <v>166</v>
      </c>
      <c r="N32">
        <f t="shared" si="0"/>
        <v>168.41666666666669</v>
      </c>
      <c r="O32">
        <f t="shared" si="1"/>
        <v>-2.4166666666666856</v>
      </c>
      <c r="P32">
        <f t="shared" si="2"/>
        <v>5.8402777777778692</v>
      </c>
    </row>
    <row r="33" spans="1:1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32</v>
      </c>
      <c r="M33">
        <v>174</v>
      </c>
      <c r="N33">
        <f t="shared" si="0"/>
        <v>174.74999999999997</v>
      </c>
      <c r="O33">
        <f t="shared" si="1"/>
        <v>-0.74999999999997158</v>
      </c>
      <c r="P33">
        <f t="shared" si="2"/>
        <v>0.56249999999995737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33</v>
      </c>
      <c r="M34">
        <v>126</v>
      </c>
      <c r="N34">
        <f t="shared" si="0"/>
        <v>131.75</v>
      </c>
      <c r="O34">
        <f t="shared" si="1"/>
        <v>-5.75</v>
      </c>
      <c r="P34">
        <f t="shared" si="2"/>
        <v>33.0625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34</v>
      </c>
      <c r="M35">
        <v>148</v>
      </c>
      <c r="N35">
        <f t="shared" si="0"/>
        <v>148.41666666666663</v>
      </c>
      <c r="O35">
        <f t="shared" si="1"/>
        <v>-0.41666666666662877</v>
      </c>
      <c r="P35">
        <f t="shared" si="2"/>
        <v>0.17361111111107952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35</v>
      </c>
      <c r="M36">
        <v>173</v>
      </c>
      <c r="N36">
        <f t="shared" si="0"/>
        <v>176.41666666666663</v>
      </c>
      <c r="O36">
        <f t="shared" si="1"/>
        <v>-3.4166666666666288</v>
      </c>
      <c r="P36">
        <f t="shared" si="2"/>
        <v>11.673611111110851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36</v>
      </c>
      <c r="M37">
        <v>235</v>
      </c>
      <c r="N37">
        <f t="shared" si="0"/>
        <v>236.08333333333331</v>
      </c>
      <c r="O37">
        <f t="shared" si="1"/>
        <v>-1.0833333333333144</v>
      </c>
      <c r="P37">
        <f t="shared" si="2"/>
        <v>1.1736111111110701</v>
      </c>
    </row>
    <row r="38" spans="1:1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37</v>
      </c>
      <c r="N38" s="7">
        <f t="shared" si="0"/>
        <v>286.49999999999994</v>
      </c>
    </row>
    <row r="39" spans="1:16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38</v>
      </c>
      <c r="N39" s="7">
        <f t="shared" si="0"/>
        <v>266.83333333333337</v>
      </c>
    </row>
    <row r="40" spans="1:16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39</v>
      </c>
      <c r="N40" s="7">
        <f t="shared" si="0"/>
        <v>272.5</v>
      </c>
    </row>
    <row r="41" spans="1:16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N41" s="7">
        <f t="shared" si="0"/>
        <v>216.83333333333331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41</v>
      </c>
      <c r="N42" s="7">
        <f t="shared" si="0"/>
        <v>220.49999999999997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42</v>
      </c>
      <c r="N43" s="7">
        <f t="shared" si="0"/>
        <v>174.49999999999997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43</v>
      </c>
      <c r="N44" s="7">
        <f t="shared" si="0"/>
        <v>180.83333333333334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44</v>
      </c>
      <c r="N45" s="7">
        <f t="shared" si="0"/>
        <v>187.16666666666666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45</v>
      </c>
      <c r="N46" s="7">
        <f t="shared" si="0"/>
        <v>144.16666666666666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46</v>
      </c>
      <c r="N47" s="7">
        <f t="shared" si="0"/>
        <v>160.83333333333329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47</v>
      </c>
      <c r="N48" s="7">
        <f t="shared" si="0"/>
        <v>188.83333333333331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48</v>
      </c>
      <c r="N49" s="7">
        <f t="shared" si="0"/>
        <v>248.5</v>
      </c>
    </row>
    <row r="55" spans="1:14" x14ac:dyDescent="0.25">
      <c r="A55" t="s">
        <v>13</v>
      </c>
    </row>
    <row r="56" spans="1:14" ht="16.5" thickBot="1" x14ac:dyDescent="0.3"/>
    <row r="57" spans="1:14" x14ac:dyDescent="0.25">
      <c r="A57" s="6" t="s">
        <v>14</v>
      </c>
      <c r="B57" s="6"/>
    </row>
    <row r="58" spans="1:14" x14ac:dyDescent="0.25">
      <c r="A58" s="3" t="s">
        <v>15</v>
      </c>
      <c r="B58" s="3">
        <v>0.9968896732293091</v>
      </c>
    </row>
    <row r="59" spans="1:14" x14ac:dyDescent="0.25">
      <c r="A59" s="3" t="s">
        <v>16</v>
      </c>
      <c r="B59" s="3">
        <v>0.99378902059123875</v>
      </c>
    </row>
    <row r="60" spans="1:14" x14ac:dyDescent="0.25">
      <c r="A60" s="3" t="s">
        <v>17</v>
      </c>
      <c r="B60" s="3">
        <v>0.99054850959536334</v>
      </c>
    </row>
    <row r="61" spans="1:14" x14ac:dyDescent="0.25">
      <c r="A61" s="3" t="s">
        <v>18</v>
      </c>
      <c r="B61" s="3">
        <v>4.5707006408018103</v>
      </c>
    </row>
    <row r="62" spans="1:14" ht="16.5" thickBot="1" x14ac:dyDescent="0.3">
      <c r="A62" s="4" t="s">
        <v>19</v>
      </c>
      <c r="B62" s="4">
        <v>36</v>
      </c>
    </row>
    <row r="64" spans="1:14" ht="16.5" thickBot="1" x14ac:dyDescent="0.3">
      <c r="A64" t="s">
        <v>20</v>
      </c>
    </row>
    <row r="65" spans="1:9" x14ac:dyDescent="0.25">
      <c r="A65" s="5"/>
      <c r="B65" s="5" t="s">
        <v>25</v>
      </c>
      <c r="C65" s="5" t="s">
        <v>26</v>
      </c>
      <c r="D65" s="5" t="s">
        <v>27</v>
      </c>
      <c r="E65" s="5" t="s">
        <v>28</v>
      </c>
      <c r="F65" s="5" t="s">
        <v>29</v>
      </c>
    </row>
    <row r="66" spans="1:9" x14ac:dyDescent="0.25">
      <c r="A66" s="3" t="s">
        <v>21</v>
      </c>
      <c r="B66" s="3">
        <v>12</v>
      </c>
      <c r="C66" s="3">
        <v>76882.5</v>
      </c>
      <c r="D66" s="3">
        <v>6406.875</v>
      </c>
      <c r="E66" s="3">
        <v>306.67663891779415</v>
      </c>
      <c r="F66" s="3">
        <v>2.1190662489466565E-22</v>
      </c>
    </row>
    <row r="67" spans="1:9" x14ac:dyDescent="0.25">
      <c r="A67" s="3" t="s">
        <v>22</v>
      </c>
      <c r="B67" s="3">
        <v>23</v>
      </c>
      <c r="C67" s="3">
        <v>480.49999999999972</v>
      </c>
      <c r="D67" s="3">
        <v>20.891304347826075</v>
      </c>
      <c r="E67" s="3"/>
      <c r="F67" s="3"/>
    </row>
    <row r="68" spans="1:9" ht="16.5" thickBot="1" x14ac:dyDescent="0.3">
      <c r="A68" s="4" t="s">
        <v>23</v>
      </c>
      <c r="B68" s="4">
        <v>35</v>
      </c>
      <c r="C68" s="4">
        <v>77363</v>
      </c>
      <c r="D68" s="4"/>
      <c r="E68" s="4"/>
      <c r="F68" s="4"/>
    </row>
    <row r="69" spans="1:9" ht="16.5" thickBot="1" x14ac:dyDescent="0.3"/>
    <row r="70" spans="1:9" x14ac:dyDescent="0.25">
      <c r="A70" s="9"/>
      <c r="B70" s="9" t="s">
        <v>30</v>
      </c>
      <c r="C70" s="5" t="s">
        <v>18</v>
      </c>
      <c r="D70" s="5" t="s">
        <v>31</v>
      </c>
      <c r="E70" s="5" t="s">
        <v>32</v>
      </c>
      <c r="F70" s="5" t="s">
        <v>33</v>
      </c>
      <c r="G70" s="5" t="s">
        <v>34</v>
      </c>
      <c r="H70" s="5" t="s">
        <v>35</v>
      </c>
      <c r="I70" s="5" t="s">
        <v>36</v>
      </c>
    </row>
    <row r="71" spans="1:9" x14ac:dyDescent="0.25">
      <c r="A71" s="10" t="s">
        <v>24</v>
      </c>
      <c r="B71" s="10">
        <v>198.83333333333331</v>
      </c>
      <c r="C71" s="3">
        <v>3.2319734178846584</v>
      </c>
      <c r="D71" s="3">
        <v>61.520720508731984</v>
      </c>
      <c r="E71" s="3">
        <v>5.0082499115734661E-27</v>
      </c>
      <c r="F71" s="3">
        <v>192.14748692575415</v>
      </c>
      <c r="G71" s="3">
        <v>205.51917974091248</v>
      </c>
      <c r="H71" s="3">
        <v>192.14748692575415</v>
      </c>
      <c r="I71" s="3">
        <v>205.51917974091248</v>
      </c>
    </row>
    <row r="72" spans="1:9" x14ac:dyDescent="0.25">
      <c r="A72" s="10" t="s">
        <v>2</v>
      </c>
      <c r="B72" s="10">
        <v>49.3819444444444</v>
      </c>
      <c r="C72" s="3">
        <v>3.8287039166749333</v>
      </c>
      <c r="D72" s="3">
        <v>12.897822740842944</v>
      </c>
      <c r="E72" s="3">
        <v>5.1680111157603131E-12</v>
      </c>
      <c r="F72" s="3">
        <v>41.461666949173576</v>
      </c>
      <c r="G72" s="3">
        <v>57.302221939715224</v>
      </c>
      <c r="H72" s="3">
        <v>41.461666949173576</v>
      </c>
      <c r="I72" s="3">
        <v>57.302221939715224</v>
      </c>
    </row>
    <row r="73" spans="1:9" x14ac:dyDescent="0.25">
      <c r="A73" s="10" t="s">
        <v>3</v>
      </c>
      <c r="B73" s="10">
        <v>28.680555555555561</v>
      </c>
      <c r="C73" s="3">
        <v>3.8120899768956749</v>
      </c>
      <c r="D73" s="3">
        <v>7.5235778088614769</v>
      </c>
      <c r="E73" s="3">
        <v>1.2097396136308798E-7</v>
      </c>
      <c r="F73" s="3">
        <v>20.794646613248148</v>
      </c>
      <c r="G73" s="3">
        <v>36.566464497862974</v>
      </c>
      <c r="H73" s="3">
        <v>20.794646613248148</v>
      </c>
      <c r="I73" s="3">
        <v>36.566464497862974</v>
      </c>
    </row>
    <row r="74" spans="1:9" x14ac:dyDescent="0.25">
      <c r="A74" s="10" t="s">
        <v>4</v>
      </c>
      <c r="B74" s="10">
        <v>33.312499999999986</v>
      </c>
      <c r="C74" s="3">
        <v>3.7969956778400769</v>
      </c>
      <c r="D74" s="3">
        <v>8.7733837029147796</v>
      </c>
      <c r="E74" s="3">
        <v>8.498243969752218E-9</v>
      </c>
      <c r="F74" s="3">
        <v>25.457815994307875</v>
      </c>
      <c r="G74" s="3">
        <v>41.167184005692093</v>
      </c>
      <c r="H74" s="3">
        <v>25.457815994307875</v>
      </c>
      <c r="I74" s="3">
        <v>41.167184005692093</v>
      </c>
    </row>
    <row r="75" spans="1:9" x14ac:dyDescent="0.25">
      <c r="A75" s="10" t="s">
        <v>5</v>
      </c>
      <c r="B75" s="10">
        <v>-23.388888888888925</v>
      </c>
      <c r="C75" s="3">
        <v>3.7834392076952006</v>
      </c>
      <c r="D75" s="3">
        <v>-6.1819121716870384</v>
      </c>
      <c r="E75" s="3">
        <v>2.6281746483143602E-6</v>
      </c>
      <c r="F75" s="3">
        <v>-31.21552919944542</v>
      </c>
      <c r="G75" s="3">
        <v>-15.562248578332431</v>
      </c>
      <c r="H75" s="3">
        <v>-31.21552919944542</v>
      </c>
      <c r="I75" s="3">
        <v>-15.562248578332431</v>
      </c>
    </row>
    <row r="76" spans="1:9" x14ac:dyDescent="0.25">
      <c r="A76" s="10" t="s">
        <v>6</v>
      </c>
      <c r="B76" s="10">
        <v>-20.75694444444445</v>
      </c>
      <c r="C76" s="3">
        <v>3.7714371497236452</v>
      </c>
      <c r="D76" s="3">
        <v>-5.5037227508790458</v>
      </c>
      <c r="E76" s="3">
        <v>1.3489754404355938E-5</v>
      </c>
      <c r="F76" s="3">
        <v>-28.558756606437395</v>
      </c>
      <c r="G76" s="3">
        <v>-12.955132282451505</v>
      </c>
      <c r="H76" s="3">
        <v>-28.558756606437395</v>
      </c>
      <c r="I76" s="3">
        <v>-12.955132282451505</v>
      </c>
    </row>
    <row r="77" spans="1:9" x14ac:dyDescent="0.25">
      <c r="A77" s="10" t="s">
        <v>7</v>
      </c>
      <c r="B77" s="10">
        <v>-67.791666666666671</v>
      </c>
      <c r="C77" s="3">
        <v>3.7610043852018098</v>
      </c>
      <c r="D77" s="3">
        <v>-18.024883707501733</v>
      </c>
      <c r="E77" s="3">
        <v>4.6045056209698046E-15</v>
      </c>
      <c r="F77" s="3">
        <v>-75.57189701093381</v>
      </c>
      <c r="G77" s="3">
        <v>-60.011436322399533</v>
      </c>
      <c r="H77" s="3">
        <v>-75.57189701093381</v>
      </c>
      <c r="I77" s="3">
        <v>-60.011436322399533</v>
      </c>
    </row>
    <row r="78" spans="1:9" x14ac:dyDescent="0.25">
      <c r="A78" s="10" t="s">
        <v>8</v>
      </c>
      <c r="B78" s="10">
        <v>-62.493055555555557</v>
      </c>
      <c r="C78" s="3">
        <v>3.7521540042887565</v>
      </c>
      <c r="D78" s="3">
        <v>-16.655248021303297</v>
      </c>
      <c r="E78" s="3">
        <v>2.5037465291931365E-14</v>
      </c>
      <c r="F78" s="3">
        <v>-70.254977491991809</v>
      </c>
      <c r="G78" s="3">
        <v>-54.731133619119312</v>
      </c>
      <c r="H78" s="3">
        <v>-70.254977491991809</v>
      </c>
      <c r="I78" s="3">
        <v>-54.731133619119312</v>
      </c>
    </row>
    <row r="79" spans="1:9" x14ac:dyDescent="0.25">
      <c r="A79" s="10" t="s">
        <v>9</v>
      </c>
      <c r="B79" s="10">
        <v>-57.194444444444464</v>
      </c>
      <c r="C79" s="3">
        <v>3.7448972260256159</v>
      </c>
      <c r="D79" s="3">
        <v>-15.272633931570875</v>
      </c>
      <c r="E79" s="3">
        <v>1.5676546091819232E-13</v>
      </c>
      <c r="F79" s="3">
        <v>-64.941354591299543</v>
      </c>
      <c r="G79" s="3">
        <v>-49.447534297589385</v>
      </c>
      <c r="H79" s="3">
        <v>-64.941354591299543</v>
      </c>
      <c r="I79" s="3">
        <v>-49.447534297589385</v>
      </c>
    </row>
    <row r="80" spans="1:9" x14ac:dyDescent="0.25">
      <c r="A80" s="10" t="s">
        <v>10</v>
      </c>
      <c r="B80" s="10">
        <v>-101.22916666666667</v>
      </c>
      <c r="C80" s="3">
        <v>3.7392433285746258</v>
      </c>
      <c r="D80" s="3">
        <v>-27.072099291611103</v>
      </c>
      <c r="E80" s="3">
        <v>6.0264686553354387E-19</v>
      </c>
      <c r="F80" s="3">
        <v>-108.96438083553123</v>
      </c>
      <c r="G80" s="3">
        <v>-93.493952497802113</v>
      </c>
      <c r="H80" s="3">
        <v>-108.96438083553123</v>
      </c>
      <c r="I80" s="3">
        <v>-93.493952497802113</v>
      </c>
    </row>
    <row r="81" spans="1:9" x14ac:dyDescent="0.25">
      <c r="A81" s="10" t="s">
        <v>11</v>
      </c>
      <c r="B81" s="10">
        <v>-85.597222222222257</v>
      </c>
      <c r="C81" s="3">
        <v>3.7351995906894495</v>
      </c>
      <c r="D81" s="3">
        <v>-22.916371707575223</v>
      </c>
      <c r="E81" s="3">
        <v>2.439730917996534E-17</v>
      </c>
      <c r="F81" s="3">
        <v>-93.324071281936099</v>
      </c>
      <c r="G81" s="3">
        <v>-77.870373162508415</v>
      </c>
      <c r="H81" s="3">
        <v>-93.324071281936099</v>
      </c>
      <c r="I81" s="3">
        <v>-77.870373162508415</v>
      </c>
    </row>
    <row r="82" spans="1:9" x14ac:dyDescent="0.25">
      <c r="A82" s="10" t="s">
        <v>12</v>
      </c>
      <c r="B82" s="10">
        <v>-58.631944444444471</v>
      </c>
      <c r="C82" s="3">
        <v>3.7327712452660013</v>
      </c>
      <c r="D82" s="3">
        <v>-15.707350006728392</v>
      </c>
      <c r="E82" s="3">
        <v>8.6787806835694409E-14</v>
      </c>
      <c r="F82" s="3">
        <v>-66.353770088917372</v>
      </c>
      <c r="G82" s="3">
        <v>-50.910118799971571</v>
      </c>
      <c r="H82" s="3">
        <v>-66.353770088917372</v>
      </c>
      <c r="I82" s="3">
        <v>-50.910118799971571</v>
      </c>
    </row>
    <row r="83" spans="1:9" ht="16.5" thickBot="1" x14ac:dyDescent="0.3">
      <c r="A83" s="11" t="s">
        <v>0</v>
      </c>
      <c r="B83" s="11">
        <v>1.0347222222222225</v>
      </c>
      <c r="C83" s="4">
        <v>7.7749196784559257E-2</v>
      </c>
      <c r="D83" s="4">
        <v>13.308461887901009</v>
      </c>
      <c r="E83" s="4">
        <v>2.7276565534139155E-12</v>
      </c>
      <c r="F83" s="4">
        <v>0.87388575458987572</v>
      </c>
      <c r="G83" s="4">
        <v>1.1955586898545694</v>
      </c>
      <c r="H83" s="4">
        <v>0.87388575458987572</v>
      </c>
      <c r="I83" s="4">
        <v>1.1955586898545694</v>
      </c>
    </row>
    <row r="87" spans="1:9" x14ac:dyDescent="0.25">
      <c r="A87" t="s">
        <v>37</v>
      </c>
    </row>
    <row r="88" spans="1:9" ht="16.5" thickBot="1" x14ac:dyDescent="0.3"/>
    <row r="89" spans="1:9" x14ac:dyDescent="0.25">
      <c r="A89" s="5" t="s">
        <v>38</v>
      </c>
      <c r="B89" s="5" t="s">
        <v>39</v>
      </c>
      <c r="C89" s="5" t="s">
        <v>40</v>
      </c>
    </row>
    <row r="90" spans="1:9" x14ac:dyDescent="0.25">
      <c r="A90" s="3">
        <v>1</v>
      </c>
      <c r="B90" s="3">
        <v>249.24999999999994</v>
      </c>
      <c r="C90" s="3">
        <v>-9.2499999999999432</v>
      </c>
    </row>
    <row r="91" spans="1:9" x14ac:dyDescent="0.25">
      <c r="A91" s="3">
        <v>2</v>
      </c>
      <c r="B91" s="3">
        <v>229.58333333333334</v>
      </c>
      <c r="C91" s="3">
        <v>3.4166666666666572</v>
      </c>
    </row>
    <row r="92" spans="1:9" x14ac:dyDescent="0.25">
      <c r="A92" s="3">
        <v>3</v>
      </c>
      <c r="B92" s="3">
        <v>235.24999999999997</v>
      </c>
      <c r="C92" s="3">
        <v>-4.2499999999999716</v>
      </c>
    </row>
    <row r="93" spans="1:9" x14ac:dyDescent="0.25">
      <c r="A93" s="3">
        <v>4</v>
      </c>
      <c r="B93" s="3">
        <v>179.58333333333329</v>
      </c>
      <c r="C93" s="3">
        <v>-1.583333333333286</v>
      </c>
    </row>
    <row r="94" spans="1:9" x14ac:dyDescent="0.25">
      <c r="A94" s="3">
        <v>5</v>
      </c>
      <c r="B94" s="3">
        <v>183.24999999999997</v>
      </c>
      <c r="C94" s="3">
        <v>0.75000000000002842</v>
      </c>
    </row>
    <row r="95" spans="1:9" x14ac:dyDescent="0.25">
      <c r="A95" s="3">
        <v>6</v>
      </c>
      <c r="B95" s="3">
        <v>137.24999999999997</v>
      </c>
      <c r="C95" s="3">
        <v>2.7500000000000284</v>
      </c>
    </row>
    <row r="96" spans="1:9" x14ac:dyDescent="0.25">
      <c r="A96" s="3">
        <v>7</v>
      </c>
      <c r="B96" s="3">
        <v>143.58333333333334</v>
      </c>
      <c r="C96" s="3">
        <v>1.4166666666666572</v>
      </c>
    </row>
    <row r="97" spans="1:3" x14ac:dyDescent="0.25">
      <c r="A97" s="3">
        <v>8</v>
      </c>
      <c r="B97" s="3">
        <v>149.91666666666663</v>
      </c>
      <c r="C97" s="3">
        <v>2.0833333333333712</v>
      </c>
    </row>
    <row r="98" spans="1:3" x14ac:dyDescent="0.25">
      <c r="A98" s="3">
        <v>9</v>
      </c>
      <c r="B98" s="3">
        <v>106.91666666666664</v>
      </c>
      <c r="C98" s="3">
        <v>3.083333333333357</v>
      </c>
    </row>
    <row r="99" spans="1:3" x14ac:dyDescent="0.25">
      <c r="A99" s="3">
        <v>10</v>
      </c>
      <c r="B99" s="3">
        <v>123.58333333333329</v>
      </c>
      <c r="C99" s="3">
        <v>6.416666666666714</v>
      </c>
    </row>
    <row r="100" spans="1:3" x14ac:dyDescent="0.25">
      <c r="A100" s="3">
        <v>11</v>
      </c>
      <c r="B100" s="3">
        <v>151.58333333333331</v>
      </c>
      <c r="C100" s="3">
        <v>0.41666666666668561</v>
      </c>
    </row>
    <row r="101" spans="1:3" x14ac:dyDescent="0.25">
      <c r="A101" s="3">
        <v>12</v>
      </c>
      <c r="B101" s="3">
        <v>211.25</v>
      </c>
      <c r="C101" s="3">
        <v>-5.25</v>
      </c>
    </row>
    <row r="102" spans="1:3" x14ac:dyDescent="0.25">
      <c r="A102" s="3">
        <v>13</v>
      </c>
      <c r="B102" s="3">
        <v>261.66666666666663</v>
      </c>
      <c r="C102" s="3">
        <v>1.3333333333333712</v>
      </c>
    </row>
    <row r="103" spans="1:3" x14ac:dyDescent="0.25">
      <c r="A103" s="3">
        <v>14</v>
      </c>
      <c r="B103" s="3">
        <v>242</v>
      </c>
      <c r="C103" s="3">
        <v>-4</v>
      </c>
    </row>
    <row r="104" spans="1:3" x14ac:dyDescent="0.25">
      <c r="A104" s="3">
        <v>15</v>
      </c>
      <c r="B104" s="3">
        <v>247.66666666666666</v>
      </c>
      <c r="C104" s="3">
        <v>-0.66666666666665719</v>
      </c>
    </row>
    <row r="105" spans="1:3" x14ac:dyDescent="0.25">
      <c r="A105" s="3">
        <v>16</v>
      </c>
      <c r="B105" s="3">
        <v>191.99999999999997</v>
      </c>
      <c r="C105" s="3">
        <v>1.0000000000000284</v>
      </c>
    </row>
    <row r="106" spans="1:3" x14ac:dyDescent="0.25">
      <c r="A106" s="3">
        <v>17</v>
      </c>
      <c r="B106" s="3">
        <v>195.66666666666663</v>
      </c>
      <c r="C106" s="3">
        <v>-2.6666666666666288</v>
      </c>
    </row>
    <row r="107" spans="1:3" x14ac:dyDescent="0.25">
      <c r="A107" s="3">
        <v>18</v>
      </c>
      <c r="B107" s="3">
        <v>149.66666666666663</v>
      </c>
      <c r="C107" s="3">
        <v>-0.66666666666662877</v>
      </c>
    </row>
    <row r="108" spans="1:3" x14ac:dyDescent="0.25">
      <c r="A108" s="3">
        <v>19</v>
      </c>
      <c r="B108" s="3">
        <v>156</v>
      </c>
      <c r="C108" s="3">
        <v>1</v>
      </c>
    </row>
    <row r="109" spans="1:3" x14ac:dyDescent="0.25">
      <c r="A109" s="3">
        <v>20</v>
      </c>
      <c r="B109" s="3">
        <v>162.33333333333331</v>
      </c>
      <c r="C109" s="3">
        <v>-1.3333333333333144</v>
      </c>
    </row>
    <row r="110" spans="1:3" x14ac:dyDescent="0.25">
      <c r="A110" s="3">
        <v>21</v>
      </c>
      <c r="B110" s="3">
        <v>119.33333333333331</v>
      </c>
      <c r="C110" s="3">
        <v>2.6666666666666856</v>
      </c>
    </row>
    <row r="111" spans="1:3" x14ac:dyDescent="0.25">
      <c r="A111" s="3">
        <v>22</v>
      </c>
      <c r="B111" s="3">
        <v>135.99999999999994</v>
      </c>
      <c r="C111" s="3">
        <v>-5.9999999999999432</v>
      </c>
    </row>
    <row r="112" spans="1:3" x14ac:dyDescent="0.25">
      <c r="A112" s="3">
        <v>23</v>
      </c>
      <c r="B112" s="3">
        <v>163.99999999999997</v>
      </c>
      <c r="C112" s="3">
        <v>3.0000000000000284</v>
      </c>
    </row>
    <row r="113" spans="1:3" x14ac:dyDescent="0.25">
      <c r="A113" s="3">
        <v>24</v>
      </c>
      <c r="B113" s="3">
        <v>223.66666666666666</v>
      </c>
      <c r="C113" s="3">
        <v>6.3333333333333428</v>
      </c>
    </row>
    <row r="114" spans="1:3" x14ac:dyDescent="0.25">
      <c r="A114" s="3">
        <v>25</v>
      </c>
      <c r="B114" s="3">
        <v>274.08333333333326</v>
      </c>
      <c r="C114" s="3">
        <v>7.9166666666667425</v>
      </c>
    </row>
    <row r="115" spans="1:3" x14ac:dyDescent="0.25">
      <c r="A115" s="3">
        <v>26</v>
      </c>
      <c r="B115" s="3">
        <v>254.41666666666669</v>
      </c>
      <c r="C115" s="3">
        <v>0.58333333333331439</v>
      </c>
    </row>
    <row r="116" spans="1:3" x14ac:dyDescent="0.25">
      <c r="A116" s="3">
        <v>27</v>
      </c>
      <c r="B116" s="3">
        <v>260.08333333333331</v>
      </c>
      <c r="C116" s="3">
        <v>4.9166666666666856</v>
      </c>
    </row>
    <row r="117" spans="1:3" x14ac:dyDescent="0.25">
      <c r="A117" s="3">
        <v>28</v>
      </c>
      <c r="B117" s="3">
        <v>204.41666666666663</v>
      </c>
      <c r="C117" s="3">
        <v>0.58333333333337123</v>
      </c>
    </row>
    <row r="118" spans="1:3" x14ac:dyDescent="0.25">
      <c r="A118" s="3">
        <v>29</v>
      </c>
      <c r="B118" s="3">
        <v>208.08333333333331</v>
      </c>
      <c r="C118" s="3">
        <v>1.9166666666666856</v>
      </c>
    </row>
    <row r="119" spans="1:3" x14ac:dyDescent="0.25">
      <c r="A119" s="3">
        <v>30</v>
      </c>
      <c r="B119" s="3">
        <v>162.08333333333331</v>
      </c>
      <c r="C119" s="3">
        <v>-2.0833333333333144</v>
      </c>
    </row>
    <row r="120" spans="1:3" x14ac:dyDescent="0.25">
      <c r="A120" s="3">
        <v>31</v>
      </c>
      <c r="B120" s="3">
        <v>168.41666666666669</v>
      </c>
      <c r="C120" s="3">
        <v>-2.4166666666666856</v>
      </c>
    </row>
    <row r="121" spans="1:3" x14ac:dyDescent="0.25">
      <c r="A121" s="3">
        <v>32</v>
      </c>
      <c r="B121" s="3">
        <v>174.74999999999997</v>
      </c>
      <c r="C121" s="3">
        <v>-0.74999999999997158</v>
      </c>
    </row>
    <row r="122" spans="1:3" x14ac:dyDescent="0.25">
      <c r="A122" s="3">
        <v>33</v>
      </c>
      <c r="B122" s="3">
        <v>131.75</v>
      </c>
      <c r="C122" s="3">
        <v>-5.75</v>
      </c>
    </row>
    <row r="123" spans="1:3" x14ac:dyDescent="0.25">
      <c r="A123" s="3">
        <v>34</v>
      </c>
      <c r="B123" s="3">
        <v>148.41666666666663</v>
      </c>
      <c r="C123" s="3">
        <v>-0.41666666666662877</v>
      </c>
    </row>
    <row r="124" spans="1:3" x14ac:dyDescent="0.25">
      <c r="A124" s="3">
        <v>35</v>
      </c>
      <c r="B124" s="3">
        <v>176.41666666666663</v>
      </c>
      <c r="C124" s="3">
        <v>-3.4166666666666288</v>
      </c>
    </row>
    <row r="125" spans="1:3" ht="16.5" thickBot="1" x14ac:dyDescent="0.3">
      <c r="A125" s="4">
        <v>36</v>
      </c>
      <c r="B125" s="4">
        <v>236.08333333333331</v>
      </c>
      <c r="C125" s="4">
        <v>-1.0833333333333144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opLeftCell="A67" zoomScale="85" zoomScaleNormal="85" workbookViewId="0">
      <selection activeCell="A56" sqref="A56:I83"/>
    </sheetView>
  </sheetViews>
  <sheetFormatPr defaultRowHeight="15.75" x14ac:dyDescent="0.25"/>
  <cols>
    <col min="2" max="2" width="12.5" customWidth="1"/>
    <col min="3" max="3" width="13" customWidth="1"/>
    <col min="14" max="14" width="12.5" customWidth="1"/>
    <col min="16" max="16" width="10.75" customWidth="1"/>
    <col min="17" max="17" width="14.5" customWidth="1"/>
  </cols>
  <sheetData>
    <row r="1" spans="1:2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0</v>
      </c>
      <c r="M1" s="1" t="s">
        <v>1</v>
      </c>
      <c r="N1" s="2" t="s">
        <v>41</v>
      </c>
      <c r="O1" s="2" t="s">
        <v>42</v>
      </c>
      <c r="P1" s="2" t="s">
        <v>43</v>
      </c>
      <c r="Q1" s="2" t="s">
        <v>44</v>
      </c>
      <c r="S1" s="3" t="s">
        <v>24</v>
      </c>
      <c r="T1" s="3">
        <v>223.66666666666669</v>
      </c>
    </row>
    <row r="2" spans="1:2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240</v>
      </c>
      <c r="N2">
        <f>$T$1+$T$2*A2+$T$3*B2+$T$4*C2+$T$5*D2+$T$6*E2+$T$7*F2+$T$8*G2+$T$9*H2+$T$10*I2+$T$11*J2+$T$12*K2</f>
        <v>261.66666666666663</v>
      </c>
      <c r="O2">
        <f>M2-N2</f>
        <v>-21.666666666666629</v>
      </c>
      <c r="P2">
        <f>O2^2</f>
        <v>469.44444444444281</v>
      </c>
      <c r="Q2" s="8">
        <f>AVERAGE(P2:P37)</f>
        <v>116.12962962962963</v>
      </c>
      <c r="S2" s="3" t="s">
        <v>2</v>
      </c>
      <c r="T2" s="3">
        <v>37.999999999999936</v>
      </c>
    </row>
    <row r="3" spans="1:2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233</v>
      </c>
      <c r="N3">
        <f t="shared" ref="N3:N49" si="0">$T$1+$T$2*A3+$T$3*B3+$T$4*C3+$T$5*D3+$T$6*E3+$T$7*F3+$T$8*G3+$T$9*H3+$T$10*I3+$T$11*J3+$T$12*K3</f>
        <v>242</v>
      </c>
      <c r="O3">
        <f t="shared" ref="O3:O37" si="1">M3-N3</f>
        <v>-9</v>
      </c>
      <c r="P3">
        <f t="shared" ref="P3:P37" si="2">O3^2</f>
        <v>81</v>
      </c>
      <c r="S3" s="3" t="s">
        <v>3</v>
      </c>
      <c r="T3" s="3">
        <v>18.3333333333333</v>
      </c>
    </row>
    <row r="4" spans="1:2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231</v>
      </c>
      <c r="N4">
        <f t="shared" si="0"/>
        <v>247.66666666666666</v>
      </c>
      <c r="O4">
        <f t="shared" si="1"/>
        <v>-16.666666666666657</v>
      </c>
      <c r="P4">
        <f t="shared" si="2"/>
        <v>277.77777777777749</v>
      </c>
      <c r="S4" s="3" t="s">
        <v>4</v>
      </c>
      <c r="T4" s="3">
        <v>23.999999999999975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178</v>
      </c>
      <c r="N5">
        <f t="shared" si="0"/>
        <v>192</v>
      </c>
      <c r="O5">
        <f t="shared" si="1"/>
        <v>-14</v>
      </c>
      <c r="P5">
        <f t="shared" si="2"/>
        <v>196</v>
      </c>
      <c r="S5" s="3" t="s">
        <v>5</v>
      </c>
      <c r="T5" s="3">
        <v>-31.666666666666675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184</v>
      </c>
      <c r="N6">
        <f t="shared" si="0"/>
        <v>195.66666666666669</v>
      </c>
      <c r="O6">
        <f t="shared" si="1"/>
        <v>-11.666666666666686</v>
      </c>
      <c r="P6">
        <f t="shared" si="2"/>
        <v>136.11111111111154</v>
      </c>
      <c r="S6" s="3" t="s">
        <v>6</v>
      </c>
      <c r="T6" s="3">
        <v>-27.999999999999986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140</v>
      </c>
      <c r="N7">
        <f t="shared" si="0"/>
        <v>149.66666666666666</v>
      </c>
      <c r="O7">
        <f t="shared" si="1"/>
        <v>-9.6666666666666572</v>
      </c>
      <c r="P7">
        <f t="shared" si="2"/>
        <v>93.444444444444258</v>
      </c>
      <c r="S7" s="3" t="s">
        <v>7</v>
      </c>
      <c r="T7" s="3">
        <v>-74.000000000000028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7</v>
      </c>
      <c r="M8">
        <v>145</v>
      </c>
      <c r="N8">
        <f t="shared" si="0"/>
        <v>156</v>
      </c>
      <c r="O8">
        <f t="shared" si="1"/>
        <v>-11</v>
      </c>
      <c r="P8">
        <f t="shared" si="2"/>
        <v>121</v>
      </c>
      <c r="S8" s="3" t="s">
        <v>8</v>
      </c>
      <c r="T8" s="3">
        <v>-67.666666666666686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8</v>
      </c>
      <c r="M9">
        <v>152</v>
      </c>
      <c r="N9">
        <f t="shared" si="0"/>
        <v>162.33333333333334</v>
      </c>
      <c r="O9">
        <f t="shared" si="1"/>
        <v>-10.333333333333343</v>
      </c>
      <c r="P9">
        <f t="shared" si="2"/>
        <v>106.77777777777797</v>
      </c>
      <c r="S9" s="3" t="s">
        <v>9</v>
      </c>
      <c r="T9" s="3">
        <v>-61.33333333333335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9</v>
      </c>
      <c r="M10">
        <v>110</v>
      </c>
      <c r="N10">
        <f t="shared" si="0"/>
        <v>119.33333333333329</v>
      </c>
      <c r="O10">
        <f t="shared" si="1"/>
        <v>-9.333333333333286</v>
      </c>
      <c r="P10">
        <f t="shared" si="2"/>
        <v>87.111111111110233</v>
      </c>
      <c r="S10" s="3" t="s">
        <v>10</v>
      </c>
      <c r="T10" s="3">
        <v>-104.3333333333334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10</v>
      </c>
      <c r="M11">
        <v>130</v>
      </c>
      <c r="N11">
        <f t="shared" si="0"/>
        <v>136</v>
      </c>
      <c r="O11">
        <f t="shared" si="1"/>
        <v>-6</v>
      </c>
      <c r="P11">
        <f t="shared" si="2"/>
        <v>36</v>
      </c>
      <c r="S11" s="3" t="s">
        <v>11</v>
      </c>
      <c r="T11" s="3">
        <v>-87.666666666666671</v>
      </c>
    </row>
    <row r="12" spans="1:20" ht="16.5" thickBo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11</v>
      </c>
      <c r="M12">
        <v>152</v>
      </c>
      <c r="N12">
        <f t="shared" si="0"/>
        <v>164</v>
      </c>
      <c r="O12">
        <f t="shared" si="1"/>
        <v>-12</v>
      </c>
      <c r="P12">
        <f t="shared" si="2"/>
        <v>144</v>
      </c>
      <c r="S12" s="4" t="s">
        <v>12</v>
      </c>
      <c r="T12" s="4">
        <v>-59.666666666666686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206</v>
      </c>
      <c r="N13">
        <f t="shared" si="0"/>
        <v>223.66666666666669</v>
      </c>
      <c r="O13">
        <f t="shared" si="1"/>
        <v>-17.666666666666686</v>
      </c>
      <c r="P13">
        <f t="shared" si="2"/>
        <v>312.11111111111177</v>
      </c>
    </row>
    <row r="14" spans="1:2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263</v>
      </c>
      <c r="N14">
        <f t="shared" si="0"/>
        <v>261.66666666666663</v>
      </c>
      <c r="O14">
        <f t="shared" si="1"/>
        <v>1.3333333333333712</v>
      </c>
      <c r="P14">
        <f t="shared" si="2"/>
        <v>1.7777777777778789</v>
      </c>
    </row>
    <row r="15" spans="1:20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238</v>
      </c>
      <c r="N15">
        <f t="shared" si="0"/>
        <v>242</v>
      </c>
      <c r="O15">
        <f t="shared" si="1"/>
        <v>-4</v>
      </c>
      <c r="P15">
        <f t="shared" si="2"/>
        <v>16</v>
      </c>
    </row>
    <row r="16" spans="1:2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</v>
      </c>
      <c r="M16">
        <v>247</v>
      </c>
      <c r="N16">
        <f t="shared" si="0"/>
        <v>247.66666666666666</v>
      </c>
      <c r="O16">
        <f t="shared" si="1"/>
        <v>-0.66666666666665719</v>
      </c>
      <c r="P16">
        <f t="shared" si="2"/>
        <v>0.44444444444443182</v>
      </c>
    </row>
    <row r="17" spans="1:16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193</v>
      </c>
      <c r="N17">
        <f t="shared" si="0"/>
        <v>192</v>
      </c>
      <c r="O17">
        <f t="shared" si="1"/>
        <v>1</v>
      </c>
      <c r="P17">
        <f t="shared" si="2"/>
        <v>1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193</v>
      </c>
      <c r="N18">
        <f t="shared" si="0"/>
        <v>195.66666666666669</v>
      </c>
      <c r="O18">
        <f t="shared" si="1"/>
        <v>-2.6666666666666856</v>
      </c>
      <c r="P18">
        <f t="shared" si="2"/>
        <v>7.111111111111212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  <c r="M19">
        <v>149</v>
      </c>
      <c r="N19">
        <f t="shared" si="0"/>
        <v>149.66666666666666</v>
      </c>
      <c r="O19">
        <f t="shared" si="1"/>
        <v>-0.66666666666665719</v>
      </c>
      <c r="P19">
        <f t="shared" si="2"/>
        <v>0.44444444444443182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19</v>
      </c>
      <c r="M20">
        <v>157</v>
      </c>
      <c r="N20">
        <f t="shared" si="0"/>
        <v>156</v>
      </c>
      <c r="O20">
        <f t="shared" si="1"/>
        <v>1</v>
      </c>
      <c r="P20">
        <f t="shared" si="2"/>
        <v>1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20</v>
      </c>
      <c r="M21">
        <v>161</v>
      </c>
      <c r="N21">
        <f t="shared" si="0"/>
        <v>162.33333333333334</v>
      </c>
      <c r="O21">
        <f t="shared" si="1"/>
        <v>-1.3333333333333428</v>
      </c>
      <c r="P21">
        <f t="shared" si="2"/>
        <v>1.777777777777803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21</v>
      </c>
      <c r="M22">
        <v>122</v>
      </c>
      <c r="N22">
        <f t="shared" si="0"/>
        <v>119.33333333333329</v>
      </c>
      <c r="O22">
        <f t="shared" si="1"/>
        <v>2.666666666666714</v>
      </c>
      <c r="P22">
        <f t="shared" si="2"/>
        <v>7.1111111111113638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22</v>
      </c>
      <c r="M23">
        <v>130</v>
      </c>
      <c r="N23">
        <f t="shared" si="0"/>
        <v>136</v>
      </c>
      <c r="O23">
        <f t="shared" si="1"/>
        <v>-6</v>
      </c>
      <c r="P23">
        <f t="shared" si="2"/>
        <v>36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23</v>
      </c>
      <c r="M24">
        <v>167</v>
      </c>
      <c r="N24">
        <f t="shared" si="0"/>
        <v>164</v>
      </c>
      <c r="O24">
        <f t="shared" si="1"/>
        <v>3</v>
      </c>
      <c r="P24">
        <f t="shared" si="2"/>
        <v>9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  <c r="M25">
        <v>230</v>
      </c>
      <c r="N25">
        <f t="shared" si="0"/>
        <v>223.66666666666669</v>
      </c>
      <c r="O25">
        <f t="shared" si="1"/>
        <v>6.3333333333333144</v>
      </c>
      <c r="P25">
        <f t="shared" si="2"/>
        <v>40.111111111110873</v>
      </c>
    </row>
    <row r="26" spans="1:16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25</v>
      </c>
      <c r="M26">
        <v>282</v>
      </c>
      <c r="N26">
        <f t="shared" si="0"/>
        <v>261.66666666666663</v>
      </c>
      <c r="O26">
        <f t="shared" si="1"/>
        <v>20.333333333333371</v>
      </c>
      <c r="P26">
        <f t="shared" si="2"/>
        <v>413.44444444444599</v>
      </c>
    </row>
    <row r="27" spans="1:16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</v>
      </c>
      <c r="M27">
        <v>255</v>
      </c>
      <c r="N27">
        <f t="shared" si="0"/>
        <v>242</v>
      </c>
      <c r="O27">
        <f t="shared" si="1"/>
        <v>13</v>
      </c>
      <c r="P27">
        <f t="shared" si="2"/>
        <v>169</v>
      </c>
    </row>
    <row r="28" spans="1:16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27</v>
      </c>
      <c r="M28">
        <v>265</v>
      </c>
      <c r="N28">
        <f t="shared" si="0"/>
        <v>247.66666666666666</v>
      </c>
      <c r="O28">
        <f t="shared" si="1"/>
        <v>17.333333333333343</v>
      </c>
      <c r="P28">
        <f t="shared" si="2"/>
        <v>300.4444444444448</v>
      </c>
    </row>
    <row r="29" spans="1:16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28</v>
      </c>
      <c r="M29">
        <v>205</v>
      </c>
      <c r="N29">
        <f t="shared" si="0"/>
        <v>192</v>
      </c>
      <c r="O29">
        <f t="shared" si="1"/>
        <v>13</v>
      </c>
      <c r="P29">
        <f t="shared" si="2"/>
        <v>169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210</v>
      </c>
      <c r="N30">
        <f t="shared" si="0"/>
        <v>195.66666666666669</v>
      </c>
      <c r="O30">
        <f t="shared" si="1"/>
        <v>14.333333333333314</v>
      </c>
      <c r="P30">
        <f t="shared" si="2"/>
        <v>205.44444444444389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160</v>
      </c>
      <c r="N31">
        <f t="shared" si="0"/>
        <v>149.66666666666666</v>
      </c>
      <c r="O31">
        <f t="shared" si="1"/>
        <v>10.333333333333343</v>
      </c>
      <c r="P31">
        <f t="shared" si="2"/>
        <v>106.77777777777797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31</v>
      </c>
      <c r="M32">
        <v>166</v>
      </c>
      <c r="N32">
        <f t="shared" si="0"/>
        <v>156</v>
      </c>
      <c r="O32">
        <f t="shared" si="1"/>
        <v>10</v>
      </c>
      <c r="P32">
        <f t="shared" si="2"/>
        <v>100</v>
      </c>
    </row>
    <row r="33" spans="1:1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32</v>
      </c>
      <c r="M33">
        <v>174</v>
      </c>
      <c r="N33">
        <f t="shared" si="0"/>
        <v>162.33333333333334</v>
      </c>
      <c r="O33">
        <f t="shared" si="1"/>
        <v>11.666666666666657</v>
      </c>
      <c r="P33">
        <f t="shared" si="2"/>
        <v>136.11111111111089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33</v>
      </c>
      <c r="M34">
        <v>126</v>
      </c>
      <c r="N34">
        <f t="shared" si="0"/>
        <v>119.33333333333329</v>
      </c>
      <c r="O34">
        <f t="shared" si="1"/>
        <v>6.666666666666714</v>
      </c>
      <c r="P34">
        <f t="shared" si="2"/>
        <v>44.444444444445075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34</v>
      </c>
      <c r="M35">
        <v>148</v>
      </c>
      <c r="N35">
        <f t="shared" si="0"/>
        <v>136</v>
      </c>
      <c r="O35">
        <f t="shared" si="1"/>
        <v>12</v>
      </c>
      <c r="P35">
        <f t="shared" si="2"/>
        <v>144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35</v>
      </c>
      <c r="M36">
        <v>173</v>
      </c>
      <c r="N36">
        <f t="shared" si="0"/>
        <v>164</v>
      </c>
      <c r="O36">
        <f t="shared" si="1"/>
        <v>9</v>
      </c>
      <c r="P36">
        <f t="shared" si="2"/>
        <v>81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36</v>
      </c>
      <c r="M37">
        <v>235</v>
      </c>
      <c r="N37">
        <f t="shared" si="0"/>
        <v>223.66666666666669</v>
      </c>
      <c r="O37">
        <f t="shared" si="1"/>
        <v>11.333333333333314</v>
      </c>
      <c r="P37">
        <f t="shared" si="2"/>
        <v>128.444444444444</v>
      </c>
    </row>
    <row r="38" spans="1:1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37</v>
      </c>
      <c r="N38" s="7">
        <f t="shared" si="0"/>
        <v>261.66666666666663</v>
      </c>
    </row>
    <row r="39" spans="1:16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38</v>
      </c>
      <c r="N39" s="7">
        <f t="shared" si="0"/>
        <v>242</v>
      </c>
    </row>
    <row r="40" spans="1:16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39</v>
      </c>
      <c r="N40" s="7">
        <f t="shared" si="0"/>
        <v>247.66666666666666</v>
      </c>
    </row>
    <row r="41" spans="1:16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N41" s="7">
        <f t="shared" si="0"/>
        <v>192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41</v>
      </c>
      <c r="N42" s="7">
        <f t="shared" si="0"/>
        <v>195.66666666666669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42</v>
      </c>
      <c r="N43" s="7">
        <f t="shared" si="0"/>
        <v>149.66666666666666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43</v>
      </c>
      <c r="N44" s="7">
        <f t="shared" si="0"/>
        <v>156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44</v>
      </c>
      <c r="N45" s="7">
        <f t="shared" si="0"/>
        <v>162.33333333333334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45</v>
      </c>
      <c r="N46" s="7">
        <f t="shared" si="0"/>
        <v>119.33333333333329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46</v>
      </c>
      <c r="N47" s="7">
        <f t="shared" si="0"/>
        <v>136</v>
      </c>
    </row>
    <row r="48" spans="1:16" ht="12.7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47</v>
      </c>
      <c r="N48" s="7">
        <f t="shared" si="0"/>
        <v>164</v>
      </c>
    </row>
    <row r="49" spans="1:14" ht="1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48</v>
      </c>
      <c r="N49" s="7">
        <f t="shared" si="0"/>
        <v>223.66666666666669</v>
      </c>
    </row>
    <row r="56" spans="1:14" x14ac:dyDescent="0.25">
      <c r="A56" t="s">
        <v>13</v>
      </c>
    </row>
    <row r="57" spans="1:14" ht="16.5" thickBot="1" x14ac:dyDescent="0.3"/>
    <row r="58" spans="1:14" x14ac:dyDescent="0.25">
      <c r="A58" s="6" t="s">
        <v>14</v>
      </c>
      <c r="B58" s="6"/>
    </row>
    <row r="59" spans="1:14" x14ac:dyDescent="0.25">
      <c r="A59" s="3" t="s">
        <v>15</v>
      </c>
      <c r="B59" s="3">
        <v>0.97260494852044055</v>
      </c>
    </row>
    <row r="60" spans="1:14" x14ac:dyDescent="0.25">
      <c r="A60" s="3" t="s">
        <v>16</v>
      </c>
      <c r="B60" s="3">
        <v>0.94596038588644871</v>
      </c>
    </row>
    <row r="61" spans="1:14" x14ac:dyDescent="0.25">
      <c r="A61" s="3" t="s">
        <v>17</v>
      </c>
      <c r="B61" s="3">
        <v>0.92119222941773771</v>
      </c>
    </row>
    <row r="62" spans="1:14" x14ac:dyDescent="0.25">
      <c r="A62" s="3" t="s">
        <v>18</v>
      </c>
      <c r="B62" s="3">
        <v>13.198274297969592</v>
      </c>
    </row>
    <row r="63" spans="1:14" ht="16.5" thickBot="1" x14ac:dyDescent="0.3">
      <c r="A63" s="4" t="s">
        <v>19</v>
      </c>
      <c r="B63" s="4">
        <v>36</v>
      </c>
    </row>
    <row r="65" spans="1:9" ht="16.5" thickBot="1" x14ac:dyDescent="0.3">
      <c r="A65" t="s">
        <v>20</v>
      </c>
    </row>
    <row r="66" spans="1:9" x14ac:dyDescent="0.25">
      <c r="A66" s="5"/>
      <c r="B66" s="5" t="s">
        <v>25</v>
      </c>
      <c r="C66" s="5" t="s">
        <v>26</v>
      </c>
      <c r="D66" s="5" t="s">
        <v>27</v>
      </c>
      <c r="E66" s="5" t="s">
        <v>28</v>
      </c>
      <c r="F66" s="5" t="s">
        <v>29</v>
      </c>
    </row>
    <row r="67" spans="1:9" x14ac:dyDescent="0.25">
      <c r="A67" s="3" t="s">
        <v>21</v>
      </c>
      <c r="B67" s="3">
        <v>11</v>
      </c>
      <c r="C67" s="3">
        <v>73182.333333333328</v>
      </c>
      <c r="D67" s="3">
        <v>6652.9393939393931</v>
      </c>
      <c r="E67" s="3">
        <v>38.192603760455711</v>
      </c>
      <c r="F67" s="3">
        <v>1.682899564272994E-12</v>
      </c>
    </row>
    <row r="68" spans="1:9" x14ac:dyDescent="0.25">
      <c r="A68" s="3" t="s">
        <v>22</v>
      </c>
      <c r="B68" s="3">
        <v>24</v>
      </c>
      <c r="C68" s="3">
        <v>4180.6666666666733</v>
      </c>
      <c r="D68" s="3">
        <v>174.19444444444471</v>
      </c>
      <c r="E68" s="3"/>
      <c r="F68" s="3"/>
    </row>
    <row r="69" spans="1:9" ht="16.5" thickBot="1" x14ac:dyDescent="0.3">
      <c r="A69" s="4" t="s">
        <v>23</v>
      </c>
      <c r="B69" s="4">
        <v>35</v>
      </c>
      <c r="C69" s="4">
        <v>77363</v>
      </c>
      <c r="D69" s="4"/>
      <c r="E69" s="4"/>
      <c r="F69" s="4"/>
    </row>
    <row r="70" spans="1:9" ht="16.5" thickBot="1" x14ac:dyDescent="0.3"/>
    <row r="71" spans="1:9" x14ac:dyDescent="0.25">
      <c r="A71" s="9"/>
      <c r="B71" s="9" t="s">
        <v>30</v>
      </c>
      <c r="C71" s="5" t="s">
        <v>18</v>
      </c>
      <c r="D71" s="5" t="s">
        <v>31</v>
      </c>
      <c r="E71" s="5" t="s">
        <v>32</v>
      </c>
      <c r="F71" s="5" t="s">
        <v>33</v>
      </c>
      <c r="G71" s="5" t="s">
        <v>34</v>
      </c>
      <c r="H71" s="5" t="s">
        <v>35</v>
      </c>
      <c r="I71" s="5" t="s">
        <v>36</v>
      </c>
    </row>
    <row r="72" spans="1:9" x14ac:dyDescent="0.25">
      <c r="A72" s="10" t="s">
        <v>24</v>
      </c>
      <c r="B72" s="10">
        <v>223.66666666666669</v>
      </c>
      <c r="C72" s="3">
        <v>7.6200272187712672</v>
      </c>
      <c r="D72" s="3">
        <v>29.352476079833878</v>
      </c>
      <c r="E72" s="3">
        <v>2.5626343988666865E-20</v>
      </c>
      <c r="F72" s="3">
        <v>207.93970345027827</v>
      </c>
      <c r="G72" s="3">
        <v>239.3936298830551</v>
      </c>
      <c r="H72" s="3">
        <v>207.93970345027827</v>
      </c>
      <c r="I72" s="3">
        <v>239.3936298830551</v>
      </c>
    </row>
    <row r="73" spans="1:9" x14ac:dyDescent="0.25">
      <c r="A73" s="10" t="s">
        <v>2</v>
      </c>
      <c r="B73" s="10">
        <v>37.999999999999936</v>
      </c>
      <c r="C73" s="3">
        <v>10.776345838438445</v>
      </c>
      <c r="D73" s="3">
        <v>3.5262416935856575</v>
      </c>
      <c r="E73" s="3">
        <v>1.7264847853491879E-3</v>
      </c>
      <c r="F73" s="3">
        <v>15.758715324440672</v>
      </c>
      <c r="G73" s="3">
        <v>60.2412846755592</v>
      </c>
      <c r="H73" s="3">
        <v>15.758715324440672</v>
      </c>
      <c r="I73" s="3">
        <v>60.2412846755592</v>
      </c>
    </row>
    <row r="74" spans="1:9" x14ac:dyDescent="0.25">
      <c r="A74" s="10" t="s">
        <v>3</v>
      </c>
      <c r="B74" s="10">
        <v>18.3333333333333</v>
      </c>
      <c r="C74" s="3">
        <v>10.776345838438464</v>
      </c>
      <c r="D74" s="3">
        <v>1.7012569574316736</v>
      </c>
      <c r="E74" s="3">
        <v>0.10181723132674361</v>
      </c>
      <c r="F74" s="3">
        <v>-3.9079513422260028</v>
      </c>
      <c r="G74" s="3">
        <v>40.5746180088926</v>
      </c>
      <c r="H74" s="3">
        <v>-3.9079513422260028</v>
      </c>
      <c r="I74" s="3">
        <v>40.5746180088926</v>
      </c>
    </row>
    <row r="75" spans="1:9" x14ac:dyDescent="0.25">
      <c r="A75" s="10" t="s">
        <v>4</v>
      </c>
      <c r="B75" s="10">
        <v>23.999999999999975</v>
      </c>
      <c r="C75" s="3">
        <v>10.77634583843845</v>
      </c>
      <c r="D75" s="3">
        <v>2.2271000170014683</v>
      </c>
      <c r="E75" s="3">
        <v>3.5578443986590443E-2</v>
      </c>
      <c r="F75" s="3">
        <v>1.7587153244407006</v>
      </c>
      <c r="G75" s="3">
        <v>46.24128467555925</v>
      </c>
      <c r="H75" s="3">
        <v>1.7587153244407006</v>
      </c>
      <c r="I75" s="3">
        <v>46.24128467555925</v>
      </c>
    </row>
    <row r="76" spans="1:9" x14ac:dyDescent="0.25">
      <c r="A76" s="10" t="s">
        <v>5</v>
      </c>
      <c r="B76" s="10">
        <v>-31.666666666666675</v>
      </c>
      <c r="C76" s="3">
        <v>10.776345838438452</v>
      </c>
      <c r="D76" s="3">
        <v>-2.9385347446547185</v>
      </c>
      <c r="E76" s="3">
        <v>7.1781523899324623E-3</v>
      </c>
      <c r="F76" s="3">
        <v>-53.907951342225957</v>
      </c>
      <c r="G76" s="3">
        <v>-9.4253819911073968</v>
      </c>
      <c r="H76" s="3">
        <v>-53.907951342225957</v>
      </c>
      <c r="I76" s="3">
        <v>-9.4253819911073968</v>
      </c>
    </row>
    <row r="77" spans="1:9" x14ac:dyDescent="0.25">
      <c r="A77" s="10" t="s">
        <v>6</v>
      </c>
      <c r="B77" s="10">
        <v>-27.999999999999986</v>
      </c>
      <c r="C77" s="3">
        <v>10.776345838438454</v>
      </c>
      <c r="D77" s="3">
        <v>-2.5982833531683802</v>
      </c>
      <c r="E77" s="3">
        <v>1.5765473872818066E-2</v>
      </c>
      <c r="F77" s="3">
        <v>-50.241284675559271</v>
      </c>
      <c r="G77" s="3">
        <v>-5.7587153244407041</v>
      </c>
      <c r="H77" s="3">
        <v>-50.241284675559271</v>
      </c>
      <c r="I77" s="3">
        <v>-5.7587153244407041</v>
      </c>
    </row>
    <row r="78" spans="1:9" x14ac:dyDescent="0.25">
      <c r="A78" s="10" t="s">
        <v>7</v>
      </c>
      <c r="B78" s="10">
        <v>-74.000000000000028</v>
      </c>
      <c r="C78" s="3">
        <v>10.776345838438459</v>
      </c>
      <c r="D78" s="3">
        <v>-6.8668917190878647</v>
      </c>
      <c r="E78" s="3">
        <v>4.2133811550924005E-7</v>
      </c>
      <c r="F78" s="3">
        <v>-96.241284675559314</v>
      </c>
      <c r="G78" s="3">
        <v>-51.758715324440736</v>
      </c>
      <c r="H78" s="3">
        <v>-96.241284675559314</v>
      </c>
      <c r="I78" s="3">
        <v>-51.758715324440736</v>
      </c>
    </row>
    <row r="79" spans="1:9" x14ac:dyDescent="0.25">
      <c r="A79" s="10" t="s">
        <v>8</v>
      </c>
      <c r="B79" s="10">
        <v>-67.666666666666686</v>
      </c>
      <c r="C79" s="3">
        <v>10.776345838438456</v>
      </c>
      <c r="D79" s="3">
        <v>-6.279184770156923</v>
      </c>
      <c r="E79" s="3">
        <v>1.7219805108485796E-6</v>
      </c>
      <c r="F79" s="3">
        <v>-89.907951342225971</v>
      </c>
      <c r="G79" s="3">
        <v>-45.4253819911074</v>
      </c>
      <c r="H79" s="3">
        <v>-89.907951342225971</v>
      </c>
      <c r="I79" s="3">
        <v>-45.4253819911074</v>
      </c>
    </row>
    <row r="80" spans="1:9" x14ac:dyDescent="0.25">
      <c r="A80" s="10" t="s">
        <v>9</v>
      </c>
      <c r="B80" s="10">
        <v>-61.33333333333335</v>
      </c>
      <c r="C80" s="3">
        <v>10.776345838438456</v>
      </c>
      <c r="D80" s="3">
        <v>-5.6914778212259796</v>
      </c>
      <c r="E80" s="3">
        <v>7.3094703513242109E-6</v>
      </c>
      <c r="F80" s="3">
        <v>-83.574618008892628</v>
      </c>
      <c r="G80" s="3">
        <v>-39.092048657774065</v>
      </c>
      <c r="H80" s="3">
        <v>-83.574618008892628</v>
      </c>
      <c r="I80" s="3">
        <v>-39.092048657774065</v>
      </c>
    </row>
    <row r="81" spans="1:9" x14ac:dyDescent="0.25">
      <c r="A81" s="10" t="s">
        <v>10</v>
      </c>
      <c r="B81" s="10">
        <v>-104.3333333333334</v>
      </c>
      <c r="C81" s="3">
        <v>10.776345838438459</v>
      </c>
      <c r="D81" s="3">
        <v>-9.6816986850202795</v>
      </c>
      <c r="E81" s="3">
        <v>9.2105238170055553E-10</v>
      </c>
      <c r="F81" s="3">
        <v>-126.57461800889268</v>
      </c>
      <c r="G81" s="3">
        <v>-82.092048657774114</v>
      </c>
      <c r="H81" s="3">
        <v>-126.57461800889268</v>
      </c>
      <c r="I81" s="3">
        <v>-82.092048657774114</v>
      </c>
    </row>
    <row r="82" spans="1:9" x14ac:dyDescent="0.25">
      <c r="A82" s="10" t="s">
        <v>11</v>
      </c>
      <c r="B82" s="10">
        <v>-87.666666666666671</v>
      </c>
      <c r="C82" s="3">
        <v>10.776345838438454</v>
      </c>
      <c r="D82" s="3">
        <v>-8.1351014509914812</v>
      </c>
      <c r="E82" s="3">
        <v>2.3434089257378057E-8</v>
      </c>
      <c r="F82" s="3">
        <v>-109.90795134222596</v>
      </c>
      <c r="G82" s="3">
        <v>-65.425381991107386</v>
      </c>
      <c r="H82" s="3">
        <v>-109.90795134222596</v>
      </c>
      <c r="I82" s="3">
        <v>-65.425381991107386</v>
      </c>
    </row>
    <row r="83" spans="1:9" ht="16.5" thickBot="1" x14ac:dyDescent="0.3">
      <c r="A83" s="11" t="s">
        <v>12</v>
      </c>
      <c r="B83" s="11">
        <v>-59.666666666666686</v>
      </c>
      <c r="C83" s="4">
        <v>10.776345838438454</v>
      </c>
      <c r="D83" s="4">
        <v>-5.536818097823101</v>
      </c>
      <c r="E83" s="4">
        <v>1.075088891433603E-5</v>
      </c>
      <c r="F83" s="4">
        <v>-81.907951342225971</v>
      </c>
      <c r="G83" s="4">
        <v>-37.4253819911074</v>
      </c>
      <c r="H83" s="4">
        <v>-81.907951342225971</v>
      </c>
      <c r="I83" s="4">
        <v>-37.4253819911074</v>
      </c>
    </row>
    <row r="87" spans="1:9" x14ac:dyDescent="0.25">
      <c r="A87" t="s">
        <v>37</v>
      </c>
    </row>
    <row r="88" spans="1:9" ht="16.5" thickBot="1" x14ac:dyDescent="0.3"/>
    <row r="89" spans="1:9" x14ac:dyDescent="0.25">
      <c r="A89" s="5" t="s">
        <v>38</v>
      </c>
      <c r="B89" s="5" t="s">
        <v>39</v>
      </c>
      <c r="C89" s="5" t="s">
        <v>40</v>
      </c>
    </row>
    <row r="90" spans="1:9" x14ac:dyDescent="0.25">
      <c r="A90" s="3">
        <v>1</v>
      </c>
      <c r="B90" s="3">
        <v>261.66666666666663</v>
      </c>
      <c r="C90" s="3">
        <v>-21.666666666666629</v>
      </c>
    </row>
    <row r="91" spans="1:9" x14ac:dyDescent="0.25">
      <c r="A91" s="3">
        <v>2</v>
      </c>
      <c r="B91" s="3">
        <v>242</v>
      </c>
      <c r="C91" s="3">
        <v>-9</v>
      </c>
    </row>
    <row r="92" spans="1:9" x14ac:dyDescent="0.25">
      <c r="A92" s="3">
        <v>3</v>
      </c>
      <c r="B92" s="3">
        <v>247.66666666666666</v>
      </c>
      <c r="C92" s="3">
        <v>-16.666666666666657</v>
      </c>
    </row>
    <row r="93" spans="1:9" x14ac:dyDescent="0.25">
      <c r="A93" s="3">
        <v>4</v>
      </c>
      <c r="B93" s="3">
        <v>192</v>
      </c>
      <c r="C93" s="3">
        <v>-14</v>
      </c>
    </row>
    <row r="94" spans="1:9" x14ac:dyDescent="0.25">
      <c r="A94" s="3">
        <v>5</v>
      </c>
      <c r="B94" s="3">
        <v>195.66666666666669</v>
      </c>
      <c r="C94" s="3">
        <v>-11.666666666666686</v>
      </c>
    </row>
    <row r="95" spans="1:9" x14ac:dyDescent="0.25">
      <c r="A95" s="3">
        <v>6</v>
      </c>
      <c r="B95" s="3">
        <v>149.66666666666666</v>
      </c>
      <c r="C95" s="3">
        <v>-9.6666666666666572</v>
      </c>
    </row>
    <row r="96" spans="1:9" x14ac:dyDescent="0.25">
      <c r="A96" s="3">
        <v>7</v>
      </c>
      <c r="B96" s="3">
        <v>156</v>
      </c>
      <c r="C96" s="3">
        <v>-11</v>
      </c>
    </row>
    <row r="97" spans="1:3" x14ac:dyDescent="0.25">
      <c r="A97" s="3">
        <v>8</v>
      </c>
      <c r="B97" s="3">
        <v>162.33333333333334</v>
      </c>
      <c r="C97" s="3">
        <v>-10.333333333333343</v>
      </c>
    </row>
    <row r="98" spans="1:3" x14ac:dyDescent="0.25">
      <c r="A98" s="3">
        <v>9</v>
      </c>
      <c r="B98" s="3">
        <v>119.33333333333329</v>
      </c>
      <c r="C98" s="3">
        <v>-9.333333333333286</v>
      </c>
    </row>
    <row r="99" spans="1:3" x14ac:dyDescent="0.25">
      <c r="A99" s="3">
        <v>10</v>
      </c>
      <c r="B99" s="3">
        <v>136</v>
      </c>
      <c r="C99" s="3">
        <v>-6</v>
      </c>
    </row>
    <row r="100" spans="1:3" x14ac:dyDescent="0.25">
      <c r="A100" s="3">
        <v>11</v>
      </c>
      <c r="B100" s="3">
        <v>164</v>
      </c>
      <c r="C100" s="3">
        <v>-12</v>
      </c>
    </row>
    <row r="101" spans="1:3" x14ac:dyDescent="0.25">
      <c r="A101" s="3">
        <v>12</v>
      </c>
      <c r="B101" s="3">
        <v>223.66666666666669</v>
      </c>
      <c r="C101" s="3">
        <v>-17.666666666666686</v>
      </c>
    </row>
    <row r="102" spans="1:3" x14ac:dyDescent="0.25">
      <c r="A102" s="3">
        <v>13</v>
      </c>
      <c r="B102" s="3">
        <v>261.66666666666663</v>
      </c>
      <c r="C102" s="3">
        <v>1.3333333333333712</v>
      </c>
    </row>
    <row r="103" spans="1:3" x14ac:dyDescent="0.25">
      <c r="A103" s="3">
        <v>14</v>
      </c>
      <c r="B103" s="3">
        <v>242</v>
      </c>
      <c r="C103" s="3">
        <v>-4</v>
      </c>
    </row>
    <row r="104" spans="1:3" x14ac:dyDescent="0.25">
      <c r="A104" s="3">
        <v>15</v>
      </c>
      <c r="B104" s="3">
        <v>247.66666666666666</v>
      </c>
      <c r="C104" s="3">
        <v>-0.66666666666665719</v>
      </c>
    </row>
    <row r="105" spans="1:3" x14ac:dyDescent="0.25">
      <c r="A105" s="3">
        <v>16</v>
      </c>
      <c r="B105" s="3">
        <v>192</v>
      </c>
      <c r="C105" s="3">
        <v>1</v>
      </c>
    </row>
    <row r="106" spans="1:3" x14ac:dyDescent="0.25">
      <c r="A106" s="3">
        <v>17</v>
      </c>
      <c r="B106" s="3">
        <v>195.66666666666669</v>
      </c>
      <c r="C106" s="3">
        <v>-2.6666666666666856</v>
      </c>
    </row>
    <row r="107" spans="1:3" x14ac:dyDescent="0.25">
      <c r="A107" s="3">
        <v>18</v>
      </c>
      <c r="B107" s="3">
        <v>149.66666666666666</v>
      </c>
      <c r="C107" s="3">
        <v>-0.66666666666665719</v>
      </c>
    </row>
    <row r="108" spans="1:3" x14ac:dyDescent="0.25">
      <c r="A108" s="3">
        <v>19</v>
      </c>
      <c r="B108" s="3">
        <v>156</v>
      </c>
      <c r="C108" s="3">
        <v>1</v>
      </c>
    </row>
    <row r="109" spans="1:3" x14ac:dyDescent="0.25">
      <c r="A109" s="3">
        <v>20</v>
      </c>
      <c r="B109" s="3">
        <v>162.33333333333334</v>
      </c>
      <c r="C109" s="3">
        <v>-1.3333333333333428</v>
      </c>
    </row>
    <row r="110" spans="1:3" x14ac:dyDescent="0.25">
      <c r="A110" s="3">
        <v>21</v>
      </c>
      <c r="B110" s="3">
        <v>119.33333333333329</v>
      </c>
      <c r="C110" s="3">
        <v>2.666666666666714</v>
      </c>
    </row>
    <row r="111" spans="1:3" x14ac:dyDescent="0.25">
      <c r="A111" s="3">
        <v>22</v>
      </c>
      <c r="B111" s="3">
        <v>136</v>
      </c>
      <c r="C111" s="3">
        <v>-6</v>
      </c>
    </row>
    <row r="112" spans="1:3" x14ac:dyDescent="0.25">
      <c r="A112" s="3">
        <v>23</v>
      </c>
      <c r="B112" s="3">
        <v>164</v>
      </c>
      <c r="C112" s="3">
        <v>3</v>
      </c>
    </row>
    <row r="113" spans="1:3" x14ac:dyDescent="0.25">
      <c r="A113" s="3">
        <v>24</v>
      </c>
      <c r="B113" s="3">
        <v>223.66666666666669</v>
      </c>
      <c r="C113" s="3">
        <v>6.3333333333333144</v>
      </c>
    </row>
    <row r="114" spans="1:3" x14ac:dyDescent="0.25">
      <c r="A114" s="3">
        <v>25</v>
      </c>
      <c r="B114" s="3">
        <v>261.66666666666663</v>
      </c>
      <c r="C114" s="3">
        <v>20.333333333333371</v>
      </c>
    </row>
    <row r="115" spans="1:3" x14ac:dyDescent="0.25">
      <c r="A115" s="3">
        <v>26</v>
      </c>
      <c r="B115" s="3">
        <v>242</v>
      </c>
      <c r="C115" s="3">
        <v>13</v>
      </c>
    </row>
    <row r="116" spans="1:3" x14ac:dyDescent="0.25">
      <c r="A116" s="3">
        <v>27</v>
      </c>
      <c r="B116" s="3">
        <v>247.66666666666666</v>
      </c>
      <c r="C116" s="3">
        <v>17.333333333333343</v>
      </c>
    </row>
    <row r="117" spans="1:3" x14ac:dyDescent="0.25">
      <c r="A117" s="3">
        <v>28</v>
      </c>
      <c r="B117" s="3">
        <v>192</v>
      </c>
      <c r="C117" s="3">
        <v>13</v>
      </c>
    </row>
    <row r="118" spans="1:3" x14ac:dyDescent="0.25">
      <c r="A118" s="3">
        <v>29</v>
      </c>
      <c r="B118" s="3">
        <v>195.66666666666669</v>
      </c>
      <c r="C118" s="3">
        <v>14.333333333333314</v>
      </c>
    </row>
    <row r="119" spans="1:3" x14ac:dyDescent="0.25">
      <c r="A119" s="3">
        <v>30</v>
      </c>
      <c r="B119" s="3">
        <v>149.66666666666666</v>
      </c>
      <c r="C119" s="3">
        <v>10.333333333333343</v>
      </c>
    </row>
    <row r="120" spans="1:3" x14ac:dyDescent="0.25">
      <c r="A120" s="3">
        <v>31</v>
      </c>
      <c r="B120" s="3">
        <v>156</v>
      </c>
      <c r="C120" s="3">
        <v>10</v>
      </c>
    </row>
    <row r="121" spans="1:3" x14ac:dyDescent="0.25">
      <c r="A121" s="3">
        <v>32</v>
      </c>
      <c r="B121" s="3">
        <v>162.33333333333334</v>
      </c>
      <c r="C121" s="3">
        <v>11.666666666666657</v>
      </c>
    </row>
    <row r="122" spans="1:3" x14ac:dyDescent="0.25">
      <c r="A122" s="3">
        <v>33</v>
      </c>
      <c r="B122" s="3">
        <v>119.33333333333329</v>
      </c>
      <c r="C122" s="3">
        <v>6.666666666666714</v>
      </c>
    </row>
    <row r="123" spans="1:3" x14ac:dyDescent="0.25">
      <c r="A123" s="3">
        <v>34</v>
      </c>
      <c r="B123" s="3">
        <v>136</v>
      </c>
      <c r="C123" s="3">
        <v>12</v>
      </c>
    </row>
    <row r="124" spans="1:3" x14ac:dyDescent="0.25">
      <c r="A124" s="3">
        <v>35</v>
      </c>
      <c r="B124" s="3">
        <v>164</v>
      </c>
      <c r="C124" s="3">
        <v>9</v>
      </c>
    </row>
    <row r="125" spans="1:3" ht="16.5" thickBot="1" x14ac:dyDescent="0.3">
      <c r="A125" s="4">
        <v>36</v>
      </c>
      <c r="B125" s="4">
        <v>223.66666666666669</v>
      </c>
      <c r="C125" s="4">
        <v>11.333333333333314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A1:C4"/>
    </sheetView>
  </sheetViews>
  <sheetFormatPr defaultRowHeight="15.75" x14ac:dyDescent="0.25"/>
  <cols>
    <col min="1" max="1" width="22.5" customWidth="1"/>
    <col min="2" max="2" width="12.125" customWidth="1"/>
    <col min="3" max="3" width="9.375" customWidth="1"/>
  </cols>
  <sheetData>
    <row r="1" spans="1:3" x14ac:dyDescent="0.25">
      <c r="B1" t="s">
        <v>49</v>
      </c>
      <c r="C1" t="s">
        <v>48</v>
      </c>
    </row>
    <row r="2" spans="1:3" x14ac:dyDescent="0.25">
      <c r="A2" s="12" t="s">
        <v>45</v>
      </c>
      <c r="B2" s="12">
        <v>240</v>
      </c>
      <c r="C2" s="12"/>
    </row>
    <row r="3" spans="1:3" x14ac:dyDescent="0.25">
      <c r="A3" s="12" t="s">
        <v>46</v>
      </c>
      <c r="B3" s="12">
        <v>263</v>
      </c>
      <c r="C3" s="12">
        <f>(B3-B2)*100/B2</f>
        <v>9.5833333333333339</v>
      </c>
    </row>
    <row r="4" spans="1:3" x14ac:dyDescent="0.25">
      <c r="A4" s="12" t="s">
        <v>47</v>
      </c>
      <c r="B4" s="12">
        <v>282</v>
      </c>
      <c r="C4" s="12">
        <f>(B4-B3)*100/B3</f>
        <v>7.2243346007604563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Seasonality and Trend</vt:lpstr>
      <vt:lpstr>Seasonality Only</vt:lpstr>
      <vt:lpstr>Demonstration of Growth in Sale</vt:lpstr>
    </vt:vector>
  </TitlesOfParts>
  <Company>Poole College at 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BusMgmtLap</dc:creator>
  <cp:lastModifiedBy>Intern Three</cp:lastModifiedBy>
  <dcterms:created xsi:type="dcterms:W3CDTF">2015-02-25T14:10:59Z</dcterms:created>
  <dcterms:modified xsi:type="dcterms:W3CDTF">2015-10-13T18:51:52Z</dcterms:modified>
</cp:coreProperties>
</file>