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tern Three\Documents\Thi Duong\Fall 15\BUS 443H\InClass\"/>
    </mc:Choice>
  </mc:AlternateContent>
  <bookViews>
    <workbookView xWindow="0" yWindow="0" windowWidth="24000" windowHeight="9735" activeTab="3"/>
  </bookViews>
  <sheets>
    <sheet name="Sheet1" sheetId="1" r:id="rId1"/>
    <sheet name="Sheet2" sheetId="2" r:id="rId2"/>
    <sheet name="Exercise 5" sheetId="3" r:id="rId3"/>
    <sheet name="Exercise 7+9" sheetId="4" r:id="rId4"/>
  </sheets>
  <definedNames>
    <definedName name="solver_typ" localSheetId="3" hidden="1">2</definedName>
    <definedName name="solver_ver" localSheetId="3" hidden="1">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4" l="1"/>
  <c r="B20" i="4"/>
  <c r="G14" i="4" l="1"/>
  <c r="A1" i="4" l="1"/>
  <c r="I4" i="4"/>
  <c r="C2" i="3"/>
  <c r="B4" i="3"/>
  <c r="B3" i="3"/>
  <c r="B2" i="3"/>
  <c r="H21" i="2"/>
  <c r="H20" i="2"/>
  <c r="H19" i="2"/>
  <c r="H18" i="2"/>
  <c r="H17" i="2"/>
  <c r="H16" i="2"/>
  <c r="H15" i="2"/>
  <c r="H14" i="2"/>
  <c r="H13" i="2"/>
  <c r="H12" i="2"/>
  <c r="H11" i="2"/>
  <c r="H10" i="2"/>
  <c r="H9" i="2" l="1"/>
  <c r="E2" i="2"/>
  <c r="H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B11" i="3"/>
</calcChain>
</file>

<file path=xl/comments1.xml><?xml version="1.0" encoding="utf-8"?>
<comments xmlns="http://schemas.openxmlformats.org/spreadsheetml/2006/main">
  <authors>
    <author>Intern Three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Intern Three:</t>
        </r>
        <r>
          <rPr>
            <sz val="9"/>
            <color indexed="81"/>
            <rFont val="Tahoma"/>
            <family val="2"/>
          </rPr>
          <t xml:space="preserve">
The purpose of this spreadsheet is to count the Net Present Value
</t>
        </r>
      </text>
    </comment>
  </commentList>
</comments>
</file>

<file path=xl/sharedStrings.xml><?xml version="1.0" encoding="utf-8"?>
<sst xmlns="http://schemas.openxmlformats.org/spreadsheetml/2006/main" count="120" uniqueCount="50">
  <si>
    <t>Student</t>
  </si>
  <si>
    <t>Gender</t>
  </si>
  <si>
    <t>Age</t>
  </si>
  <si>
    <t>Exam Score</t>
  </si>
  <si>
    <t xml:space="preserve">  Grade</t>
  </si>
  <si>
    <t>Male</t>
  </si>
  <si>
    <t>Female</t>
  </si>
  <si>
    <t>F</t>
  </si>
  <si>
    <t>D</t>
  </si>
  <si>
    <t>C</t>
  </si>
  <si>
    <t>B</t>
  </si>
  <si>
    <t>A</t>
  </si>
  <si>
    <t>Lowest Score</t>
  </si>
  <si>
    <t>5th Lowest Score</t>
  </si>
  <si>
    <t>Score of 5th person</t>
  </si>
  <si>
    <t>Location of person who made 99:</t>
  </si>
  <si>
    <t>Number of students:</t>
  </si>
  <si>
    <t>Number of students who took the exam:</t>
  </si>
  <si>
    <t>Number of students who didn't take the exam:</t>
  </si>
  <si>
    <t>Number of high scores:</t>
  </si>
  <si>
    <t>Sum of male scores:</t>
  </si>
  <si>
    <t>Average of Male scores:</t>
  </si>
  <si>
    <t>Sum score of old people:</t>
  </si>
  <si>
    <t>Sum score of young people:</t>
  </si>
  <si>
    <t>Average score of your people:</t>
  </si>
  <si>
    <t>Average score of old people:</t>
  </si>
  <si>
    <t>Atlanta</t>
  </si>
  <si>
    <t>Boston</t>
  </si>
  <si>
    <t>Chicago</t>
  </si>
  <si>
    <t>Plant1</t>
  </si>
  <si>
    <t>Plant2</t>
  </si>
  <si>
    <t>Plant3</t>
  </si>
  <si>
    <t>Units shipped</t>
  </si>
  <si>
    <t>Unit Shipping Costs</t>
  </si>
  <si>
    <t>Total Cost</t>
  </si>
  <si>
    <t>NPV Analysis</t>
  </si>
  <si>
    <t>Benefits:</t>
  </si>
  <si>
    <t>Year 1</t>
  </si>
  <si>
    <t>Year 2</t>
  </si>
  <si>
    <t>Year 3</t>
  </si>
  <si>
    <t>Year 4</t>
  </si>
  <si>
    <t>Year 5</t>
  </si>
  <si>
    <t>NPV:</t>
  </si>
  <si>
    <t xml:space="preserve"> </t>
  </si>
  <si>
    <t>Costs:</t>
  </si>
  <si>
    <t>Interest Rate:</t>
  </si>
  <si>
    <t>Not a good investment</t>
  </si>
  <si>
    <t>XNPV(discountrate,cashvalues,dates)</t>
  </si>
  <si>
    <t>NVP:</t>
  </si>
  <si>
    <t>Rate: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</si>
</sst>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right" vertical="center"/>
    </xf>
    <xf numFmtId="0" fontId="4" fillId="0" borderId="0" xfId="0" applyFont="1"/>
    <xf numFmtId="164" fontId="0" fillId="2" borderId="0" xfId="0" applyNumberFormat="1" applyFill="1"/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vertical="top"/>
    </xf>
    <xf numFmtId="0" fontId="5" fillId="3" borderId="0" xfId="0" applyFont="1" applyFill="1" applyAlignment="1">
      <alignment vertical="center"/>
    </xf>
    <xf numFmtId="0" fontId="6" fillId="3" borderId="0" xfId="0" applyFont="1" applyFill="1" applyAlignment="1">
      <alignment vertical="top"/>
    </xf>
    <xf numFmtId="0" fontId="2" fillId="3" borderId="0" xfId="0" applyFont="1" applyFill="1" applyAlignment="1">
      <alignment vertical="center"/>
    </xf>
    <xf numFmtId="0" fontId="6" fillId="0" borderId="0" xfId="0" applyFont="1" applyAlignment="1">
      <alignment vertical="top"/>
    </xf>
    <xf numFmtId="0" fontId="5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4" borderId="0" xfId="0" applyFont="1" applyFill="1" applyAlignment="1">
      <alignment horizontal="right" vertical="center"/>
    </xf>
    <xf numFmtId="8" fontId="2" fillId="0" borderId="0" xfId="0" applyNumberFormat="1" applyFont="1" applyAlignment="1">
      <alignment vertical="center"/>
    </xf>
    <xf numFmtId="14" fontId="0" fillId="0" borderId="0" xfId="0" applyNumberFormat="1"/>
    <xf numFmtId="0" fontId="9" fillId="0" borderId="0" xfId="0" applyFont="1"/>
    <xf numFmtId="14" fontId="2" fillId="0" borderId="4" xfId="0" applyNumberFormat="1" applyFont="1" applyBorder="1" applyAlignment="1">
      <alignment horizontal="right" vertical="center"/>
    </xf>
    <xf numFmtId="14" fontId="2" fillId="0" borderId="5" xfId="0" applyNumberFormat="1" applyFont="1" applyBorder="1" applyAlignment="1">
      <alignment horizontal="right" vertical="center"/>
    </xf>
    <xf numFmtId="14" fontId="2" fillId="0" borderId="6" xfId="0" applyNumberFormat="1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5" fillId="3" borderId="0" xfId="0" applyFont="1" applyFill="1" applyAlignment="1">
      <alignment horizontal="center" vertical="center" wrapText="1"/>
    </xf>
    <xf numFmtId="0" fontId="3" fillId="0" borderId="0" xfId="0" applyFont="1"/>
    <xf numFmtId="0" fontId="6" fillId="0" borderId="0" xfId="0" applyFont="1" applyAlignment="1">
      <alignment vertical="top"/>
    </xf>
    <xf numFmtId="0" fontId="2" fillId="3" borderId="2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3" borderId="3" xfId="0" applyFont="1" applyFill="1" applyBorder="1" applyAlignment="1">
      <alignment vertical="top"/>
    </xf>
    <xf numFmtId="0" fontId="6" fillId="3" borderId="0" xfId="0" applyFont="1" applyFill="1" applyAlignment="1">
      <alignment vertical="top"/>
    </xf>
    <xf numFmtId="0" fontId="2" fillId="0" borderId="0" xfId="0" applyFont="1" applyAlignment="1">
      <alignment vertical="center"/>
    </xf>
    <xf numFmtId="0" fontId="2" fillId="3" borderId="0" xfId="0" applyFont="1" applyFill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E2" sqref="E2"/>
    </sheetView>
  </sheetViews>
  <sheetFormatPr defaultRowHeight="15" x14ac:dyDescent="0.25"/>
  <cols>
    <col min="4" max="4" width="21.85546875" customWidth="1"/>
  </cols>
  <sheetData>
    <row r="1" spans="1: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x14ac:dyDescent="0.25">
      <c r="A2">
        <v>1</v>
      </c>
      <c r="B2" s="2" t="s">
        <v>5</v>
      </c>
      <c r="C2" s="2">
        <v>18</v>
      </c>
      <c r="D2" s="2">
        <v>62</v>
      </c>
      <c r="E2" t="str">
        <f>IF(D2&gt;=90,"A",IF(AND(D2&lt;90, D2&gt;=60),"S","U"))</f>
        <v>S</v>
      </c>
    </row>
    <row r="3" spans="1:5" ht="15.75" x14ac:dyDescent="0.25">
      <c r="A3">
        <v>2</v>
      </c>
      <c r="B3" s="2" t="s">
        <v>6</v>
      </c>
      <c r="C3" s="2">
        <v>21</v>
      </c>
      <c r="D3" s="2">
        <v>73</v>
      </c>
      <c r="E3" t="str">
        <f t="shared" ref="E3:E31" si="0">IF(D3&gt;=90,"A",IF(AND(D3&lt;90, D3&gt;=60),"S","U"))</f>
        <v>S</v>
      </c>
    </row>
    <row r="4" spans="1:5" ht="15.75" x14ac:dyDescent="0.25">
      <c r="A4">
        <v>3</v>
      </c>
      <c r="B4" s="2" t="s">
        <v>6</v>
      </c>
      <c r="C4" s="2">
        <v>18</v>
      </c>
      <c r="D4" s="2">
        <v>74</v>
      </c>
      <c r="E4" t="str">
        <f t="shared" si="0"/>
        <v>S</v>
      </c>
    </row>
    <row r="5" spans="1:5" ht="15.75" x14ac:dyDescent="0.25">
      <c r="A5">
        <v>4</v>
      </c>
      <c r="B5" s="2" t="s">
        <v>6</v>
      </c>
      <c r="C5" s="2">
        <v>18</v>
      </c>
      <c r="E5" t="str">
        <f t="shared" si="0"/>
        <v>U</v>
      </c>
    </row>
    <row r="6" spans="1:5" ht="15.75" x14ac:dyDescent="0.25">
      <c r="A6">
        <v>5</v>
      </c>
      <c r="B6" s="2" t="s">
        <v>5</v>
      </c>
      <c r="C6" s="2">
        <v>18</v>
      </c>
      <c r="D6" s="2">
        <v>77</v>
      </c>
      <c r="E6" t="str">
        <f t="shared" si="0"/>
        <v>S</v>
      </c>
    </row>
    <row r="7" spans="1:5" ht="15.75" x14ac:dyDescent="0.25">
      <c r="A7">
        <v>6</v>
      </c>
      <c r="B7" s="2" t="s">
        <v>6</v>
      </c>
      <c r="C7" s="2">
        <v>20</v>
      </c>
      <c r="D7" s="2">
        <v>57</v>
      </c>
      <c r="E7" t="str">
        <f t="shared" si="0"/>
        <v>U</v>
      </c>
    </row>
    <row r="8" spans="1:5" ht="15.75" x14ac:dyDescent="0.25">
      <c r="A8">
        <v>7</v>
      </c>
      <c r="B8" s="2" t="s">
        <v>6</v>
      </c>
      <c r="C8" s="2">
        <v>18</v>
      </c>
      <c r="D8" s="2">
        <v>67</v>
      </c>
      <c r="E8" t="str">
        <f t="shared" si="0"/>
        <v>S</v>
      </c>
    </row>
    <row r="9" spans="1:5" ht="15.75" x14ac:dyDescent="0.25">
      <c r="A9">
        <v>8</v>
      </c>
      <c r="B9" s="2" t="s">
        <v>5</v>
      </c>
      <c r="C9" s="2">
        <v>19</v>
      </c>
      <c r="D9" s="2">
        <v>90</v>
      </c>
      <c r="E9" t="str">
        <f t="shared" si="0"/>
        <v>A</v>
      </c>
    </row>
    <row r="10" spans="1:5" ht="15.75" x14ac:dyDescent="0.25">
      <c r="A10">
        <v>9</v>
      </c>
      <c r="B10" s="2" t="s">
        <v>5</v>
      </c>
      <c r="C10" s="2">
        <v>19</v>
      </c>
      <c r="D10" s="2">
        <v>77</v>
      </c>
      <c r="E10" t="str">
        <f t="shared" si="0"/>
        <v>S</v>
      </c>
    </row>
    <row r="11" spans="1:5" ht="15.75" x14ac:dyDescent="0.25">
      <c r="A11">
        <v>10</v>
      </c>
      <c r="B11" s="2" t="s">
        <v>5</v>
      </c>
      <c r="C11" s="2">
        <v>22</v>
      </c>
      <c r="D11" s="2">
        <v>83</v>
      </c>
      <c r="E11" t="str">
        <f t="shared" si="0"/>
        <v>S</v>
      </c>
    </row>
    <row r="12" spans="1:5" ht="15.75" x14ac:dyDescent="0.25">
      <c r="A12">
        <v>11</v>
      </c>
      <c r="B12" s="2" t="s">
        <v>6</v>
      </c>
      <c r="C12" s="2">
        <v>20</v>
      </c>
      <c r="D12" s="2">
        <v>71</v>
      </c>
      <c r="E12" t="str">
        <f t="shared" si="0"/>
        <v>S</v>
      </c>
    </row>
    <row r="13" spans="1:5" ht="15.75" x14ac:dyDescent="0.25">
      <c r="A13">
        <v>12</v>
      </c>
      <c r="B13" s="2" t="s">
        <v>6</v>
      </c>
      <c r="C13" s="2">
        <v>20</v>
      </c>
      <c r="D13" s="2">
        <v>75</v>
      </c>
      <c r="E13" t="str">
        <f t="shared" si="0"/>
        <v>S</v>
      </c>
    </row>
    <row r="14" spans="1:5" ht="15.75" x14ac:dyDescent="0.25">
      <c r="A14">
        <v>13</v>
      </c>
      <c r="B14" s="2" t="s">
        <v>6</v>
      </c>
      <c r="C14" s="2">
        <v>20</v>
      </c>
      <c r="D14" s="2">
        <v>72</v>
      </c>
      <c r="E14" t="str">
        <f t="shared" si="0"/>
        <v>S</v>
      </c>
    </row>
    <row r="15" spans="1:5" ht="15.75" x14ac:dyDescent="0.25">
      <c r="A15">
        <v>14</v>
      </c>
      <c r="B15" s="2" t="s">
        <v>6</v>
      </c>
      <c r="C15" s="2">
        <v>24</v>
      </c>
      <c r="D15" s="2">
        <v>82</v>
      </c>
      <c r="E15" t="str">
        <f t="shared" si="0"/>
        <v>S</v>
      </c>
    </row>
    <row r="16" spans="1:5" ht="15.75" x14ac:dyDescent="0.25">
      <c r="A16">
        <v>15</v>
      </c>
      <c r="B16" s="2" t="s">
        <v>6</v>
      </c>
      <c r="C16" s="2">
        <v>18</v>
      </c>
      <c r="D16" s="2">
        <v>68</v>
      </c>
      <c r="E16" t="str">
        <f t="shared" si="0"/>
        <v>S</v>
      </c>
    </row>
    <row r="17" spans="1:5" ht="15.75" x14ac:dyDescent="0.25">
      <c r="A17">
        <v>16</v>
      </c>
      <c r="B17" s="2" t="s">
        <v>5</v>
      </c>
      <c r="C17" s="2">
        <v>18</v>
      </c>
      <c r="D17" s="2">
        <v>86</v>
      </c>
      <c r="E17" t="str">
        <f t="shared" si="0"/>
        <v>S</v>
      </c>
    </row>
    <row r="18" spans="1:5" ht="15.75" x14ac:dyDescent="0.25">
      <c r="A18">
        <v>17</v>
      </c>
      <c r="B18" s="2" t="s">
        <v>6</v>
      </c>
      <c r="C18" s="2">
        <v>24</v>
      </c>
      <c r="D18" s="2">
        <v>77</v>
      </c>
      <c r="E18" t="str">
        <f t="shared" si="0"/>
        <v>S</v>
      </c>
    </row>
    <row r="19" spans="1:5" ht="15.75" x14ac:dyDescent="0.25">
      <c r="A19">
        <v>18</v>
      </c>
      <c r="B19" s="2" t="s">
        <v>5</v>
      </c>
      <c r="C19" s="2">
        <v>21</v>
      </c>
      <c r="D19" s="2">
        <v>68</v>
      </c>
      <c r="E19" t="str">
        <f t="shared" si="0"/>
        <v>S</v>
      </c>
    </row>
    <row r="20" spans="1:5" ht="15.75" x14ac:dyDescent="0.25">
      <c r="A20">
        <v>19</v>
      </c>
      <c r="B20" s="2" t="s">
        <v>5</v>
      </c>
      <c r="C20" s="2">
        <v>20</v>
      </c>
      <c r="D20" s="2">
        <v>86</v>
      </c>
      <c r="E20" t="str">
        <f t="shared" si="0"/>
        <v>S</v>
      </c>
    </row>
    <row r="21" spans="1:5" ht="15.75" x14ac:dyDescent="0.25">
      <c r="A21">
        <v>20</v>
      </c>
      <c r="B21" s="2" t="s">
        <v>6</v>
      </c>
      <c r="C21" s="2">
        <v>21</v>
      </c>
      <c r="E21" t="str">
        <f t="shared" si="0"/>
        <v>U</v>
      </c>
    </row>
    <row r="22" spans="1:5" ht="15.75" x14ac:dyDescent="0.25">
      <c r="A22">
        <v>21</v>
      </c>
      <c r="B22" s="2" t="s">
        <v>5</v>
      </c>
      <c r="C22" s="2">
        <v>20</v>
      </c>
      <c r="D22" s="2">
        <v>80</v>
      </c>
      <c r="E22" t="str">
        <f t="shared" si="0"/>
        <v>S</v>
      </c>
    </row>
    <row r="23" spans="1:5" ht="15.75" x14ac:dyDescent="0.25">
      <c r="A23">
        <v>22</v>
      </c>
      <c r="B23" s="2" t="s">
        <v>6</v>
      </c>
      <c r="C23" s="2">
        <v>18</v>
      </c>
      <c r="D23" s="2">
        <v>81</v>
      </c>
      <c r="E23" t="str">
        <f t="shared" si="0"/>
        <v>S</v>
      </c>
    </row>
    <row r="24" spans="1:5" ht="15.75" x14ac:dyDescent="0.25">
      <c r="A24">
        <v>23</v>
      </c>
      <c r="B24" s="2" t="s">
        <v>5</v>
      </c>
      <c r="C24" s="2">
        <v>20</v>
      </c>
      <c r="D24" s="2">
        <v>84</v>
      </c>
      <c r="E24" t="str">
        <f t="shared" si="0"/>
        <v>S</v>
      </c>
    </row>
    <row r="25" spans="1:5" ht="15.75" x14ac:dyDescent="0.25">
      <c r="A25">
        <v>24</v>
      </c>
      <c r="B25" s="2" t="s">
        <v>6</v>
      </c>
      <c r="C25" s="2">
        <v>19</v>
      </c>
      <c r="D25" s="2">
        <v>71</v>
      </c>
      <c r="E25" t="str">
        <f t="shared" si="0"/>
        <v>S</v>
      </c>
    </row>
    <row r="26" spans="1:5" ht="15.75" x14ac:dyDescent="0.25">
      <c r="A26">
        <v>25</v>
      </c>
      <c r="B26" s="2" t="s">
        <v>6</v>
      </c>
      <c r="C26" s="2">
        <v>18</v>
      </c>
      <c r="D26" s="2">
        <v>76</v>
      </c>
      <c r="E26" t="str">
        <f t="shared" si="0"/>
        <v>S</v>
      </c>
    </row>
    <row r="27" spans="1:5" ht="15.75" x14ac:dyDescent="0.25">
      <c r="A27">
        <v>26</v>
      </c>
      <c r="B27" s="2" t="s">
        <v>5</v>
      </c>
      <c r="C27" s="2">
        <v>21</v>
      </c>
      <c r="D27" s="2">
        <v>81</v>
      </c>
      <c r="E27" t="str">
        <f t="shared" si="0"/>
        <v>S</v>
      </c>
    </row>
    <row r="28" spans="1:5" ht="15.75" x14ac:dyDescent="0.25">
      <c r="A28">
        <v>27</v>
      </c>
      <c r="B28" s="2" t="s">
        <v>6</v>
      </c>
      <c r="C28" s="2">
        <v>18</v>
      </c>
      <c r="D28" s="2">
        <v>99</v>
      </c>
      <c r="E28" t="str">
        <f t="shared" si="0"/>
        <v>A</v>
      </c>
    </row>
    <row r="29" spans="1:5" ht="15.75" x14ac:dyDescent="0.25">
      <c r="A29">
        <v>28</v>
      </c>
      <c r="B29" s="2" t="s">
        <v>5</v>
      </c>
      <c r="C29" s="2">
        <v>20</v>
      </c>
      <c r="D29" s="2">
        <v>72</v>
      </c>
      <c r="E29" t="str">
        <f t="shared" si="0"/>
        <v>S</v>
      </c>
    </row>
    <row r="30" spans="1:5" ht="15.75" x14ac:dyDescent="0.25">
      <c r="A30">
        <v>29</v>
      </c>
      <c r="B30" s="2" t="s">
        <v>6</v>
      </c>
      <c r="C30" s="2">
        <v>18</v>
      </c>
      <c r="D30" s="2">
        <v>78</v>
      </c>
      <c r="E30" t="str">
        <f t="shared" si="0"/>
        <v>S</v>
      </c>
    </row>
    <row r="31" spans="1:5" ht="15.75" x14ac:dyDescent="0.25">
      <c r="A31">
        <v>30</v>
      </c>
      <c r="B31" s="2" t="s">
        <v>6</v>
      </c>
      <c r="C31" s="2">
        <v>21</v>
      </c>
      <c r="D31" s="2">
        <v>77</v>
      </c>
      <c r="E31" t="str">
        <f t="shared" si="0"/>
        <v>S</v>
      </c>
    </row>
  </sheetData>
  <conditionalFormatting sqref="D2:D3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{6591D987-BC76-4AD9-811A-2003D45101FF}</x14:id>
        </ext>
      </extLst>
    </cfRule>
    <cfRule type="cellIs" dxfId="1" priority="2" operator="lessThan">
      <formula>65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91D987-BC76-4AD9-811A-2003D45101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opLeftCell="A4" workbookViewId="0">
      <selection activeCell="H22" sqref="H22"/>
    </sheetView>
  </sheetViews>
  <sheetFormatPr defaultRowHeight="15" x14ac:dyDescent="0.25"/>
  <cols>
    <col min="6" max="6" width="10.7109375" customWidth="1"/>
    <col min="7" max="7" width="44.28515625" customWidth="1"/>
  </cols>
  <sheetData>
    <row r="1" spans="1:18" ht="31.5" x14ac:dyDescent="0.25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5"/>
    </row>
    <row r="2" spans="1:18" ht="15.75" x14ac:dyDescent="0.25">
      <c r="A2">
        <v>1</v>
      </c>
      <c r="B2" s="2" t="s">
        <v>5</v>
      </c>
      <c r="C2" s="2">
        <v>18</v>
      </c>
      <c r="D2" s="2">
        <v>62</v>
      </c>
      <c r="E2" t="str">
        <f t="shared" ref="E2:E31" si="0">VLOOKUP(D2,$P$4:$Q$8,2)</f>
        <v>D</v>
      </c>
    </row>
    <row r="3" spans="1:18" ht="15.75" x14ac:dyDescent="0.25">
      <c r="A3">
        <v>2</v>
      </c>
      <c r="B3" s="2" t="s">
        <v>6</v>
      </c>
      <c r="C3" s="2">
        <v>21</v>
      </c>
      <c r="D3" s="2">
        <v>73</v>
      </c>
      <c r="E3" t="str">
        <f t="shared" si="0"/>
        <v>C</v>
      </c>
    </row>
    <row r="4" spans="1:18" ht="15.75" x14ac:dyDescent="0.25">
      <c r="A4">
        <v>3</v>
      </c>
      <c r="B4" s="2" t="s">
        <v>6</v>
      </c>
      <c r="C4" s="2">
        <v>18</v>
      </c>
      <c r="D4" s="2">
        <v>74</v>
      </c>
      <c r="E4" t="str">
        <f t="shared" si="0"/>
        <v>C</v>
      </c>
      <c r="P4" s="3">
        <v>0</v>
      </c>
      <c r="Q4" s="3" t="s">
        <v>7</v>
      </c>
      <c r="R4" s="4"/>
    </row>
    <row r="5" spans="1:18" ht="15.75" x14ac:dyDescent="0.25">
      <c r="A5">
        <v>4</v>
      </c>
      <c r="B5" s="2" t="s">
        <v>6</v>
      </c>
      <c r="C5" s="2">
        <v>18</v>
      </c>
      <c r="E5" t="str">
        <f t="shared" si="0"/>
        <v>F</v>
      </c>
      <c r="P5" s="3">
        <v>60</v>
      </c>
      <c r="Q5" s="3" t="s">
        <v>8</v>
      </c>
      <c r="R5" s="4"/>
    </row>
    <row r="6" spans="1:18" ht="15.75" x14ac:dyDescent="0.25">
      <c r="A6">
        <v>5</v>
      </c>
      <c r="B6" s="2" t="s">
        <v>5</v>
      </c>
      <c r="C6" s="2">
        <v>18</v>
      </c>
      <c r="D6" s="2">
        <v>77</v>
      </c>
      <c r="E6" t="str">
        <f t="shared" si="0"/>
        <v>C</v>
      </c>
      <c r="P6" s="3">
        <v>70</v>
      </c>
      <c r="Q6" s="3" t="s">
        <v>9</v>
      </c>
      <c r="R6" s="4"/>
    </row>
    <row r="7" spans="1:18" ht="15.75" x14ac:dyDescent="0.25">
      <c r="A7">
        <v>6</v>
      </c>
      <c r="B7" s="2" t="s">
        <v>6</v>
      </c>
      <c r="C7" s="2">
        <v>20</v>
      </c>
      <c r="D7" s="2">
        <v>57</v>
      </c>
      <c r="E7" t="str">
        <f t="shared" si="0"/>
        <v>F</v>
      </c>
      <c r="H7" s="7"/>
      <c r="P7" s="3">
        <v>80</v>
      </c>
      <c r="Q7" s="3" t="s">
        <v>10</v>
      </c>
      <c r="R7" s="4"/>
    </row>
    <row r="8" spans="1:18" ht="15.75" x14ac:dyDescent="0.25">
      <c r="A8">
        <v>7</v>
      </c>
      <c r="B8" s="2" t="s">
        <v>6</v>
      </c>
      <c r="C8" s="2">
        <v>18</v>
      </c>
      <c r="D8" s="2">
        <v>67</v>
      </c>
      <c r="E8" t="str">
        <f t="shared" si="0"/>
        <v>D</v>
      </c>
      <c r="G8" s="7" t="s">
        <v>12</v>
      </c>
      <c r="H8">
        <f>SMALL(D2:D31,1)</f>
        <v>57</v>
      </c>
      <c r="P8" s="3">
        <v>90</v>
      </c>
      <c r="Q8" s="3" t="s">
        <v>11</v>
      </c>
      <c r="R8" s="4"/>
    </row>
    <row r="9" spans="1:18" ht="15.75" x14ac:dyDescent="0.25">
      <c r="A9">
        <v>8</v>
      </c>
      <c r="B9" s="2" t="s">
        <v>5</v>
      </c>
      <c r="C9" s="2">
        <v>19</v>
      </c>
      <c r="D9" s="2">
        <v>90</v>
      </c>
      <c r="E9" t="str">
        <f t="shared" si="0"/>
        <v>A</v>
      </c>
      <c r="G9" t="s">
        <v>13</v>
      </c>
      <c r="H9">
        <f>SMALL(D2:D31,5)</f>
        <v>68</v>
      </c>
    </row>
    <row r="10" spans="1:18" ht="15.75" x14ac:dyDescent="0.25">
      <c r="A10">
        <v>9</v>
      </c>
      <c r="B10" s="2" t="s">
        <v>5</v>
      </c>
      <c r="C10" s="2">
        <v>19</v>
      </c>
      <c r="D10" s="2">
        <v>77</v>
      </c>
      <c r="E10" t="str">
        <f t="shared" si="0"/>
        <v>C</v>
      </c>
      <c r="G10" t="s">
        <v>14</v>
      </c>
      <c r="H10">
        <f>INDEX(D2:D31,5)</f>
        <v>77</v>
      </c>
    </row>
    <row r="11" spans="1:18" ht="15.75" x14ac:dyDescent="0.25">
      <c r="A11">
        <v>10</v>
      </c>
      <c r="B11" s="2" t="s">
        <v>5</v>
      </c>
      <c r="C11" s="2">
        <v>22</v>
      </c>
      <c r="D11" s="2">
        <v>83</v>
      </c>
      <c r="E11" t="str">
        <f t="shared" si="0"/>
        <v>B</v>
      </c>
      <c r="G11" t="s">
        <v>15</v>
      </c>
      <c r="H11">
        <f>MATCH(99,D2:D31,0)</f>
        <v>27</v>
      </c>
    </row>
    <row r="12" spans="1:18" ht="15.75" x14ac:dyDescent="0.25">
      <c r="A12">
        <v>11</v>
      </c>
      <c r="B12" s="2" t="s">
        <v>6</v>
      </c>
      <c r="C12" s="2">
        <v>20</v>
      </c>
      <c r="D12" s="2">
        <v>71</v>
      </c>
      <c r="E12" t="str">
        <f t="shared" si="0"/>
        <v>C</v>
      </c>
      <c r="G12" t="s">
        <v>16</v>
      </c>
      <c r="H12">
        <f>COUNT(A2:A31)</f>
        <v>30</v>
      </c>
    </row>
    <row r="13" spans="1:18" ht="15.75" x14ac:dyDescent="0.25">
      <c r="A13">
        <v>12</v>
      </c>
      <c r="B13" s="2" t="s">
        <v>6</v>
      </c>
      <c r="C13" s="2">
        <v>20</v>
      </c>
      <c r="D13" s="2">
        <v>75</v>
      </c>
      <c r="E13" t="str">
        <f t="shared" si="0"/>
        <v>C</v>
      </c>
      <c r="G13" t="s">
        <v>17</v>
      </c>
      <c r="H13">
        <f>COUNTA(D2:D31)</f>
        <v>28</v>
      </c>
    </row>
    <row r="14" spans="1:18" ht="15.75" x14ac:dyDescent="0.25">
      <c r="A14">
        <v>13</v>
      </c>
      <c r="B14" s="2" t="s">
        <v>6</v>
      </c>
      <c r="C14" s="2">
        <v>20</v>
      </c>
      <c r="D14" s="2">
        <v>72</v>
      </c>
      <c r="E14" t="str">
        <f t="shared" si="0"/>
        <v>C</v>
      </c>
      <c r="G14" t="s">
        <v>18</v>
      </c>
      <c r="H14">
        <f>COUNTBLANK(D2:D31)</f>
        <v>2</v>
      </c>
    </row>
    <row r="15" spans="1:18" ht="15.75" x14ac:dyDescent="0.25">
      <c r="A15">
        <v>14</v>
      </c>
      <c r="B15" s="2" t="s">
        <v>6</v>
      </c>
      <c r="C15" s="2">
        <v>24</v>
      </c>
      <c r="D15" s="2">
        <v>82</v>
      </c>
      <c r="E15" t="str">
        <f t="shared" si="0"/>
        <v>B</v>
      </c>
      <c r="G15" t="s">
        <v>19</v>
      </c>
      <c r="H15">
        <f>COUNTIF(D2:D31,"&gt;=87")</f>
        <v>2</v>
      </c>
    </row>
    <row r="16" spans="1:18" ht="15.75" x14ac:dyDescent="0.25">
      <c r="A16">
        <v>15</v>
      </c>
      <c r="B16" s="2" t="s">
        <v>6</v>
      </c>
      <c r="C16" s="2">
        <v>18</v>
      </c>
      <c r="D16" s="2">
        <v>68</v>
      </c>
      <c r="E16" t="str">
        <f t="shared" si="0"/>
        <v>D</v>
      </c>
      <c r="G16" t="s">
        <v>20</v>
      </c>
      <c r="H16">
        <f>SUMIF(B2:B31,"Male",D2:D31)</f>
        <v>946</v>
      </c>
    </row>
    <row r="17" spans="1:8" ht="15.75" x14ac:dyDescent="0.25">
      <c r="A17">
        <v>16</v>
      </c>
      <c r="B17" s="2" t="s">
        <v>5</v>
      </c>
      <c r="C17" s="2">
        <v>18</v>
      </c>
      <c r="D17" s="2">
        <v>86</v>
      </c>
      <c r="E17" t="str">
        <f t="shared" si="0"/>
        <v>B</v>
      </c>
      <c r="G17" t="s">
        <v>21</v>
      </c>
      <c r="H17">
        <f>AVERAGEIF(B2:B31,"Male",D2:D31)</f>
        <v>78.833333333333329</v>
      </c>
    </row>
    <row r="18" spans="1:8" ht="15.75" x14ac:dyDescent="0.25">
      <c r="A18">
        <v>17</v>
      </c>
      <c r="B18" s="2" t="s">
        <v>6</v>
      </c>
      <c r="C18" s="2">
        <v>24</v>
      </c>
      <c r="D18" s="2">
        <v>77</v>
      </c>
      <c r="E18" t="str">
        <f t="shared" si="0"/>
        <v>C</v>
      </c>
      <c r="G18" t="s">
        <v>23</v>
      </c>
      <c r="H18">
        <f>SUMIF(C2:C31,"&lt;=22",D2:D31)</f>
        <v>1985</v>
      </c>
    </row>
    <row r="19" spans="1:8" ht="15.75" x14ac:dyDescent="0.25">
      <c r="A19">
        <v>18</v>
      </c>
      <c r="B19" s="2" t="s">
        <v>5</v>
      </c>
      <c r="C19" s="2">
        <v>21</v>
      </c>
      <c r="D19" s="2">
        <v>68</v>
      </c>
      <c r="E19" t="str">
        <f t="shared" si="0"/>
        <v>D</v>
      </c>
      <c r="G19" t="s">
        <v>24</v>
      </c>
      <c r="H19">
        <f>AVERAGEIF(C2:C31,"&lt;=22",D2:D31)</f>
        <v>76.34615384615384</v>
      </c>
    </row>
    <row r="20" spans="1:8" ht="15.75" x14ac:dyDescent="0.25">
      <c r="A20">
        <v>19</v>
      </c>
      <c r="B20" s="2" t="s">
        <v>5</v>
      </c>
      <c r="C20" s="2">
        <v>20</v>
      </c>
      <c r="D20" s="2">
        <v>86</v>
      </c>
      <c r="E20" t="str">
        <f t="shared" si="0"/>
        <v>B</v>
      </c>
      <c r="G20" t="s">
        <v>22</v>
      </c>
      <c r="H20">
        <f>SUMIF(C2:C31,"&gt;22",D2:D31)</f>
        <v>159</v>
      </c>
    </row>
    <row r="21" spans="1:8" ht="15.75" x14ac:dyDescent="0.25">
      <c r="A21">
        <v>20</v>
      </c>
      <c r="B21" s="2" t="s">
        <v>6</v>
      </c>
      <c r="C21" s="2">
        <v>21</v>
      </c>
      <c r="E21" t="str">
        <f t="shared" si="0"/>
        <v>F</v>
      </c>
      <c r="G21" t="s">
        <v>25</v>
      </c>
      <c r="H21">
        <f>AVERAGEIF(C2:C31,"&gt;22",D2:D31)</f>
        <v>79.5</v>
      </c>
    </row>
    <row r="22" spans="1:8" ht="15.75" x14ac:dyDescent="0.25">
      <c r="A22">
        <v>21</v>
      </c>
      <c r="B22" s="2" t="s">
        <v>5</v>
      </c>
      <c r="C22" s="2">
        <v>20</v>
      </c>
      <c r="D22" s="2">
        <v>80</v>
      </c>
      <c r="E22" t="str">
        <f t="shared" si="0"/>
        <v>B</v>
      </c>
    </row>
    <row r="23" spans="1:8" ht="15.75" x14ac:dyDescent="0.25">
      <c r="A23">
        <v>22</v>
      </c>
      <c r="B23" s="2" t="s">
        <v>6</v>
      </c>
      <c r="C23" s="2">
        <v>18</v>
      </c>
      <c r="D23" s="2">
        <v>81</v>
      </c>
      <c r="E23" t="str">
        <f t="shared" si="0"/>
        <v>B</v>
      </c>
    </row>
    <row r="24" spans="1:8" ht="15.75" x14ac:dyDescent="0.25">
      <c r="A24">
        <v>23</v>
      </c>
      <c r="B24" s="2" t="s">
        <v>5</v>
      </c>
      <c r="C24" s="2">
        <v>20</v>
      </c>
      <c r="D24" s="2">
        <v>84</v>
      </c>
      <c r="E24" t="str">
        <f t="shared" si="0"/>
        <v>B</v>
      </c>
    </row>
    <row r="25" spans="1:8" ht="15.75" x14ac:dyDescent="0.25">
      <c r="A25">
        <v>24</v>
      </c>
      <c r="B25" s="2" t="s">
        <v>6</v>
      </c>
      <c r="C25" s="2">
        <v>19</v>
      </c>
      <c r="D25" s="2">
        <v>71</v>
      </c>
      <c r="E25" t="str">
        <f t="shared" si="0"/>
        <v>C</v>
      </c>
    </row>
    <row r="26" spans="1:8" ht="15.75" x14ac:dyDescent="0.25">
      <c r="A26">
        <v>25</v>
      </c>
      <c r="B26" s="2" t="s">
        <v>6</v>
      </c>
      <c r="C26" s="2">
        <v>18</v>
      </c>
      <c r="D26" s="2">
        <v>76</v>
      </c>
      <c r="E26" t="str">
        <f t="shared" si="0"/>
        <v>C</v>
      </c>
    </row>
    <row r="27" spans="1:8" ht="15.75" x14ac:dyDescent="0.25">
      <c r="A27">
        <v>26</v>
      </c>
      <c r="B27" s="2" t="s">
        <v>5</v>
      </c>
      <c r="C27" s="2">
        <v>21</v>
      </c>
      <c r="D27" s="2">
        <v>81</v>
      </c>
      <c r="E27" t="str">
        <f t="shared" si="0"/>
        <v>B</v>
      </c>
    </row>
    <row r="28" spans="1:8" ht="15.75" x14ac:dyDescent="0.25">
      <c r="A28">
        <v>27</v>
      </c>
      <c r="B28" s="2" t="s">
        <v>6</v>
      </c>
      <c r="C28" s="2">
        <v>18</v>
      </c>
      <c r="D28" s="2">
        <v>99</v>
      </c>
      <c r="E28" t="str">
        <f t="shared" si="0"/>
        <v>A</v>
      </c>
    </row>
    <row r="29" spans="1:8" ht="15.75" x14ac:dyDescent="0.25">
      <c r="A29">
        <v>28</v>
      </c>
      <c r="B29" s="2" t="s">
        <v>5</v>
      </c>
      <c r="C29" s="2">
        <v>20</v>
      </c>
      <c r="D29" s="2">
        <v>72</v>
      </c>
      <c r="E29" t="str">
        <f t="shared" si="0"/>
        <v>C</v>
      </c>
    </row>
    <row r="30" spans="1:8" ht="15.75" x14ac:dyDescent="0.25">
      <c r="A30">
        <v>29</v>
      </c>
      <c r="B30" s="2" t="s">
        <v>6</v>
      </c>
      <c r="C30" s="2">
        <v>18</v>
      </c>
      <c r="D30" s="2">
        <v>78</v>
      </c>
      <c r="E30" t="str">
        <f t="shared" si="0"/>
        <v>C</v>
      </c>
    </row>
    <row r="31" spans="1:8" ht="15.75" x14ac:dyDescent="0.25">
      <c r="A31">
        <v>30</v>
      </c>
      <c r="B31" s="2" t="s">
        <v>6</v>
      </c>
      <c r="C31" s="2">
        <v>21</v>
      </c>
      <c r="D31" s="2">
        <v>77</v>
      </c>
      <c r="E31" t="str">
        <f t="shared" si="0"/>
        <v>C</v>
      </c>
    </row>
  </sheetData>
  <conditionalFormatting sqref="D2:D3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{2260FB01-DD65-4522-983C-51D4EF5FA8AC}</x14:id>
        </ext>
      </extLst>
    </cfRule>
    <cfRule type="cellIs" dxfId="0" priority="2" operator="lessThan">
      <formula>65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60FB01-DD65-4522-983C-51D4EF5FA8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6" sqref="H6"/>
    </sheetView>
  </sheetViews>
  <sheetFormatPr defaultRowHeight="15" x14ac:dyDescent="0.25"/>
  <cols>
    <col min="1" max="1" width="20.140625" customWidth="1"/>
  </cols>
  <sheetData>
    <row r="1" spans="1:4" ht="31.5" x14ac:dyDescent="0.25">
      <c r="A1" s="6" t="s">
        <v>33</v>
      </c>
      <c r="B1" s="8" t="s">
        <v>26</v>
      </c>
      <c r="C1" s="8" t="s">
        <v>27</v>
      </c>
      <c r="D1" s="8" t="s">
        <v>28</v>
      </c>
    </row>
    <row r="2" spans="1:4" ht="15.75" x14ac:dyDescent="0.25">
      <c r="A2" s="1" t="s">
        <v>29</v>
      </c>
      <c r="B2" s="19">
        <f>INT(1.25)</f>
        <v>1</v>
      </c>
      <c r="C2" s="19">
        <f>FLOOR(1.35,0.1)</f>
        <v>1.3</v>
      </c>
      <c r="D2" s="3">
        <v>1.55</v>
      </c>
    </row>
    <row r="3" spans="1:4" ht="15.75" x14ac:dyDescent="0.25">
      <c r="A3" s="1" t="s">
        <v>30</v>
      </c>
      <c r="B3" s="19">
        <f>ROUND(1.15,1)</f>
        <v>1.2</v>
      </c>
      <c r="C3" s="3">
        <v>1.45</v>
      </c>
      <c r="D3" s="3">
        <v>1.25</v>
      </c>
    </row>
    <row r="4" spans="1:4" ht="15.75" x14ac:dyDescent="0.25">
      <c r="A4" s="1" t="s">
        <v>31</v>
      </c>
      <c r="B4" s="19">
        <f>CEILING(1.35,0.1)</f>
        <v>1.4000000000000001</v>
      </c>
      <c r="C4" s="3">
        <v>1.55</v>
      </c>
      <c r="D4" s="3">
        <v>1.1499999999999999</v>
      </c>
    </row>
    <row r="6" spans="1:4" ht="15.75" x14ac:dyDescent="0.25">
      <c r="A6" s="1" t="s">
        <v>32</v>
      </c>
      <c r="B6" s="8" t="s">
        <v>26</v>
      </c>
      <c r="C6" s="8" t="s">
        <v>27</v>
      </c>
      <c r="D6" s="8" t="s">
        <v>28</v>
      </c>
    </row>
    <row r="7" spans="1:4" ht="15.75" x14ac:dyDescent="0.25">
      <c r="A7" s="1" t="s">
        <v>29</v>
      </c>
      <c r="B7" s="3">
        <v>155</v>
      </c>
      <c r="C7" s="3">
        <v>180</v>
      </c>
      <c r="D7" s="3">
        <v>0</v>
      </c>
    </row>
    <row r="8" spans="1:4" ht="15.75" x14ac:dyDescent="0.25">
      <c r="A8" s="1" t="s">
        <v>30</v>
      </c>
      <c r="B8" s="3">
        <v>250</v>
      </c>
      <c r="C8" s="3">
        <v>130</v>
      </c>
      <c r="D8" s="3">
        <v>185</v>
      </c>
    </row>
    <row r="9" spans="1:4" ht="15.75" x14ac:dyDescent="0.25">
      <c r="A9" s="1" t="s">
        <v>31</v>
      </c>
      <c r="B9" s="3">
        <v>0</v>
      </c>
      <c r="C9" s="3">
        <v>210</v>
      </c>
      <c r="D9" s="3">
        <v>140</v>
      </c>
    </row>
    <row r="11" spans="1:4" x14ac:dyDescent="0.25">
      <c r="A11" s="9" t="s">
        <v>34</v>
      </c>
      <c r="B11" s="10">
        <f>SUMPRODUCT(B2:D4,B7:D9)</f>
        <v>1595.25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E21" sqref="E21"/>
    </sheetView>
  </sheetViews>
  <sheetFormatPr defaultRowHeight="15" x14ac:dyDescent="0.25"/>
  <cols>
    <col min="2" max="2" width="11.140625" customWidth="1"/>
    <col min="3" max="3" width="11.85546875" customWidth="1"/>
    <col min="4" max="4" width="10.85546875" customWidth="1"/>
    <col min="5" max="5" width="11.140625" customWidth="1"/>
    <col min="6" max="6" width="10.85546875" customWidth="1"/>
    <col min="9" max="9" width="11.5703125" bestFit="1" customWidth="1"/>
    <col min="12" max="12" width="24" customWidth="1"/>
  </cols>
  <sheetData>
    <row r="1" spans="1:15" ht="15.75" thickBot="1" x14ac:dyDescent="0.3">
      <c r="A1" s="21">
        <f ca="1">TODAY()</f>
        <v>42248</v>
      </c>
    </row>
    <row r="2" spans="1:15" ht="16.5" thickBot="1" x14ac:dyDescent="0.3">
      <c r="A2" s="33" t="s">
        <v>35</v>
      </c>
      <c r="B2" s="33"/>
      <c r="C2" s="33"/>
      <c r="D2" s="12"/>
      <c r="E2" s="12"/>
      <c r="F2" s="12"/>
      <c r="G2" s="12"/>
      <c r="H2" s="12"/>
      <c r="I2" s="12"/>
      <c r="J2" s="12"/>
    </row>
    <row r="3" spans="1:15" ht="15.75" x14ac:dyDescent="0.25">
      <c r="A3" s="13" t="s">
        <v>36</v>
      </c>
      <c r="B3" s="34"/>
      <c r="C3" s="34"/>
      <c r="D3" s="15" t="s">
        <v>37</v>
      </c>
      <c r="E3" s="15" t="s">
        <v>38</v>
      </c>
      <c r="F3" s="15" t="s">
        <v>39</v>
      </c>
      <c r="G3" s="15" t="s">
        <v>40</v>
      </c>
      <c r="H3" s="15" t="s">
        <v>41</v>
      </c>
      <c r="I3" s="15" t="s">
        <v>42</v>
      </c>
      <c r="J3" s="14"/>
    </row>
    <row r="4" spans="1:15" ht="15.75" x14ac:dyDescent="0.25">
      <c r="A4" s="11" t="s">
        <v>43</v>
      </c>
      <c r="B4" s="31"/>
      <c r="C4" s="31"/>
      <c r="D4" s="2">
        <v>35000</v>
      </c>
      <c r="E4" s="2">
        <v>20000</v>
      </c>
      <c r="F4" s="2">
        <v>20000</v>
      </c>
      <c r="G4" s="2">
        <v>20000</v>
      </c>
      <c r="H4" s="2">
        <v>20000</v>
      </c>
      <c r="I4" s="20">
        <f>B6+NPV(B7,D4:H4)</f>
        <v>-3445.506843057432</v>
      </c>
      <c r="J4" s="2" t="s">
        <v>43</v>
      </c>
      <c r="L4" t="s">
        <v>46</v>
      </c>
    </row>
    <row r="5" spans="1:15" x14ac:dyDescent="0.25">
      <c r="A5" s="14"/>
      <c r="B5" s="35"/>
      <c r="C5" s="35"/>
      <c r="D5" s="14"/>
      <c r="E5" s="14"/>
      <c r="F5" s="14"/>
      <c r="G5" s="14"/>
      <c r="H5" s="14"/>
      <c r="I5" s="14"/>
      <c r="J5" s="14"/>
    </row>
    <row r="6" spans="1:15" ht="15.75" x14ac:dyDescent="0.25">
      <c r="A6" s="11" t="s">
        <v>44</v>
      </c>
      <c r="B6" s="36">
        <v>-95000</v>
      </c>
      <c r="C6" s="36"/>
      <c r="D6" s="16"/>
      <c r="E6" s="16"/>
      <c r="F6" s="16"/>
      <c r="G6" s="16"/>
      <c r="H6" s="16"/>
      <c r="I6" s="16"/>
      <c r="J6" s="16"/>
      <c r="L6" s="22" t="s">
        <v>47</v>
      </c>
    </row>
    <row r="7" spans="1:15" ht="31.5" x14ac:dyDescent="0.25">
      <c r="A7" s="29" t="s">
        <v>45</v>
      </c>
      <c r="B7" s="37">
        <v>0.09</v>
      </c>
      <c r="C7" s="37"/>
      <c r="D7" s="14"/>
      <c r="E7" s="14"/>
      <c r="F7" s="14"/>
      <c r="G7" s="14"/>
      <c r="H7" s="14"/>
      <c r="I7" s="14"/>
      <c r="J7" s="14"/>
      <c r="L7" s="22"/>
    </row>
    <row r="8" spans="1:15" x14ac:dyDescent="0.25">
      <c r="A8" s="16"/>
      <c r="B8" s="16"/>
      <c r="C8" s="31"/>
      <c r="D8" s="31"/>
      <c r="E8" s="16"/>
      <c r="F8" s="16"/>
      <c r="G8" s="16"/>
      <c r="H8" s="16"/>
      <c r="I8" s="16"/>
      <c r="J8" s="16"/>
    </row>
    <row r="9" spans="1:15" ht="16.5" thickBot="1" x14ac:dyDescent="0.3">
      <c r="A9" s="17"/>
      <c r="B9" s="18"/>
      <c r="C9" s="32"/>
      <c r="D9" s="32"/>
      <c r="E9" s="18"/>
      <c r="F9" s="18"/>
      <c r="G9" s="18"/>
      <c r="H9" s="18"/>
      <c r="I9" s="18"/>
      <c r="J9" s="18"/>
    </row>
    <row r="12" spans="1:15" ht="15.75" thickBot="1" x14ac:dyDescent="0.3"/>
    <row r="13" spans="1:15" ht="15.75" x14ac:dyDescent="0.25">
      <c r="B13" s="23">
        <v>42005</v>
      </c>
      <c r="C13" s="24">
        <v>42149</v>
      </c>
      <c r="D13" s="24">
        <v>42262</v>
      </c>
      <c r="E13" s="24">
        <v>42384</v>
      </c>
      <c r="F13" s="25">
        <v>42551</v>
      </c>
      <c r="G13" s="30" t="s">
        <v>48</v>
      </c>
    </row>
    <row r="14" spans="1:15" ht="16.5" thickBot="1" x14ac:dyDescent="0.3">
      <c r="B14" s="26">
        <v>-85000</v>
      </c>
      <c r="C14" s="27">
        <v>22500</v>
      </c>
      <c r="D14" s="27">
        <v>31000</v>
      </c>
      <c r="E14" s="27">
        <v>65500</v>
      </c>
      <c r="F14" s="28">
        <v>55000</v>
      </c>
      <c r="G14" s="30">
        <f>XNPV(C15,B14:F14,B13:F13)</f>
        <v>69790.607588546191</v>
      </c>
    </row>
    <row r="15" spans="1:15" x14ac:dyDescent="0.25">
      <c r="B15" t="s">
        <v>49</v>
      </c>
      <c r="C15">
        <v>0.12</v>
      </c>
    </row>
    <row r="16" spans="1:15" ht="15.75" x14ac:dyDescent="0.25">
      <c r="O16" s="22"/>
    </row>
    <row r="20" spans="2:2" x14ac:dyDescent="0.25">
      <c r="B20">
        <f ca="1">RAND()</f>
        <v>0.40841051374334858</v>
      </c>
    </row>
    <row r="21" spans="2:2" x14ac:dyDescent="0.25">
      <c r="B21">
        <f ca="1">RANDBETWEEN(1,20)</f>
        <v>17</v>
      </c>
    </row>
  </sheetData>
  <mergeCells count="8">
    <mergeCell ref="C8:D8"/>
    <mergeCell ref="C9:D9"/>
    <mergeCell ref="A2:C2"/>
    <mergeCell ref="B3:C3"/>
    <mergeCell ref="B4:C4"/>
    <mergeCell ref="B5:C5"/>
    <mergeCell ref="B6:C6"/>
    <mergeCell ref="B7:C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Exercise 5</vt:lpstr>
      <vt:lpstr>Exercise 7+9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 Three</dc:creator>
  <cp:lastModifiedBy>Intern Three</cp:lastModifiedBy>
  <dcterms:created xsi:type="dcterms:W3CDTF">2015-08-27T19:49:34Z</dcterms:created>
  <dcterms:modified xsi:type="dcterms:W3CDTF">2015-09-01T06:58:25Z</dcterms:modified>
</cp:coreProperties>
</file>