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scais_vd\THIAGO_SOUSA\INFRACOES\FLAGRANTE\A-FAZER\0000-MODELO\AUTO\"/>
    </mc:Choice>
  </mc:AlternateContent>
  <xr:revisionPtr revIDLastSave="0" documentId="13_ncr:1_{1D7FB007-C576-4F5F-9E45-B4A4A0125101}" xr6:coauthVersionLast="47" xr6:coauthVersionMax="47" xr10:uidLastSave="{00000000-0000-0000-0000-000000000000}"/>
  <workbookProtection workbookPassword="C13C" lockStructure="1"/>
  <bookViews>
    <workbookView xWindow="-110" yWindow="-110" windowWidth="19420" windowHeight="10300" xr2:uid="{00000000-000D-0000-FFFF-FFFF00000000}"/>
  </bookViews>
  <sheets>
    <sheet name="Auto de Infração" sheetId="1" r:id="rId1"/>
    <sheet name="Dados" sheetId="2" state="hidden" r:id="rId2"/>
  </sheets>
  <definedNames>
    <definedName name="CENTRO">#REF!</definedName>
    <definedName name="LESTE">#REF!</definedName>
    <definedName name="NORTE">#REF!</definedName>
    <definedName name="SUDESTE">#REF!</definedName>
    <definedName name="SU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9" i="1" l="1"/>
  <c r="T78" i="1"/>
  <c r="B78" i="1"/>
  <c r="Q46" i="1"/>
  <c r="C5" i="2" l="1"/>
  <c r="C3" i="2"/>
  <c r="B72" i="1" l="1"/>
  <c r="AK72" i="1"/>
  <c r="L72" i="1"/>
  <c r="X72" i="1"/>
</calcChain>
</file>

<file path=xl/sharedStrings.xml><?xml version="1.0" encoding="utf-8"?>
<sst xmlns="http://schemas.openxmlformats.org/spreadsheetml/2006/main" count="166" uniqueCount="149">
  <si>
    <t>AUTO DE INFRAÇÃO</t>
  </si>
  <si>
    <t>CÓDIGO</t>
  </si>
  <si>
    <t>PROCESSO SEI</t>
  </si>
  <si>
    <t>-</t>
  </si>
  <si>
    <t>1-</t>
  </si>
  <si>
    <t>2-</t>
  </si>
  <si>
    <t>CPF</t>
  </si>
  <si>
    <t>CNPJ</t>
  </si>
  <si>
    <t>3-</t>
  </si>
  <si>
    <t>ENDEREÇO DO AUTUADO</t>
  </si>
  <si>
    <t>LOG:</t>
  </si>
  <si>
    <t>NÚMERO:</t>
  </si>
  <si>
    <t>BAIRRO:</t>
  </si>
  <si>
    <t>4-</t>
  </si>
  <si>
    <t>TIPO DE INFRAÇÃO</t>
  </si>
  <si>
    <t>5-</t>
  </si>
  <si>
    <t>REINCIDENTE</t>
  </si>
  <si>
    <t>6-</t>
  </si>
  <si>
    <t>DATA</t>
  </si>
  <si>
    <t>7-</t>
  </si>
  <si>
    <t>HORA</t>
  </si>
  <si>
    <t>FLAGRANTE</t>
  </si>
  <si>
    <t>SIM</t>
  </si>
  <si>
    <t>NÃO</t>
  </si>
  <si>
    <t>8-</t>
  </si>
  <si>
    <t>LOCAL DA INFRAÇÃO</t>
  </si>
  <si>
    <t>9-</t>
  </si>
  <si>
    <t>DESCRIÇÃO DO FATO</t>
  </si>
  <si>
    <t>PAPÉIS E/OU PAPELÕES DISPOSTOS EM LOCAL INAPROPRIADO</t>
  </si>
  <si>
    <t>RESÍDUOS DE MARCENARIA DISPOSTOS EM LOCAL INAPROPRIADO</t>
  </si>
  <si>
    <t>RESÍDUOS PLÁSTICOS DISPOSTOS EM LOCAL INAPROPRIADO</t>
  </si>
  <si>
    <t>RESÍDUOS VÍTREOS DISPOSTOS EM LOCAL INAPROPRIADO</t>
  </si>
  <si>
    <t>RESÍDUOS ORGÂNICOS DISPOSTOS EM LOCAL INAPROPRIADO</t>
  </si>
  <si>
    <t>RESÍDUOS HOSPITALARES DISPOSTOS EM LOCAL INAPROPRIADO</t>
  </si>
  <si>
    <t>RESÍDUOS DE OBRAS DISPOSTOS EM LOCAL INAPROPRIADO</t>
  </si>
  <si>
    <t>INCINERAÇÃO DE RESÍDUOS EM ÁREA URBANA</t>
  </si>
  <si>
    <t>PODAS DISPOSTAS EM LOCAL INAPROPRIADO</t>
  </si>
  <si>
    <t>DESCUMPRIMENTO TOTAL OU PARCIAL DE NOTIFICAÇÃO PRELIMINAR</t>
  </si>
  <si>
    <t>OUTROS:</t>
  </si>
  <si>
    <t>OBSERVAÇÕES:</t>
  </si>
  <si>
    <t>10-</t>
  </si>
  <si>
    <t>DISPOSITIVOS LEGAIS INFRINGIDOS</t>
  </si>
  <si>
    <t>Caput, Artigo 50 º, Lei 2475/96</t>
  </si>
  <si>
    <t>Inciso I, § 1º. Artigo 50 º, Lei 2475/96</t>
  </si>
  <si>
    <t>Inciso II, § 1º. Artigo 50 º, Lei 2475/96</t>
  </si>
  <si>
    <t>11-</t>
  </si>
  <si>
    <t>PENALIDADE, CONFORME AUTORIZAÇÃO LEGAL DO ARTIGO 79, INCISO II, LEI 2.475/96</t>
  </si>
  <si>
    <t>PROVIDENCIAR A IMEDIATA RETIRADA DO RESÍDUO E APLICAÇÃO DE MULTA NO VALOR DE R$:</t>
  </si>
  <si>
    <t>12-</t>
  </si>
  <si>
    <t>CIRCUNSTÂNCIAS ATENUANTES (ART. 69, LEI 2.475/96)</t>
  </si>
  <si>
    <t>13-</t>
  </si>
  <si>
    <t>CIRCUNSTÂNCIAS AGRAVANTES (ART. 70, LEI 2.475/96)</t>
  </si>
  <si>
    <t>Menor grau de compreensão e escolaridade do infrator (I)</t>
  </si>
  <si>
    <t>Ser o infrator reincidente ou cometer a infração de forma continuada (I)</t>
  </si>
  <si>
    <t>Ter o agente cometido a infração para obter vantagem pecuniária (II)</t>
  </si>
  <si>
    <t>Comunicação prévia pelo infrator de perigo iminente de degradação ambiental as autoridades competentes (III)</t>
  </si>
  <si>
    <t>O infrator coagir outrem para a execução material da infração (III)</t>
  </si>
  <si>
    <t>Ter a infração consequências danosas à saúde pública e ao meio ambiente (IV)</t>
  </si>
  <si>
    <t>Ser o infrator primário e a falta cometida de natureza leve (V)</t>
  </si>
  <si>
    <t>Se, tendo conhecimento de ato lesivo à saúde pública e ao meio ambiente, o infrator deixar de tomar as providências de sua alçada para evitá-lo (V)</t>
  </si>
  <si>
    <t>A ocorrência de efeitos sobre propriedade alheia (VI)</t>
  </si>
  <si>
    <t>A infração atingir áreas sob proteção legal (VII)</t>
  </si>
  <si>
    <t>14-</t>
  </si>
  <si>
    <t>IDENTIFICAÇÃO DA AUTORIDADE OU AGENTE AUTUADOR</t>
  </si>
  <si>
    <t>MATRÍCULA</t>
  </si>
  <si>
    <t>FISCAL DO PROGRAMA LIXO ZERO</t>
  </si>
  <si>
    <t>15-</t>
  </si>
  <si>
    <t>TERMO DE CIÊNCIA</t>
  </si>
  <si>
    <t>Recebi a 2ª via do presente AUTO e declaro estar notificado (a) e ciente que devo atender conforme especificado acima, a contar da presente data, as exigências do Poder Público Municipal e Cumprimento da Legislação em vigor.</t>
  </si>
  <si>
    <t>AUTUADO OU REPRESENTANTE LEGAL - RG / CPF:</t>
  </si>
  <si>
    <t>Arrependimento eficaz do infrator, manifestado pela espontânea reparação do dano, ou limitação significativa de degradação ambiental causada (II)</t>
  </si>
  <si>
    <t>Colaboração com os agentes encarregados da vigilância e do controle ambiental (IV)</t>
  </si>
  <si>
    <t>CERTIDÃO</t>
  </si>
  <si>
    <t>ASSINALE ESTA OPÇÃO CASO NÃO TENHA SIDO POSSÍVEL A ENTREGA DO REFERIDO AUTO DE INFRAÇÃO OU A PARTE AUTUADA TENHA SE RECUSADO A EXARAR A CIÊNCIA.</t>
  </si>
  <si>
    <r>
      <t xml:space="preserve">Após diversas tentativas, </t>
    </r>
    <r>
      <rPr>
        <b/>
        <sz val="10"/>
        <color theme="1"/>
        <rFont val="Calibri"/>
        <family val="2"/>
        <scheme val="minor"/>
      </rPr>
      <t>NÃO FOI POSSÍVEL</t>
    </r>
    <r>
      <rPr>
        <sz val="10"/>
        <color theme="1"/>
        <rFont val="Calibri"/>
        <family val="2"/>
        <scheme val="minor"/>
      </rPr>
      <t xml:space="preserve"> entregar o respectivo auto de infração à parte autuada e, consequentemente, exarar a sua ciência em razão dos fatos expostos a seguir:</t>
    </r>
  </si>
  <si>
    <t xml:space="preserve"> Não foi possível localizar o endereço descrito no auto de infração.</t>
  </si>
  <si>
    <t xml:space="preserve"> O estabelecimento comercial não funciona mais no endereço descrito no auto de infração.</t>
  </si>
  <si>
    <t xml:space="preserve"> A parte autuada mudou-se do endereço descrito no auto de infração.</t>
  </si>
  <si>
    <t xml:space="preserve"> O autuado(a)/estabelecimento, reside ou funciona em outra cidade.</t>
  </si>
  <si>
    <t xml:space="preserve"> O local descrito no auto de infração possuía uma placa informando que o imóvel estava disponível para venda/aluguel, indicando que não há ocupantes na data da entrega.</t>
  </si>
  <si>
    <t xml:space="preserve"> Após três tentativas, o local descrito no auto de infração encontrava-se fechado. Foi deixado no endereço um informativo sobre o auto de infração, com os contatos do Programa Lixo Zero, mas não houve manifestação por parte do(a) autuado(a).</t>
  </si>
  <si>
    <t xml:space="preserve"> Outros:</t>
  </si>
  <si>
    <t>Sendo assim, em virtude da legislação vigente, subscrevo a presente certidão com a assinatura de duas testemunhas:</t>
  </si>
  <si>
    <t>Teresina, __________ de _____________________________de _____________.</t>
  </si>
  <si>
    <t>FISCAL</t>
  </si>
  <si>
    <t>TESTEMUNHA</t>
  </si>
  <si>
    <t>RG/CPF:</t>
  </si>
  <si>
    <t xml:space="preserve"> A parte autuada e/ou seu representante legal, sr(a). _____________________________________________________, negou-se a exarar a ciência do respectivo auto de infração;</t>
  </si>
  <si>
    <t>Código</t>
  </si>
  <si>
    <t>Matrícula</t>
  </si>
  <si>
    <t>Nome</t>
  </si>
  <si>
    <t>12. CIRCUNSTÂNCIAS ATENUANTES (ART. 69, LEI 2.475/96)</t>
  </si>
  <si>
    <t>13. CIRCUNSTÂNCIAS AGRAVANTES (ART. 70, LEI 2.475/96)</t>
  </si>
  <si>
    <t>AIWL</t>
  </si>
  <si>
    <t>WANDERSON LUIS M. SILVA</t>
  </si>
  <si>
    <t>014050</t>
  </si>
  <si>
    <t>CENTRO</t>
  </si>
  <si>
    <t>LESTE</t>
  </si>
  <si>
    <t>NORTE</t>
  </si>
  <si>
    <t>SUDESTE</t>
  </si>
  <si>
    <t>SUL</t>
  </si>
  <si>
    <t>RURAL</t>
  </si>
  <si>
    <t>N/A</t>
  </si>
  <si>
    <t>ZONAS</t>
  </si>
  <si>
    <t>ZONA:</t>
  </si>
  <si>
    <t>SEM ABORDAGEM</t>
  </si>
  <si>
    <t>Art. 50 - A coleta, transporte, tratamento e disposição final do lixo urbano de qualquer espécie ou natureza, processar-se-á em condições que não tragam malefícios ou inconvenientes à saúde, ao bem-estar público ou ao meio ambiente.</t>
  </si>
  <si>
    <t>I - A deposição indiscriminada de lixo em locais inapropriados em áreas urbanas ou agrícolas;</t>
  </si>
  <si>
    <t>II - A incineração e a disposição final de lixo a céu aberto;</t>
  </si>
  <si>
    <t>Inciso III, § 1º. Artigo 50 º, Lei 2475/96</t>
  </si>
  <si>
    <t>Inciso IV, § 1º. Artigo 50 º, Lei 2475/96</t>
  </si>
  <si>
    <t>Inciso V, § 1º. Artigo 50 º, Lei 2475/96</t>
  </si>
  <si>
    <t>III - A utilização de lixo "in natura " para alimentação de animais e adubção orgânica;</t>
  </si>
  <si>
    <t>IV - O lançamento de lixo em água de superfície, sistema de drenagem de águas pluviais, poços, cacimba, áreas erodidas principalmente nas margens dos Rios Poti e Parnaíba, e nas lagoas;</t>
  </si>
  <si>
    <t>V - O assoreamento de fundo de vale e leito de rio através da colocação de lixo, entulhos e outros materiais.</t>
  </si>
  <si>
    <t>AITS</t>
  </si>
  <si>
    <t>THIAGO DE S. SANTOS</t>
  </si>
  <si>
    <t>Leve (R$ 473,17)</t>
  </si>
  <si>
    <t>Grave (R$ 1.182,95)</t>
  </si>
  <si>
    <t>Muito Grave (R$ 2.365,89)</t>
  </si>
  <si>
    <t>Gravíssimo (R$ 4.731,76)</t>
  </si>
  <si>
    <t>TÍTULO DO ESTABELECIMENTO (NOME FANTASIA)</t>
  </si>
  <si>
    <t>IDENTIFICAÇÃO (NOME COMPLETO)</t>
  </si>
  <si>
    <t>CEP:</t>
  </si>
  <si>
    <t>AIAN</t>
  </si>
  <si>
    <t>ANDREIA N. DA SILVA</t>
  </si>
  <si>
    <t>CAMERA</t>
  </si>
  <si>
    <t>BAIRRO</t>
  </si>
  <si>
    <t>ZONA</t>
  </si>
  <si>
    <t>LOCALIZAÇÃO</t>
  </si>
  <si>
    <t>REDENÇÃO</t>
  </si>
  <si>
    <t>CATARINA</t>
  </si>
  <si>
    <t>AV. MESTRE DEZINHO COM AV. CELSO PINHEIRO</t>
  </si>
  <si>
    <t>DISTRITO INDUSTRIAL</t>
  </si>
  <si>
    <t>RUA A ENTRE RUAS C E D</t>
  </si>
  <si>
    <t>SANTA ISABEL</t>
  </si>
  <si>
    <t>RUA JOÃO MARTINS DO RÊGO PRÓXIMO A RUA TRÊS</t>
  </si>
  <si>
    <t>CIDADE JARDIM</t>
  </si>
  <si>
    <t>AV. PRESIDENTE KENNEDY COM RUA SÃO ESPERANÇA</t>
  </si>
  <si>
    <t>AV. DEP SEBASTIÃO LEAL PRÓXIMO A RUA NETUNO</t>
  </si>
  <si>
    <t>SÃO JOÃO</t>
  </si>
  <si>
    <t>SANTA LIA</t>
  </si>
  <si>
    <t>RUA PROFESSOR DIMAS SANTANA COM RUA JOSÉ TITO ARAUJO</t>
  </si>
  <si>
    <t>RUA MINISTRO PEDRO BORGES COM RUA CEL. LUÍS FERRAZ E ZILDA ARNS</t>
  </si>
  <si>
    <t>AV. FERNANDO PIRES LEAL ENRE AV. DOS EXPEDICIONÁRIOS E RUA OITO</t>
  </si>
  <si>
    <t>PORTO DO CENTRO</t>
  </si>
  <si>
    <t>AIMC</t>
  </si>
  <si>
    <t>MARIA DO SOCORRO S. CRUZ</t>
  </si>
  <si>
    <t>00081. ___________ / 2025 - 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</si>
</sst>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AI&quot;"/>
    <numFmt numFmtId="165" formatCode="000&quot;.&quot;000&quot;.&quot;000&quot;-&quot;00"/>
    <numFmt numFmtId="166" formatCode="00&quot;.&quot;000&quot;.&quot;000&quot;/&quot;0000&quot;-&quot;00"/>
    <numFmt numFmtId="167" formatCode="00000\-000"/>
    <numFmt numFmtId="168" formatCode="00&quot;/&quot;00&quot;/&quot;0000"/>
    <numFmt numFmtId="169" formatCode="00&quot;:&quot;00"/>
    <numFmt numFmtId="170" formatCode="000&quot;/2025&quot;"/>
    <numFmt numFmtId="171" formatCode="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</font>
    <font>
      <i/>
      <sz val="8"/>
      <color theme="1"/>
      <name val="Calibri"/>
      <family val="2"/>
    </font>
    <font>
      <i/>
      <sz val="8"/>
      <name val="Calibri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i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7" fillId="0" borderId="10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0" fontId="10" fillId="0" borderId="10" xfId="0" applyFont="1" applyBorder="1" applyAlignment="1" applyProtection="1">
      <alignment horizontal="center" vertical="center"/>
      <protection locked="0"/>
    </xf>
    <xf numFmtId="0" fontId="16" fillId="0" borderId="16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1" fontId="0" fillId="0" borderId="0" xfId="0" applyNumberFormat="1" applyAlignment="1">
      <alignment horizontal="center"/>
    </xf>
    <xf numFmtId="0" fontId="8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0" fillId="0" borderId="0" xfId="0" applyFont="1"/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4" xfId="0" quotePrefix="1" applyFont="1" applyBorder="1" applyAlignment="1">
      <alignment horizontal="center" vertical="center"/>
    </xf>
    <xf numFmtId="164" fontId="5" fillId="0" borderId="1" xfId="0" applyNumberFormat="1" applyFont="1" applyBorder="1" applyAlignment="1">
      <alignment vertical="center"/>
    </xf>
    <xf numFmtId="0" fontId="10" fillId="0" borderId="2" xfId="0" applyFont="1" applyBorder="1"/>
    <xf numFmtId="164" fontId="7" fillId="0" borderId="2" xfId="0" applyNumberFormat="1" applyFont="1" applyBorder="1" applyAlignment="1">
      <alignment vertical="center"/>
    </xf>
    <xf numFmtId="164" fontId="7" fillId="0" borderId="3" xfId="0" applyNumberFormat="1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166" fontId="7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9" fillId="0" borderId="8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7" fillId="0" borderId="20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10" fillId="0" borderId="9" xfId="0" applyFont="1" applyBorder="1"/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0" xfId="0" applyFont="1"/>
    <xf numFmtId="0" fontId="10" fillId="0" borderId="2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6" xfId="0" applyFont="1" applyBorder="1"/>
    <xf numFmtId="0" fontId="10" fillId="0" borderId="7" xfId="0" applyFont="1" applyBorder="1"/>
    <xf numFmtId="0" fontId="10" fillId="0" borderId="12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10" fillId="0" borderId="12" xfId="0" applyFont="1" applyBorder="1" applyAlignment="1">
      <alignment vertical="top"/>
    </xf>
    <xf numFmtId="0" fontId="10" fillId="0" borderId="0" xfId="0" applyFont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0" fillId="0" borderId="12" xfId="0" applyBorder="1"/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10" fillId="0" borderId="3" xfId="0" applyFont="1" applyBorder="1"/>
    <xf numFmtId="0" fontId="14" fillId="0" borderId="6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7" fillId="0" borderId="9" xfId="0" applyFont="1" applyBorder="1" applyAlignment="1">
      <alignment horizontal="centerContinuous" vertical="center"/>
    </xf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0" fillId="0" borderId="8" xfId="0" applyFont="1" applyBorder="1" applyAlignment="1">
      <alignment horizontal="centerContinuous" vertical="center"/>
    </xf>
    <xf numFmtId="0" fontId="10" fillId="0" borderId="9" xfId="0" applyFont="1" applyBorder="1" applyAlignment="1">
      <alignment horizontal="centerContinuous" vertical="center"/>
    </xf>
    <xf numFmtId="0" fontId="10" fillId="0" borderId="1" xfId="0" applyFont="1" applyBorder="1" applyAlignment="1">
      <alignment horizontal="centerContinuous" vertical="center"/>
    </xf>
    <xf numFmtId="0" fontId="10" fillId="0" borderId="2" xfId="0" applyFont="1" applyBorder="1" applyAlignment="1">
      <alignment horizontal="centerContinuous" vertical="center"/>
    </xf>
    <xf numFmtId="0" fontId="10" fillId="0" borderId="3" xfId="0" applyFont="1" applyBorder="1" applyAlignment="1">
      <alignment horizontal="centerContinuous" vertical="center"/>
    </xf>
    <xf numFmtId="0" fontId="15" fillId="0" borderId="5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Continuous" vertical="center"/>
    </xf>
    <xf numFmtId="0" fontId="10" fillId="0" borderId="6" xfId="0" applyFont="1" applyBorder="1" applyAlignment="1">
      <alignment horizontal="centerContinuous"/>
    </xf>
    <xf numFmtId="0" fontId="10" fillId="0" borderId="7" xfId="0" applyFont="1" applyBorder="1" applyAlignment="1">
      <alignment horizontal="centerContinuous"/>
    </xf>
    <xf numFmtId="0" fontId="3" fillId="0" borderId="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8" xfId="0" applyFont="1" applyBorder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/>
    </xf>
    <xf numFmtId="0" fontId="10" fillId="0" borderId="9" xfId="0" applyFont="1" applyBorder="1" applyAlignment="1">
      <alignment horizontal="centerContinuous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0" fillId="0" borderId="0" xfId="0" applyFont="1" applyAlignment="1">
      <alignment horizontal="left" vertical="center" wrapText="1"/>
    </xf>
    <xf numFmtId="0" fontId="5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9" fillId="0" borderId="0" xfId="0" applyFont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horizontal="left" vertical="center"/>
      <protection locked="0"/>
    </xf>
    <xf numFmtId="0" fontId="12" fillId="0" borderId="2" xfId="0" applyFont="1" applyBorder="1" applyAlignment="1" applyProtection="1">
      <alignment horizontal="left" vertical="center"/>
      <protection locked="0"/>
    </xf>
    <xf numFmtId="0" fontId="12" fillId="0" borderId="3" xfId="0" applyFont="1" applyBorder="1" applyAlignment="1" applyProtection="1">
      <alignment horizontal="left" vertical="center"/>
      <protection locked="0"/>
    </xf>
    <xf numFmtId="0" fontId="11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2" fillId="0" borderId="17" xfId="0" applyFont="1" applyBorder="1" applyAlignment="1" applyProtection="1">
      <alignment horizontal="center" vertical="center"/>
      <protection locked="0"/>
    </xf>
    <xf numFmtId="0" fontId="18" fillId="0" borderId="18" xfId="0" applyFont="1" applyBorder="1" applyProtection="1">
      <protection locked="0"/>
    </xf>
    <xf numFmtId="0" fontId="18" fillId="0" borderId="19" xfId="0" applyFont="1" applyBorder="1" applyProtection="1">
      <protection locked="0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2" xfId="0" applyFont="1" applyBorder="1" applyAlignment="1" applyProtection="1">
      <alignment vertical="center"/>
      <protection locked="0"/>
    </xf>
    <xf numFmtId="0" fontId="13" fillId="0" borderId="3" xfId="0" applyFont="1" applyBorder="1" applyAlignment="1" applyProtection="1">
      <alignment vertical="center"/>
      <protection locked="0"/>
    </xf>
    <xf numFmtId="165" fontId="12" fillId="0" borderId="1" xfId="0" applyNumberFormat="1" applyFont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164" fontId="5" fillId="0" borderId="1" xfId="0" applyNumberFormat="1" applyFont="1" applyBorder="1" applyAlignment="1" applyProtection="1">
      <alignment horizontal="center" vertical="center"/>
      <protection locked="0"/>
    </xf>
    <xf numFmtId="164" fontId="5" fillId="0" borderId="2" xfId="0" applyNumberFormat="1" applyFont="1" applyBorder="1" applyAlignment="1" applyProtection="1">
      <alignment horizontal="center" vertical="center"/>
      <protection locked="0"/>
    </xf>
    <xf numFmtId="164" fontId="5" fillId="0" borderId="3" xfId="0" applyNumberFormat="1" applyFont="1" applyBorder="1" applyAlignment="1" applyProtection="1">
      <alignment horizontal="center" vertical="center"/>
      <protection locked="0"/>
    </xf>
    <xf numFmtId="170" fontId="5" fillId="0" borderId="1" xfId="0" applyNumberFormat="1" applyFont="1" applyBorder="1" applyAlignment="1" applyProtection="1">
      <alignment horizontal="center" vertical="center"/>
      <protection locked="0"/>
    </xf>
    <xf numFmtId="170" fontId="5" fillId="0" borderId="2" xfId="0" applyNumberFormat="1" applyFont="1" applyBorder="1" applyAlignment="1" applyProtection="1">
      <alignment horizontal="center" vertical="center"/>
      <protection locked="0"/>
    </xf>
    <xf numFmtId="170" fontId="5" fillId="0" borderId="3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166" fontId="11" fillId="0" borderId="1" xfId="0" applyNumberFormat="1" applyFont="1" applyBorder="1" applyAlignment="1" applyProtection="1">
      <alignment horizontal="center" vertical="center"/>
      <protection locked="0"/>
    </xf>
    <xf numFmtId="166" fontId="11" fillId="0" borderId="2" xfId="0" applyNumberFormat="1" applyFont="1" applyBorder="1" applyAlignment="1" applyProtection="1">
      <alignment horizontal="center" vertical="center"/>
      <protection locked="0"/>
    </xf>
    <xf numFmtId="166" fontId="11" fillId="0" borderId="3" xfId="0" applyNumberFormat="1" applyFont="1" applyBorder="1" applyAlignment="1" applyProtection="1">
      <alignment horizontal="center" vertical="center"/>
      <protection locked="0"/>
    </xf>
    <xf numFmtId="168" fontId="12" fillId="0" borderId="1" xfId="0" applyNumberFormat="1" applyFont="1" applyBorder="1" applyAlignment="1" applyProtection="1">
      <alignment horizontal="center" vertical="center"/>
      <protection locked="0"/>
    </xf>
    <xf numFmtId="168" fontId="12" fillId="0" borderId="2" xfId="0" applyNumberFormat="1" applyFont="1" applyBorder="1" applyAlignment="1" applyProtection="1">
      <alignment horizontal="center" vertical="center"/>
      <protection locked="0"/>
    </xf>
    <xf numFmtId="168" fontId="12" fillId="0" borderId="3" xfId="0" applyNumberFormat="1" applyFont="1" applyBorder="1" applyAlignment="1" applyProtection="1">
      <alignment horizontal="center" vertical="center"/>
      <protection locked="0"/>
    </xf>
    <xf numFmtId="169" fontId="13" fillId="0" borderId="1" xfId="0" applyNumberFormat="1" applyFont="1" applyBorder="1" applyAlignment="1" applyProtection="1">
      <alignment horizontal="center" vertical="center"/>
      <protection locked="0"/>
    </xf>
    <xf numFmtId="169" fontId="13" fillId="0" borderId="2" xfId="0" applyNumberFormat="1" applyFont="1" applyBorder="1" applyAlignment="1" applyProtection="1">
      <alignment horizontal="center" vertical="center"/>
      <protection locked="0"/>
    </xf>
    <xf numFmtId="169" fontId="13" fillId="0" borderId="3" xfId="0" applyNumberFormat="1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167" fontId="13" fillId="0" borderId="1" xfId="0" applyNumberFormat="1" applyFont="1" applyBorder="1" applyAlignment="1" applyProtection="1">
      <alignment horizontal="center" vertical="center"/>
      <protection locked="0"/>
    </xf>
    <xf numFmtId="167" fontId="13" fillId="0" borderId="2" xfId="0" applyNumberFormat="1" applyFont="1" applyBorder="1" applyAlignment="1" applyProtection="1">
      <alignment horizontal="center" vertical="center"/>
      <protection locked="0"/>
    </xf>
    <xf numFmtId="167" fontId="13" fillId="0" borderId="3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00"/>
      <alignment horizontal="center" vertical="bottom" textRotation="0" wrapText="0" indent="0" justifyLastLine="0" shrinkToFit="0" readingOrder="0"/>
    </dxf>
    <dxf>
      <numFmt numFmtId="171" formatCode="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69</xdr:row>
      <xdr:rowOff>38100</xdr:rowOff>
    </xdr:from>
    <xdr:to>
      <xdr:col>8</xdr:col>
      <xdr:colOff>105900</xdr:colOff>
      <xdr:row>69</xdr:row>
      <xdr:rowOff>110100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04900" y="4600575"/>
          <a:ext cx="144000" cy="72000"/>
        </a:xfrm>
        <a:prstGeom prst="rightArrow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19050</xdr:colOff>
      <xdr:row>131</xdr:row>
      <xdr:rowOff>57149</xdr:rowOff>
    </xdr:from>
    <xdr:to>
      <xdr:col>46</xdr:col>
      <xdr:colOff>0</xdr:colOff>
      <xdr:row>156</xdr:row>
      <xdr:rowOff>95249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050" y="15430499"/>
          <a:ext cx="6562725" cy="36099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defesa manifestada contra o auto de infração deverá ser apresentada respeitando os seguintes requisitos:</a:t>
          </a:r>
        </a:p>
        <a:p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Poderá ser protocolada em via física ou através do e-mail: </a:t>
          </a:r>
          <a:r>
            <a:rPr lang="pt-BR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teresina.lixozero.pmt@gmail.com</a:t>
          </a:r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em nome do autuado ou de seu procurador legalmente constituído, contendo requerimento dirigido à Coordenação de Fiscalização do Programa Lixo Zero dentro do prazo de </a:t>
          </a:r>
          <a:r>
            <a:rPr lang="pt-BR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 (dez) dias úteis</a:t>
          </a:r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contados a partir da ciência do autuado, e acompanhada dos seguintes documentos: </a:t>
          </a:r>
          <a:r>
            <a:rPr lang="pt-BR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Cópias do RG e CPF ou contrato social e CNPJ, além do comprovante de endereço</a:t>
          </a:r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Em caso de protocolo por e-mail, seja feito em arquivo único de extensão ".pdf" no tamanho máximo</a:t>
          </a:r>
          <a:r>
            <a:rPr lang="pt-B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8 MB</a:t>
          </a:r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contenha identificação, através do código cujo número está indicado no canto superior esquerdo do respectivo auto de infração ao qual se refere.</a:t>
          </a:r>
        </a:p>
        <a:p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algn="l"/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O auto de infração enseja a abertura de processo administrativo cujo número está indicado no canto superior direito deste formulário. </a:t>
          </a:r>
          <a:r>
            <a:rPr lang="pt-BR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 conformidade com a Lei de Acesso à Informação (LEI Nº 12.527, DE 18 DE NOVEMBRO DE 2011) e a Lei Geral de Proteção de Dados Pessoais (LGPD) (LEI Nº 13.709, DE 14 DE AGOSTO DE 2018), a</a:t>
          </a:r>
          <a:r>
            <a:rPr lang="pt-BR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parte autuada deve se cadastrar no site </a:t>
          </a:r>
          <a:r>
            <a:rPr lang="pt-BR" sz="9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processoeletronico.pmt.pi.gov.br/sei</a:t>
          </a:r>
          <a:r>
            <a:rPr lang="pt-BR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como usuário externo do SEI(Sistema eletrônico) e depois solicitar pessoalmente ou através do e-mail: </a:t>
          </a:r>
          <a:r>
            <a:rPr lang="pt-BR" sz="900" b="1" u="sng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teresina.lixozero.pmt@gmail.com</a:t>
          </a:r>
          <a:r>
            <a:rPr lang="pt-BR" sz="9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acesso integral ao processo</a:t>
          </a:r>
          <a:r>
            <a:rPr lang="pt-BR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pt-BR" sz="900" b="1">
            <a:effectLst/>
          </a:endParaRPr>
        </a:p>
        <a:p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Dentro do prazo de defesa, o autuado ou representante legal poderá deslocar-se à Coordenação do Lixo Zero e requisitar os registros fotográficos. </a:t>
          </a:r>
          <a:r>
            <a:rPr lang="pt-BR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não apresentação de defesa ou recusa no recebimento deste documento não obstará a tramitação do processo administrativo</a:t>
          </a:r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A decisão proferida concluirá pela procedência ou improcedência, total ou parcial, do auto de infração e a cópia do expediente será entregue na residência ou endereço comercial do autuado.</a:t>
          </a:r>
        </a:p>
        <a:p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Para mais informações, segue no rodapé o endereço e contatos da Coordenação do Programa Lixo Zero. O horário de funcionamento é de Segunda à Sexta-feira, das 07:30h às 13:30h.</a:t>
          </a:r>
          <a:endParaRPr lang="pt-BR" sz="900"/>
        </a:p>
      </xdr:txBody>
    </xdr:sp>
    <xdr:clientData/>
  </xdr:twoCellAnchor>
  <xdr:oneCellAnchor>
    <xdr:from>
      <xdr:col>0</xdr:col>
      <xdr:colOff>57150</xdr:colOff>
      <xdr:row>47</xdr:row>
      <xdr:rowOff>28575</xdr:rowOff>
    </xdr:from>
    <xdr:ext cx="142875" cy="762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7150" y="4248150"/>
          <a:ext cx="142875" cy="76200"/>
        </a:xfrm>
        <a:prstGeom prst="rightArrow">
          <a:avLst>
            <a:gd name="adj1" fmla="val 50000"/>
            <a:gd name="adj2" fmla="val 50000"/>
          </a:avLst>
        </a:prstGeom>
        <a:solidFill>
          <a:srgbClr val="C00000"/>
        </a:solidFill>
        <a:ln w="12700" cap="flat" cmpd="sng">
          <a:solidFill>
            <a:srgbClr val="C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23:E31" totalsRowShown="0" headerRowDxfId="11" dataDxfId="10">
  <tableColumns count="4">
    <tableColumn id="1" xr3:uid="{00000000-0010-0000-0000-000001000000}" name="CAMERA" dataDxfId="9"/>
    <tableColumn id="4" xr3:uid="{00000000-0010-0000-0000-000004000000}" name="BAIRRO" dataDxfId="8"/>
    <tableColumn id="2" xr3:uid="{00000000-0010-0000-0000-000002000000}" name="ZONA" dataDxfId="7"/>
    <tableColumn id="3" xr3:uid="{00000000-0010-0000-0000-000003000000}" name="LOCALIZAÇÃO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31"/>
  <sheetViews>
    <sheetView showGridLines="0" showRowColHeaders="0" tabSelected="1" showRuler="0" zoomScaleNormal="100" workbookViewId="0">
      <selection activeCell="D15" sqref="D15:AH15"/>
    </sheetView>
  </sheetViews>
  <sheetFormatPr defaultColWidth="2" defaultRowHeight="11.25" customHeight="1" x14ac:dyDescent="0.25"/>
  <cols>
    <col min="1" max="34" width="2" style="19" customWidth="1"/>
    <col min="35" max="35" width="1.81640625" style="19" customWidth="1"/>
    <col min="36" max="40" width="2" style="19" customWidth="1"/>
    <col min="41" max="41" width="2.453125" style="19" customWidth="1"/>
    <col min="42" max="47" width="2" style="19" customWidth="1"/>
    <col min="48" max="50" width="2" style="19"/>
    <col min="51" max="51" width="6.54296875" style="19" bestFit="1" customWidth="1"/>
    <col min="52" max="52" width="2" style="19"/>
    <col min="53" max="53" width="6.54296875" style="19" bestFit="1" customWidth="1"/>
    <col min="54" max="16384" width="2" style="19"/>
  </cols>
  <sheetData>
    <row r="1" spans="1:46" ht="17.25" customHeight="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</row>
    <row r="2" spans="1:46" ht="11.25" customHeight="1" x14ac:dyDescent="0.25">
      <c r="B2" s="20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0" t="s">
        <v>2</v>
      </c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</row>
    <row r="3" spans="1:46" ht="11.25" customHeight="1" x14ac:dyDescent="0.25">
      <c r="B3" s="136"/>
      <c r="C3" s="137"/>
      <c r="D3" s="138"/>
      <c r="E3" s="23" t="s">
        <v>3</v>
      </c>
      <c r="F3" s="139"/>
      <c r="G3" s="140"/>
      <c r="H3" s="140"/>
      <c r="I3" s="14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4" t="s">
        <v>148</v>
      </c>
      <c r="AH3" s="25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7"/>
    </row>
    <row r="4" spans="1:46" ht="2.9" customHeight="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</row>
    <row r="5" spans="1:46" ht="11.25" customHeight="1" x14ac:dyDescent="0.25">
      <c r="A5" s="28" t="s">
        <v>4</v>
      </c>
      <c r="B5" s="29" t="s">
        <v>122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1"/>
    </row>
    <row r="6" spans="1:46" ht="11.25" customHeight="1" x14ac:dyDescent="0.25">
      <c r="A6" s="32"/>
      <c r="B6" s="121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2"/>
      <c r="AT6" s="33"/>
    </row>
    <row r="7" spans="1:46" ht="11.25" customHeight="1" x14ac:dyDescent="0.25">
      <c r="A7" s="32"/>
      <c r="B7" s="22" t="s">
        <v>121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33"/>
    </row>
    <row r="8" spans="1:46" ht="11.25" customHeight="1" x14ac:dyDescent="0.25">
      <c r="A8" s="34"/>
      <c r="B8" s="12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2"/>
      <c r="AT8" s="33"/>
    </row>
    <row r="9" spans="1:46" ht="2.9" customHeight="1" x14ac:dyDescent="0.25">
      <c r="A9" s="34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33"/>
    </row>
    <row r="10" spans="1:46" ht="11.25" customHeight="1" x14ac:dyDescent="0.25">
      <c r="A10" s="32" t="s">
        <v>5</v>
      </c>
      <c r="B10" s="22" t="s">
        <v>6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AA10" s="13"/>
      <c r="AB10" s="13"/>
      <c r="AC10" s="13"/>
      <c r="AD10" s="13"/>
      <c r="AE10" s="13"/>
      <c r="AF10" s="13"/>
      <c r="AG10" s="13"/>
      <c r="AH10" s="22" t="s">
        <v>7</v>
      </c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33"/>
    </row>
    <row r="11" spans="1:46" ht="11.25" customHeight="1" x14ac:dyDescent="0.25">
      <c r="A11" s="34"/>
      <c r="B11" s="133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5"/>
      <c r="N11" s="13"/>
      <c r="Z11" s="35"/>
      <c r="AA11" s="36"/>
      <c r="AB11" s="36"/>
      <c r="AC11" s="36"/>
      <c r="AD11" s="36"/>
      <c r="AE11" s="36"/>
      <c r="AF11" s="36"/>
      <c r="AG11" s="37"/>
      <c r="AH11" s="146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8"/>
      <c r="AT11" s="33"/>
    </row>
    <row r="12" spans="1:46" ht="2.9" customHeight="1" x14ac:dyDescent="0.25">
      <c r="A12" s="34"/>
      <c r="B12" s="13"/>
      <c r="C12" s="13"/>
      <c r="D12" s="13"/>
      <c r="E12" s="13"/>
      <c r="F12" s="13"/>
      <c r="G12" s="13"/>
      <c r="H12" s="13"/>
      <c r="I12" s="13"/>
      <c r="J12" s="13"/>
      <c r="K12" s="14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4"/>
      <c r="AB12" s="13"/>
      <c r="AC12" s="13"/>
      <c r="AD12" s="13"/>
      <c r="AE12" s="13"/>
      <c r="AF12" s="14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33"/>
    </row>
    <row r="13" spans="1:46" ht="11.25" customHeight="1" x14ac:dyDescent="0.25">
      <c r="A13" s="32" t="s">
        <v>8</v>
      </c>
      <c r="B13" s="22" t="s">
        <v>9</v>
      </c>
      <c r="C13" s="13"/>
      <c r="D13" s="13"/>
      <c r="E13" s="13"/>
      <c r="F13" s="13"/>
      <c r="G13" s="13"/>
      <c r="H13" s="13"/>
      <c r="I13" s="13"/>
      <c r="J13" s="13"/>
      <c r="K13" s="14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4"/>
      <c r="AB13" s="13"/>
      <c r="AC13" s="13"/>
      <c r="AD13" s="13"/>
      <c r="AE13" s="13"/>
      <c r="AF13" s="14"/>
      <c r="AG13" s="13"/>
      <c r="AH13" s="13"/>
      <c r="AI13" s="13"/>
      <c r="AJ13" s="13"/>
      <c r="AK13" s="38"/>
      <c r="AL13" s="39"/>
      <c r="AM13" s="39"/>
      <c r="AN13" s="39"/>
      <c r="AO13" s="39"/>
      <c r="AP13" s="39"/>
      <c r="AQ13" s="39"/>
      <c r="AR13" s="39"/>
      <c r="AS13" s="39"/>
      <c r="AT13" s="33"/>
    </row>
    <row r="14" spans="1:46" ht="2.9" customHeight="1" x14ac:dyDescent="0.25">
      <c r="A14" s="40"/>
      <c r="B14" s="22"/>
      <c r="C14" s="13"/>
      <c r="D14" s="13"/>
      <c r="E14" s="13"/>
      <c r="F14" s="13"/>
      <c r="G14" s="13"/>
      <c r="H14" s="13"/>
      <c r="I14" s="13"/>
      <c r="J14" s="13"/>
      <c r="K14" s="14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4"/>
      <c r="AB14" s="13"/>
      <c r="AC14" s="13"/>
      <c r="AD14" s="13"/>
      <c r="AE14" s="13"/>
      <c r="AF14" s="14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33"/>
    </row>
    <row r="15" spans="1:46" ht="11.25" customHeight="1" x14ac:dyDescent="0.25">
      <c r="A15" s="34"/>
      <c r="B15" s="114" t="s">
        <v>10</v>
      </c>
      <c r="C15" s="125"/>
      <c r="D15" s="121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3"/>
      <c r="AI15" s="39"/>
      <c r="AJ15" s="36" t="s">
        <v>123</v>
      </c>
      <c r="AK15" s="39"/>
      <c r="AL15" s="161"/>
      <c r="AM15" s="162"/>
      <c r="AN15" s="162"/>
      <c r="AO15" s="162"/>
      <c r="AP15" s="162"/>
      <c r="AQ15" s="162"/>
      <c r="AR15" s="162"/>
      <c r="AS15" s="163"/>
      <c r="AT15" s="33"/>
    </row>
    <row r="16" spans="1:46" ht="2.9" customHeight="1" x14ac:dyDescent="0.25">
      <c r="A16" s="34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33"/>
    </row>
    <row r="17" spans="1:46" ht="11.25" customHeight="1" x14ac:dyDescent="0.35">
      <c r="A17" s="34"/>
      <c r="B17" s="114" t="s">
        <v>11</v>
      </c>
      <c r="C17" s="124"/>
      <c r="D17" s="125"/>
      <c r="E17" s="121"/>
      <c r="F17" s="122"/>
      <c r="G17" s="122"/>
      <c r="H17" s="122"/>
      <c r="I17" s="122"/>
      <c r="J17" s="123"/>
      <c r="K17" s="114" t="s">
        <v>12</v>
      </c>
      <c r="L17" s="124"/>
      <c r="M17" s="125"/>
      <c r="N17" s="12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2"/>
      <c r="AI17" s="13"/>
      <c r="AJ17" s="14" t="s">
        <v>104</v>
      </c>
      <c r="AK17" s="14"/>
      <c r="AL17" s="126"/>
      <c r="AM17" s="127"/>
      <c r="AN17" s="127"/>
      <c r="AO17" s="127"/>
      <c r="AP17" s="127"/>
      <c r="AQ17" s="127"/>
      <c r="AR17" s="127"/>
      <c r="AS17" s="128"/>
      <c r="AT17" s="33"/>
    </row>
    <row r="18" spans="1:46" ht="2.9" customHeight="1" x14ac:dyDescent="0.25">
      <c r="A18" s="34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33"/>
    </row>
    <row r="19" spans="1:46" ht="11.25" customHeight="1" x14ac:dyDescent="0.25">
      <c r="A19" s="28" t="s">
        <v>13</v>
      </c>
      <c r="B19" s="29" t="s">
        <v>14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41"/>
      <c r="O19" s="41"/>
      <c r="P19" s="30"/>
      <c r="Q19" s="42"/>
      <c r="R19" s="42" t="s">
        <v>15</v>
      </c>
      <c r="S19" s="29" t="s">
        <v>16</v>
      </c>
      <c r="T19" s="30"/>
      <c r="U19" s="30"/>
      <c r="V19" s="30"/>
      <c r="W19" s="41"/>
      <c r="X19" s="41"/>
      <c r="Y19" s="41"/>
      <c r="Z19" s="41"/>
      <c r="AA19" s="41"/>
      <c r="AB19" s="41"/>
      <c r="AC19" s="30"/>
      <c r="AD19" s="42" t="s">
        <v>17</v>
      </c>
      <c r="AE19" s="43" t="s">
        <v>18</v>
      </c>
      <c r="AF19" s="30"/>
      <c r="AG19" s="30"/>
      <c r="AH19" s="30"/>
      <c r="AI19" s="30"/>
      <c r="AJ19" s="30"/>
      <c r="AK19" s="30"/>
      <c r="AL19" s="41"/>
      <c r="AM19" s="41"/>
      <c r="AN19" s="30"/>
      <c r="AO19" s="42" t="s">
        <v>19</v>
      </c>
      <c r="AP19" s="29" t="s">
        <v>20</v>
      </c>
      <c r="AQ19" s="30"/>
      <c r="AR19" s="30"/>
      <c r="AS19" s="30"/>
      <c r="AT19" s="31"/>
    </row>
    <row r="20" spans="1:46" ht="2.9" customHeight="1" x14ac:dyDescent="0.25">
      <c r="A20" s="34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21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33"/>
    </row>
    <row r="21" spans="1:46" ht="11.25" customHeight="1" x14ac:dyDescent="0.35">
      <c r="A21" s="44"/>
      <c r="B21" s="155"/>
      <c r="C21" s="156"/>
      <c r="D21" s="156"/>
      <c r="E21" s="156"/>
      <c r="F21" s="156"/>
      <c r="G21" s="157"/>
      <c r="H21" s="13"/>
      <c r="I21" s="13"/>
      <c r="J21" s="13"/>
      <c r="K21" s="13"/>
      <c r="L21" s="13"/>
      <c r="M21" s="13"/>
      <c r="N21" s="13"/>
      <c r="O21" s="21"/>
      <c r="P21" s="21"/>
      <c r="Q21" s="21"/>
      <c r="R21" s="21"/>
      <c r="S21" s="158"/>
      <c r="T21" s="159"/>
      <c r="U21" s="159"/>
      <c r="V21" s="160"/>
      <c r="W21" s="13"/>
      <c r="X21" s="13"/>
      <c r="Y21" s="13"/>
      <c r="Z21" s="13"/>
      <c r="AA21" s="21"/>
      <c r="AB21" s="21"/>
      <c r="AC21" s="21"/>
      <c r="AD21" s="21"/>
      <c r="AE21" s="149"/>
      <c r="AF21" s="150"/>
      <c r="AG21" s="150"/>
      <c r="AH21" s="150"/>
      <c r="AI21" s="150"/>
      <c r="AJ21" s="150"/>
      <c r="AK21" s="150"/>
      <c r="AL21" s="150"/>
      <c r="AM21" s="150"/>
      <c r="AN21" s="151"/>
      <c r="AO21" s="36"/>
      <c r="AP21" s="152"/>
      <c r="AQ21" s="153"/>
      <c r="AR21" s="153"/>
      <c r="AS21" s="154"/>
      <c r="AT21" s="33"/>
    </row>
    <row r="22" spans="1:46" ht="2.9" customHeight="1" x14ac:dyDescent="0.25">
      <c r="A22" s="34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33"/>
    </row>
    <row r="23" spans="1:46" ht="11.25" customHeight="1" x14ac:dyDescent="0.25">
      <c r="A23" s="32" t="s">
        <v>24</v>
      </c>
      <c r="B23" s="22" t="s">
        <v>25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33"/>
    </row>
    <row r="24" spans="1:46" ht="11.25" customHeight="1" x14ac:dyDescent="0.25">
      <c r="A24" s="34"/>
      <c r="B24" s="114" t="s">
        <v>10</v>
      </c>
      <c r="C24" s="125"/>
      <c r="D24" s="121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3"/>
      <c r="AT24" s="33"/>
    </row>
    <row r="25" spans="1:46" ht="2.9" customHeight="1" x14ac:dyDescent="0.25">
      <c r="A25" s="34"/>
      <c r="B25" s="14"/>
      <c r="C25" s="14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4"/>
      <c r="AM25" s="14"/>
      <c r="AN25" s="13"/>
      <c r="AO25" s="13"/>
      <c r="AP25" s="13"/>
      <c r="AQ25" s="13"/>
      <c r="AR25" s="13"/>
      <c r="AS25" s="13"/>
      <c r="AT25" s="33"/>
    </row>
    <row r="26" spans="1:46" ht="11.25" customHeight="1" x14ac:dyDescent="0.35">
      <c r="A26" s="34"/>
      <c r="B26" s="114" t="s">
        <v>11</v>
      </c>
      <c r="C26" s="124"/>
      <c r="D26" s="125"/>
      <c r="E26" s="121"/>
      <c r="F26" s="122"/>
      <c r="G26" s="122"/>
      <c r="H26" s="122"/>
      <c r="I26" s="122"/>
      <c r="J26" s="123"/>
      <c r="K26" s="114" t="s">
        <v>12</v>
      </c>
      <c r="L26" s="124"/>
      <c r="M26" s="125"/>
      <c r="N26" s="121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3"/>
      <c r="AI26" s="13"/>
      <c r="AJ26" s="14" t="s">
        <v>104</v>
      </c>
      <c r="AK26" s="14"/>
      <c r="AL26" s="126"/>
      <c r="AM26" s="127"/>
      <c r="AN26" s="127"/>
      <c r="AO26" s="127"/>
      <c r="AP26" s="127"/>
      <c r="AQ26" s="127"/>
      <c r="AR26" s="127"/>
      <c r="AS26" s="128"/>
      <c r="AT26" s="33"/>
    </row>
    <row r="27" spans="1:46" ht="2.9" customHeight="1" x14ac:dyDescent="0.25">
      <c r="A27" s="34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33"/>
    </row>
    <row r="28" spans="1:46" ht="11.25" customHeight="1" x14ac:dyDescent="0.25">
      <c r="A28" s="28" t="s">
        <v>26</v>
      </c>
      <c r="B28" s="29" t="s">
        <v>27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1"/>
    </row>
    <row r="29" spans="1:46" ht="2.9" customHeight="1" x14ac:dyDescent="0.25">
      <c r="A29" s="40"/>
      <c r="B29" s="2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33"/>
    </row>
    <row r="30" spans="1:46" ht="11.25" customHeight="1" x14ac:dyDescent="0.25">
      <c r="A30" s="34"/>
      <c r="B30" s="1"/>
      <c r="C30" s="13" t="s">
        <v>28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1"/>
      <c r="V30" s="21"/>
      <c r="W30" s="21"/>
      <c r="X30" s="1"/>
      <c r="Y30" s="13" t="s">
        <v>29</v>
      </c>
      <c r="Z30" s="21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T30" s="46"/>
    </row>
    <row r="31" spans="1:46" ht="2.9" customHeight="1" x14ac:dyDescent="0.25">
      <c r="A31" s="34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21"/>
      <c r="V31" s="21"/>
      <c r="W31" s="21"/>
      <c r="X31" s="13"/>
      <c r="Y31" s="13"/>
      <c r="Z31" s="21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T31" s="46"/>
    </row>
    <row r="32" spans="1:46" ht="11.25" customHeight="1" x14ac:dyDescent="0.25">
      <c r="A32" s="34"/>
      <c r="B32" s="1"/>
      <c r="C32" s="13" t="s">
        <v>30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1"/>
      <c r="V32" s="21"/>
      <c r="W32" s="21"/>
      <c r="X32" s="1"/>
      <c r="Y32" s="13" t="s">
        <v>31</v>
      </c>
      <c r="Z32" s="21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T32" s="46"/>
    </row>
    <row r="33" spans="1:46" ht="2.9" customHeight="1" x14ac:dyDescent="0.25">
      <c r="A33" s="34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21"/>
      <c r="V33" s="21"/>
      <c r="W33" s="21"/>
      <c r="X33" s="13"/>
      <c r="Y33" s="13"/>
      <c r="Z33" s="21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T33" s="46"/>
    </row>
    <row r="34" spans="1:46" ht="11.25" customHeight="1" x14ac:dyDescent="0.25">
      <c r="A34" s="34"/>
      <c r="B34" s="1"/>
      <c r="C34" s="13" t="s">
        <v>32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1"/>
      <c r="V34" s="21"/>
      <c r="W34" s="21"/>
      <c r="X34" s="1"/>
      <c r="Y34" s="13" t="s">
        <v>33</v>
      </c>
      <c r="Z34" s="21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T34" s="46"/>
    </row>
    <row r="35" spans="1:46" ht="2.9" customHeight="1" x14ac:dyDescent="0.25">
      <c r="A35" s="34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21"/>
      <c r="V35" s="21"/>
      <c r="W35" s="21"/>
      <c r="X35" s="13"/>
      <c r="Y35" s="13"/>
      <c r="Z35" s="21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T35" s="46"/>
    </row>
    <row r="36" spans="1:46" ht="11.25" customHeight="1" x14ac:dyDescent="0.25">
      <c r="A36" s="34"/>
      <c r="B36" s="1"/>
      <c r="C36" s="13" t="s">
        <v>34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1"/>
      <c r="V36" s="21"/>
      <c r="W36" s="21"/>
      <c r="X36" s="1"/>
      <c r="Y36" s="13" t="s">
        <v>35</v>
      </c>
      <c r="Z36" s="21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T36" s="46"/>
    </row>
    <row r="37" spans="1:46" ht="2.9" customHeight="1" x14ac:dyDescent="0.25">
      <c r="A37" s="34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21"/>
      <c r="V37" s="21"/>
      <c r="W37" s="21"/>
      <c r="X37" s="13"/>
      <c r="Y37" s="13"/>
      <c r="Z37" s="21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T37" s="46"/>
    </row>
    <row r="38" spans="1:46" ht="11.25" customHeight="1" x14ac:dyDescent="0.25">
      <c r="A38" s="34"/>
      <c r="B38" s="1"/>
      <c r="C38" s="13" t="s">
        <v>36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21"/>
      <c r="V38" s="21"/>
      <c r="W38" s="21"/>
      <c r="X38" s="1"/>
      <c r="Y38" s="13" t="s">
        <v>37</v>
      </c>
      <c r="Z38" s="21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T38" s="46"/>
    </row>
    <row r="39" spans="1:46" ht="2.9" customHeight="1" x14ac:dyDescent="0.25">
      <c r="A39" s="34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33"/>
    </row>
    <row r="40" spans="1:46" ht="11.25" customHeight="1" x14ac:dyDescent="0.25">
      <c r="A40" s="34"/>
      <c r="B40" s="1"/>
      <c r="C40" s="13" t="s">
        <v>38</v>
      </c>
      <c r="D40" s="13"/>
      <c r="E40" s="13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33"/>
    </row>
    <row r="41" spans="1:46" ht="2.9" customHeight="1" x14ac:dyDescent="0.25">
      <c r="A41" s="34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33"/>
    </row>
    <row r="42" spans="1:46" ht="11.25" customHeight="1" x14ac:dyDescent="0.25">
      <c r="A42" s="129" t="s">
        <v>39</v>
      </c>
      <c r="B42" s="130"/>
      <c r="C42" s="130"/>
      <c r="D42" s="130"/>
      <c r="E42" s="130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33"/>
    </row>
    <row r="43" spans="1:46" ht="2.9" customHeight="1" x14ac:dyDescent="0.25">
      <c r="A43" s="34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33"/>
    </row>
    <row r="44" spans="1:46" ht="11.25" customHeight="1" x14ac:dyDescent="0.25">
      <c r="A44" s="34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33"/>
    </row>
    <row r="45" spans="1:46" ht="2.9" customHeight="1" x14ac:dyDescent="0.25">
      <c r="A45" s="47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9"/>
    </row>
    <row r="46" spans="1:46" ht="11.25" customHeight="1" x14ac:dyDescent="0.25">
      <c r="A46" s="50" t="s">
        <v>40</v>
      </c>
      <c r="B46" s="51" t="s">
        <v>41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1"/>
      <c r="N46" s="53"/>
      <c r="O46" s="52"/>
      <c r="P46" s="52"/>
      <c r="Q46" s="118" t="str">
        <f>IFERROR(VLOOKUP(B48,Dados!$A$16:$B$21,2,0),"")</f>
        <v/>
      </c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31"/>
    </row>
    <row r="47" spans="1:46" ht="2.9" customHeight="1" x14ac:dyDescent="0.25">
      <c r="A47" s="44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33"/>
    </row>
    <row r="48" spans="1:46" ht="11.25" customHeight="1" x14ac:dyDescent="0.25">
      <c r="A48" s="44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3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33"/>
    </row>
    <row r="49" spans="1:46" ht="11.25" customHeight="1" x14ac:dyDescent="0.25">
      <c r="A49" s="44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13"/>
      <c r="O49" s="13"/>
      <c r="P49" s="13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33"/>
    </row>
    <row r="50" spans="1:46" ht="2.9" customHeight="1" x14ac:dyDescent="0.25">
      <c r="A50" s="47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48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48"/>
      <c r="AS50" s="54"/>
      <c r="AT50" s="49"/>
    </row>
    <row r="51" spans="1:46" ht="11.25" customHeight="1" x14ac:dyDescent="0.25">
      <c r="A51" s="28" t="s">
        <v>45</v>
      </c>
      <c r="B51" s="29" t="s">
        <v>49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55"/>
      <c r="X51" s="42" t="s">
        <v>48</v>
      </c>
      <c r="Y51" s="29" t="s">
        <v>51</v>
      </c>
      <c r="Z51" s="29"/>
      <c r="AA51" s="56"/>
      <c r="AB51" s="56"/>
      <c r="AC51" s="56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56"/>
      <c r="AS51" s="56"/>
      <c r="AT51" s="57"/>
    </row>
    <row r="52" spans="1:46" ht="11.25" customHeight="1" x14ac:dyDescent="0.25">
      <c r="A52" s="32"/>
      <c r="B52" s="2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58"/>
      <c r="X52" s="59"/>
      <c r="Y52" s="22"/>
      <c r="Z52" s="22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T52" s="46"/>
    </row>
    <row r="53" spans="1:46" ht="11.25" customHeight="1" x14ac:dyDescent="0.25">
      <c r="A53" s="34"/>
      <c r="B53" s="8"/>
      <c r="C53" s="60" t="s">
        <v>52</v>
      </c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1"/>
      <c r="X53" s="13"/>
      <c r="Y53" s="1"/>
      <c r="Z53" s="102" t="s">
        <v>53</v>
      </c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46"/>
    </row>
    <row r="54" spans="1:46" ht="11.25" customHeight="1" x14ac:dyDescent="0.25">
      <c r="A54" s="34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3"/>
      <c r="X54" s="13"/>
      <c r="Y54" s="13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46"/>
    </row>
    <row r="55" spans="1:46" ht="11.25" customHeight="1" x14ac:dyDescent="0.25">
      <c r="A55" s="34"/>
      <c r="B55" s="8"/>
      <c r="C55" s="102" t="s">
        <v>70</v>
      </c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45"/>
      <c r="X55" s="13"/>
      <c r="Y55" s="1"/>
      <c r="Z55" s="102" t="s">
        <v>54</v>
      </c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46"/>
    </row>
    <row r="56" spans="1:46" ht="11.25" customHeight="1" x14ac:dyDescent="0.25">
      <c r="A56" s="34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45"/>
      <c r="X56" s="13"/>
      <c r="Y56" s="13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46"/>
    </row>
    <row r="57" spans="1:46" ht="11.25" customHeight="1" x14ac:dyDescent="0.25">
      <c r="A57" s="34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45"/>
      <c r="X57" s="14"/>
      <c r="Y57" s="1"/>
      <c r="Z57" s="102" t="s">
        <v>56</v>
      </c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46"/>
    </row>
    <row r="58" spans="1:46" ht="11.25" customHeight="1" x14ac:dyDescent="0.35">
      <c r="A58" s="34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 s="64"/>
      <c r="X58" s="13"/>
      <c r="Y58" s="21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46"/>
    </row>
    <row r="59" spans="1:46" ht="11.25" customHeight="1" x14ac:dyDescent="0.25">
      <c r="A59" s="34"/>
      <c r="B59" s="8"/>
      <c r="C59" s="102" t="s">
        <v>55</v>
      </c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45"/>
      <c r="X59" s="13"/>
      <c r="Y59" s="1"/>
      <c r="Z59" s="102" t="s">
        <v>57</v>
      </c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46"/>
    </row>
    <row r="60" spans="1:46" ht="11.25" customHeight="1" x14ac:dyDescent="0.25">
      <c r="A60" s="34"/>
      <c r="B60" s="13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45"/>
      <c r="X60" s="14"/>
      <c r="Y60" s="13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46"/>
    </row>
    <row r="61" spans="1:46" ht="11.25" customHeight="1" x14ac:dyDescent="0.25">
      <c r="A61" s="34"/>
      <c r="B61" s="1"/>
      <c r="C61" s="102" t="s">
        <v>71</v>
      </c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65"/>
      <c r="X61" s="13"/>
      <c r="Y61" s="1"/>
      <c r="Z61" s="102" t="s">
        <v>59</v>
      </c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  <c r="AT61" s="46"/>
    </row>
    <row r="62" spans="1:46" ht="11.25" customHeight="1" x14ac:dyDescent="0.25">
      <c r="A62" s="34"/>
      <c r="B62" s="14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65"/>
      <c r="X62" s="14"/>
      <c r="Y62" s="13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102"/>
      <c r="AT62" s="46"/>
    </row>
    <row r="63" spans="1:46" ht="11.25" customHeight="1" x14ac:dyDescent="0.25">
      <c r="A63" s="34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65"/>
      <c r="X63" s="13"/>
      <c r="Y63" s="13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102"/>
      <c r="AT63" s="46"/>
    </row>
    <row r="64" spans="1:46" ht="11.25" customHeight="1" x14ac:dyDescent="0.25">
      <c r="A64" s="34"/>
      <c r="B64" s="1"/>
      <c r="C64" s="21" t="s">
        <v>58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65"/>
      <c r="X64" s="14"/>
      <c r="Y64" s="1"/>
      <c r="Z64" s="21" t="s">
        <v>60</v>
      </c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T64" s="46"/>
    </row>
    <row r="65" spans="1:46" ht="11.25" customHeight="1" x14ac:dyDescent="0.25">
      <c r="A65" s="34"/>
      <c r="B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65"/>
      <c r="X65" s="14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T65" s="46"/>
    </row>
    <row r="66" spans="1:46" ht="11.25" customHeight="1" x14ac:dyDescent="0.25">
      <c r="A66" s="34"/>
      <c r="B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65"/>
      <c r="X66" s="14"/>
      <c r="Y66" s="1"/>
      <c r="Z66" s="21" t="s">
        <v>61</v>
      </c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T66" s="46"/>
    </row>
    <row r="67" spans="1:46" ht="2.9" customHeight="1" x14ac:dyDescent="0.25">
      <c r="A67" s="47"/>
      <c r="B67" s="48"/>
      <c r="C67" s="25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66"/>
      <c r="X67" s="67"/>
      <c r="Y67" s="48"/>
      <c r="Z67" s="54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25"/>
      <c r="AS67" s="25"/>
      <c r="AT67" s="68"/>
    </row>
    <row r="68" spans="1:46" ht="11.25" customHeight="1" x14ac:dyDescent="0.25">
      <c r="A68" s="28" t="s">
        <v>50</v>
      </c>
      <c r="B68" s="69" t="s">
        <v>46</v>
      </c>
      <c r="C68" s="41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30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30"/>
      <c r="AS68" s="41"/>
      <c r="AT68" s="31"/>
    </row>
    <row r="69" spans="1:46" ht="2.9" customHeight="1" x14ac:dyDescent="0.25">
      <c r="A69" s="32"/>
      <c r="B69" s="70"/>
      <c r="C69" s="21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13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13"/>
      <c r="AS69" s="21"/>
      <c r="AT69" s="33"/>
    </row>
    <row r="70" spans="1:46" ht="11.25" customHeight="1" x14ac:dyDescent="0.25">
      <c r="A70" s="71" t="s">
        <v>47</v>
      </c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73"/>
    </row>
    <row r="71" spans="1:46" ht="2.9" customHeight="1" x14ac:dyDescent="0.25">
      <c r="A71" s="71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73"/>
    </row>
    <row r="72" spans="1:46" ht="11.25" customHeight="1" x14ac:dyDescent="0.25">
      <c r="A72" s="34"/>
      <c r="B72" s="45" t="str">
        <f>IF(AND(Dados!C5=0,Dados!C3&gt;=1),"X","")</f>
        <v/>
      </c>
      <c r="C72" s="13" t="s">
        <v>117</v>
      </c>
      <c r="D72" s="13"/>
      <c r="E72" s="13"/>
      <c r="F72" s="13"/>
      <c r="G72" s="13"/>
      <c r="H72" s="21"/>
      <c r="I72" s="21"/>
      <c r="J72" s="21"/>
      <c r="L72" s="45" t="str">
        <f>IF(AND(Dados!C3=0,Dados!C5=1),"X","")</f>
        <v/>
      </c>
      <c r="M72" s="13" t="s">
        <v>118</v>
      </c>
      <c r="N72" s="14"/>
      <c r="O72" s="13"/>
      <c r="P72" s="13"/>
      <c r="Q72" s="13"/>
      <c r="R72" s="13"/>
      <c r="S72" s="13"/>
      <c r="V72" s="21"/>
      <c r="W72" s="21"/>
      <c r="X72" s="45" t="str">
        <f>IF(AND(Dados!C3=0,Dados!C5=2),"X","")</f>
        <v/>
      </c>
      <c r="Y72" s="13" t="s">
        <v>119</v>
      </c>
      <c r="Z72" s="21"/>
      <c r="AA72" s="21"/>
      <c r="AB72" s="21"/>
      <c r="AC72" s="21"/>
      <c r="AD72" s="21"/>
      <c r="AE72" s="13"/>
      <c r="AF72" s="21"/>
      <c r="AG72" s="21"/>
      <c r="AH72" s="13"/>
      <c r="AK72" s="45" t="str">
        <f>IF(AND(Dados!C3=0,Dados!C5&gt;=3),"X","")</f>
        <v/>
      </c>
      <c r="AL72" s="13" t="s">
        <v>120</v>
      </c>
      <c r="AO72" s="13"/>
      <c r="AP72" s="13"/>
      <c r="AQ72" s="13"/>
      <c r="AR72" s="13"/>
      <c r="AS72" s="13"/>
      <c r="AT72" s="33"/>
    </row>
    <row r="73" spans="1:46" ht="2.9" customHeight="1" x14ac:dyDescent="0.25">
      <c r="A73" s="47"/>
      <c r="B73" s="6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67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54"/>
      <c r="AE73" s="67"/>
      <c r="AF73" s="48"/>
      <c r="AG73" s="54"/>
      <c r="AH73" s="54"/>
      <c r="AI73" s="48"/>
      <c r="AJ73" s="54"/>
      <c r="AK73" s="54"/>
      <c r="AL73" s="48"/>
      <c r="AM73" s="67"/>
      <c r="AN73" s="48"/>
      <c r="AO73" s="48"/>
      <c r="AP73" s="48"/>
      <c r="AQ73" s="48"/>
      <c r="AR73" s="48"/>
      <c r="AS73" s="48"/>
      <c r="AT73" s="49"/>
    </row>
    <row r="74" spans="1:46" ht="2.9" customHeight="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</row>
    <row r="75" spans="1:46" ht="11.25" customHeight="1" x14ac:dyDescent="0.25">
      <c r="A75" s="28" t="s">
        <v>62</v>
      </c>
      <c r="B75" s="29" t="s">
        <v>63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1"/>
    </row>
    <row r="76" spans="1:46" ht="11.25" customHeight="1" x14ac:dyDescent="0.25">
      <c r="A76" s="34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33"/>
    </row>
    <row r="77" spans="1:46" ht="11.25" customHeight="1" x14ac:dyDescent="0.25">
      <c r="A77" s="34"/>
      <c r="B77" s="21"/>
      <c r="C77" s="21"/>
      <c r="D77" s="21"/>
      <c r="E77" s="21"/>
      <c r="F77" s="2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33"/>
    </row>
    <row r="78" spans="1:46" ht="11.25" customHeight="1" x14ac:dyDescent="0.25">
      <c r="A78" s="34"/>
      <c r="B78" s="114" t="str">
        <f>IFERROR(VLOOKUP($B$3,Dados!K1:M9,2,),"")</f>
        <v/>
      </c>
      <c r="C78" s="110"/>
      <c r="D78" s="110"/>
      <c r="E78" s="110"/>
      <c r="F78" s="115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16" t="str">
        <f>IFERROR(VLOOKUP($B$3,Dados!K1:M9,3,),"")</f>
        <v/>
      </c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3"/>
      <c r="AQ78" s="13"/>
      <c r="AR78" s="13"/>
      <c r="AS78" s="13"/>
      <c r="AT78" s="33"/>
    </row>
    <row r="79" spans="1:46" ht="11.25" customHeight="1" x14ac:dyDescent="0.25">
      <c r="A79" s="47"/>
      <c r="B79" s="109" t="s">
        <v>64</v>
      </c>
      <c r="C79" s="109"/>
      <c r="D79" s="109"/>
      <c r="E79" s="109"/>
      <c r="F79" s="109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110" t="s">
        <v>65</v>
      </c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48"/>
      <c r="AQ79" s="48"/>
      <c r="AR79" s="48"/>
      <c r="AS79" s="48"/>
      <c r="AT79" s="49"/>
    </row>
    <row r="80" spans="1:46" ht="2.9" customHeight="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</row>
    <row r="81" spans="1:46" ht="11.25" customHeight="1" x14ac:dyDescent="0.25">
      <c r="A81" s="28" t="s">
        <v>66</v>
      </c>
      <c r="B81" s="69" t="s">
        <v>67</v>
      </c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1"/>
    </row>
    <row r="82" spans="1:46" ht="11.25" customHeight="1" x14ac:dyDescent="0.25">
      <c r="A82" s="111" t="s">
        <v>68</v>
      </c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3"/>
    </row>
    <row r="83" spans="1:46" ht="11.25" customHeight="1" x14ac:dyDescent="0.25">
      <c r="A83" s="111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3"/>
    </row>
    <row r="84" spans="1:46" ht="11.25" customHeight="1" x14ac:dyDescent="0.25">
      <c r="A84" s="74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75"/>
    </row>
    <row r="85" spans="1:46" ht="11.25" customHeight="1" x14ac:dyDescent="0.25">
      <c r="A85" s="74"/>
      <c r="B85" s="13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Q85" s="108" t="s">
        <v>18</v>
      </c>
      <c r="R85" s="108"/>
      <c r="S85" s="76"/>
      <c r="T85" s="76"/>
      <c r="U85" s="77"/>
      <c r="V85" s="76"/>
      <c r="W85" s="76"/>
      <c r="X85" s="77"/>
      <c r="Y85" s="76">
        <v>2</v>
      </c>
      <c r="Z85" s="76">
        <v>0</v>
      </c>
      <c r="AA85" s="76">
        <v>2</v>
      </c>
      <c r="AB85" s="76">
        <v>5</v>
      </c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36"/>
      <c r="AR85" s="21"/>
      <c r="AT85" s="46"/>
    </row>
    <row r="86" spans="1:46" ht="11.25" customHeight="1" x14ac:dyDescent="0.25">
      <c r="A86" s="74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21"/>
      <c r="AT86" s="75"/>
    </row>
    <row r="87" spans="1:46" ht="11.25" customHeight="1" x14ac:dyDescent="0.25">
      <c r="A87" s="74"/>
      <c r="B87" s="13"/>
      <c r="C87" s="36"/>
      <c r="D87" s="36"/>
      <c r="E87" s="36"/>
      <c r="F87" s="36"/>
      <c r="G87" s="36"/>
      <c r="H87" s="36"/>
      <c r="I87" s="36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36"/>
      <c r="AM87" s="36"/>
      <c r="AN87" s="36"/>
      <c r="AO87" s="36"/>
      <c r="AP87" s="36"/>
      <c r="AQ87" s="36"/>
      <c r="AR87" s="36"/>
      <c r="AS87" s="36"/>
      <c r="AT87" s="75"/>
    </row>
    <row r="88" spans="1:46" ht="11.25" customHeight="1" x14ac:dyDescent="0.25">
      <c r="A88" s="79" t="s">
        <v>69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80"/>
    </row>
    <row r="89" spans="1:46" ht="11.25" customHeight="1" x14ac:dyDescent="0.25">
      <c r="A89" s="81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3"/>
    </row>
    <row r="91" spans="1:46" ht="15.5" x14ac:dyDescent="0.25">
      <c r="A91" s="84" t="s">
        <v>72</v>
      </c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6"/>
      <c r="AT91" s="87"/>
    </row>
    <row r="92" spans="1:46" ht="13" x14ac:dyDescent="0.25">
      <c r="A92" s="88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T92" s="46"/>
    </row>
    <row r="93" spans="1:46" ht="12.75" customHeight="1" x14ac:dyDescent="0.25">
      <c r="A93" s="88"/>
      <c r="B93" s="90"/>
      <c r="C93" s="144" t="s">
        <v>73</v>
      </c>
      <c r="D93" s="144"/>
      <c r="E93" s="144"/>
      <c r="F93" s="144"/>
      <c r="G93" s="144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46"/>
    </row>
    <row r="94" spans="1:46" ht="13" x14ac:dyDescent="0.25">
      <c r="A94" s="88"/>
      <c r="B94" s="89"/>
      <c r="C94" s="144"/>
      <c r="D94" s="144"/>
      <c r="E94" s="144"/>
      <c r="F94" s="144"/>
      <c r="G94" s="144"/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46"/>
    </row>
    <row r="95" spans="1:46" ht="13" x14ac:dyDescent="0.25">
      <c r="A95" s="88"/>
      <c r="B95" s="89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1"/>
      <c r="AN95" s="91"/>
      <c r="AO95" s="91"/>
      <c r="AP95" s="91"/>
      <c r="AQ95" s="91"/>
      <c r="AR95" s="89"/>
      <c r="AT95" s="46"/>
    </row>
    <row r="96" spans="1:46" ht="12.75" customHeight="1" x14ac:dyDescent="0.25">
      <c r="A96" s="88"/>
      <c r="B96" s="89"/>
      <c r="C96" s="143" t="s">
        <v>74</v>
      </c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3"/>
      <c r="AF96" s="143"/>
      <c r="AG96" s="143"/>
      <c r="AH96" s="143"/>
      <c r="AI96" s="143"/>
      <c r="AJ96" s="143"/>
      <c r="AK96" s="143"/>
      <c r="AL96" s="143"/>
      <c r="AM96" s="143"/>
      <c r="AN96" s="143"/>
      <c r="AO96" s="143"/>
      <c r="AP96" s="143"/>
      <c r="AQ96" s="143"/>
      <c r="AR96" s="143"/>
      <c r="AS96" s="143"/>
      <c r="AT96" s="46"/>
    </row>
    <row r="97" spans="1:46" ht="13" x14ac:dyDescent="0.25">
      <c r="A97" s="88"/>
      <c r="B97" s="89"/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43"/>
      <c r="AJ97" s="143"/>
      <c r="AK97" s="143"/>
      <c r="AL97" s="143"/>
      <c r="AM97" s="143"/>
      <c r="AN97" s="143"/>
      <c r="AO97" s="143"/>
      <c r="AP97" s="143"/>
      <c r="AQ97" s="143"/>
      <c r="AR97" s="143"/>
      <c r="AS97" s="143"/>
      <c r="AT97" s="46"/>
    </row>
    <row r="98" spans="1:46" ht="13" x14ac:dyDescent="0.25">
      <c r="A98" s="88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L98" s="89"/>
      <c r="AM98" s="89"/>
      <c r="AN98" s="89"/>
      <c r="AO98" s="89"/>
      <c r="AP98" s="89"/>
      <c r="AQ98" s="89"/>
      <c r="AR98" s="89"/>
      <c r="AT98" s="46"/>
    </row>
    <row r="99" spans="1:46" ht="12.75" customHeight="1" x14ac:dyDescent="0.25">
      <c r="A99" s="88"/>
      <c r="B99" s="90"/>
      <c r="C99" s="143" t="s">
        <v>87</v>
      </c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  <c r="AA99" s="143"/>
      <c r="AB99" s="143"/>
      <c r="AC99" s="143"/>
      <c r="AD99" s="143"/>
      <c r="AE99" s="143"/>
      <c r="AF99" s="143"/>
      <c r="AG99" s="143"/>
      <c r="AH99" s="143"/>
      <c r="AI99" s="143"/>
      <c r="AJ99" s="143"/>
      <c r="AK99" s="143"/>
      <c r="AL99" s="143"/>
      <c r="AM99" s="143"/>
      <c r="AN99" s="143"/>
      <c r="AO99" s="143"/>
      <c r="AP99" s="143"/>
      <c r="AQ99" s="143"/>
      <c r="AR99" s="143"/>
      <c r="AS99" s="143"/>
      <c r="AT99" s="46"/>
    </row>
    <row r="100" spans="1:46" ht="13" x14ac:dyDescent="0.25">
      <c r="A100" s="88"/>
      <c r="B100" s="89"/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  <c r="AA100" s="143"/>
      <c r="AB100" s="143"/>
      <c r="AC100" s="143"/>
      <c r="AD100" s="143"/>
      <c r="AE100" s="143"/>
      <c r="AF100" s="143"/>
      <c r="AG100" s="143"/>
      <c r="AH100" s="143"/>
      <c r="AI100" s="143"/>
      <c r="AJ100" s="143"/>
      <c r="AK100" s="143"/>
      <c r="AL100" s="143"/>
      <c r="AM100" s="143"/>
      <c r="AN100" s="143"/>
      <c r="AO100" s="143"/>
      <c r="AP100" s="143"/>
      <c r="AQ100" s="143"/>
      <c r="AR100" s="143"/>
      <c r="AS100" s="143"/>
      <c r="AT100" s="46"/>
    </row>
    <row r="101" spans="1:46" ht="5.9" customHeight="1" x14ac:dyDescent="0.25">
      <c r="A101" s="88"/>
      <c r="B101" s="89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89"/>
      <c r="AT101" s="46"/>
    </row>
    <row r="102" spans="1:46" ht="13" x14ac:dyDescent="0.25">
      <c r="A102" s="88"/>
      <c r="B102" s="90"/>
      <c r="C102" s="89" t="s">
        <v>75</v>
      </c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  <c r="AI102" s="89"/>
      <c r="AJ102" s="89"/>
      <c r="AK102" s="89"/>
      <c r="AL102" s="89"/>
      <c r="AM102" s="89"/>
      <c r="AN102" s="89"/>
      <c r="AO102" s="89"/>
      <c r="AP102" s="89"/>
      <c r="AQ102" s="89"/>
      <c r="AR102" s="89"/>
      <c r="AT102" s="46"/>
    </row>
    <row r="103" spans="1:46" ht="5.9" customHeight="1" x14ac:dyDescent="0.25">
      <c r="A103" s="88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  <c r="AL103" s="89"/>
      <c r="AM103" s="89"/>
      <c r="AN103" s="89"/>
      <c r="AO103" s="89"/>
      <c r="AP103" s="89"/>
      <c r="AQ103" s="89"/>
      <c r="AR103" s="89"/>
      <c r="AT103" s="46"/>
    </row>
    <row r="104" spans="1:46" ht="13" x14ac:dyDescent="0.25">
      <c r="A104" s="88"/>
      <c r="B104" s="90"/>
      <c r="C104" s="89" t="s">
        <v>76</v>
      </c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89"/>
      <c r="AN104" s="89"/>
      <c r="AO104" s="89"/>
      <c r="AP104" s="89"/>
      <c r="AQ104" s="89"/>
      <c r="AR104" s="89"/>
      <c r="AT104" s="46"/>
    </row>
    <row r="105" spans="1:46" ht="5.9" customHeight="1" x14ac:dyDescent="0.25">
      <c r="A105" s="88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  <c r="AH105" s="89"/>
      <c r="AI105" s="89"/>
      <c r="AJ105" s="89"/>
      <c r="AK105" s="89"/>
      <c r="AL105" s="89"/>
      <c r="AM105" s="89"/>
      <c r="AN105" s="89"/>
      <c r="AO105" s="89"/>
      <c r="AP105" s="89"/>
      <c r="AQ105" s="89"/>
      <c r="AR105" s="89"/>
      <c r="AT105" s="46"/>
    </row>
    <row r="106" spans="1:46" ht="13" x14ac:dyDescent="0.25">
      <c r="A106" s="88"/>
      <c r="B106" s="90"/>
      <c r="C106" s="89" t="s">
        <v>77</v>
      </c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  <c r="AI106" s="89"/>
      <c r="AJ106" s="89"/>
      <c r="AK106" s="89"/>
      <c r="AL106" s="89"/>
      <c r="AM106" s="89"/>
      <c r="AN106" s="89"/>
      <c r="AO106" s="89"/>
      <c r="AP106" s="89"/>
      <c r="AQ106" s="89"/>
      <c r="AR106" s="89"/>
      <c r="AT106" s="46"/>
    </row>
    <row r="107" spans="1:46" ht="5.9" customHeight="1" x14ac:dyDescent="0.25">
      <c r="A107" s="88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89"/>
      <c r="AH107" s="89"/>
      <c r="AI107" s="89"/>
      <c r="AJ107" s="89"/>
      <c r="AK107" s="89"/>
      <c r="AL107" s="89"/>
      <c r="AM107" s="89"/>
      <c r="AN107" s="89"/>
      <c r="AO107" s="89"/>
      <c r="AP107" s="89"/>
      <c r="AQ107" s="89"/>
      <c r="AR107" s="89"/>
      <c r="AT107" s="46"/>
    </row>
    <row r="108" spans="1:46" ht="13" x14ac:dyDescent="0.25">
      <c r="A108" s="88"/>
      <c r="B108" s="90"/>
      <c r="C108" s="89" t="s">
        <v>78</v>
      </c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89"/>
      <c r="AH108" s="89"/>
      <c r="AI108" s="89"/>
      <c r="AJ108" s="89"/>
      <c r="AK108" s="89"/>
      <c r="AL108" s="89"/>
      <c r="AM108" s="89"/>
      <c r="AN108" s="89"/>
      <c r="AO108" s="89"/>
      <c r="AP108" s="89"/>
      <c r="AQ108" s="89"/>
      <c r="AR108" s="89"/>
      <c r="AT108" s="46"/>
    </row>
    <row r="109" spans="1:46" ht="5.9" customHeight="1" x14ac:dyDescent="0.25">
      <c r="A109" s="88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  <c r="AN109" s="89"/>
      <c r="AO109" s="89"/>
      <c r="AP109" s="89"/>
      <c r="AQ109" s="89"/>
      <c r="AR109" s="89"/>
      <c r="AT109" s="46"/>
    </row>
    <row r="110" spans="1:46" ht="12.75" customHeight="1" x14ac:dyDescent="0.25">
      <c r="A110" s="88"/>
      <c r="B110" s="90"/>
      <c r="C110" s="143" t="s">
        <v>79</v>
      </c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  <c r="AA110" s="143"/>
      <c r="AB110" s="143"/>
      <c r="AC110" s="143"/>
      <c r="AD110" s="143"/>
      <c r="AE110" s="143"/>
      <c r="AF110" s="143"/>
      <c r="AG110" s="143"/>
      <c r="AH110" s="143"/>
      <c r="AI110" s="143"/>
      <c r="AJ110" s="143"/>
      <c r="AK110" s="143"/>
      <c r="AL110" s="143"/>
      <c r="AM110" s="143"/>
      <c r="AN110" s="143"/>
      <c r="AO110" s="143"/>
      <c r="AP110" s="143"/>
      <c r="AQ110" s="143"/>
      <c r="AR110" s="89"/>
      <c r="AT110" s="46"/>
    </row>
    <row r="111" spans="1:46" ht="13" x14ac:dyDescent="0.25">
      <c r="A111" s="88"/>
      <c r="B111" s="93"/>
      <c r="C111" s="143"/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3"/>
      <c r="AH111" s="143"/>
      <c r="AI111" s="143"/>
      <c r="AJ111" s="143"/>
      <c r="AK111" s="143"/>
      <c r="AL111" s="143"/>
      <c r="AM111" s="143"/>
      <c r="AN111" s="143"/>
      <c r="AO111" s="143"/>
      <c r="AP111" s="143"/>
      <c r="AQ111" s="143"/>
      <c r="AR111" s="89"/>
      <c r="AT111" s="46"/>
    </row>
    <row r="112" spans="1:46" ht="5.9" customHeight="1" x14ac:dyDescent="0.25">
      <c r="A112" s="88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89"/>
      <c r="AN112" s="89"/>
      <c r="AO112" s="89"/>
      <c r="AP112" s="89"/>
      <c r="AQ112" s="89"/>
      <c r="AR112" s="89"/>
      <c r="AT112" s="46"/>
    </row>
    <row r="113" spans="1:46" ht="12.75" customHeight="1" x14ac:dyDescent="0.25">
      <c r="A113" s="88"/>
      <c r="B113" s="90"/>
      <c r="C113" s="142" t="s">
        <v>80</v>
      </c>
      <c r="D113" s="142"/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T113" s="46"/>
    </row>
    <row r="114" spans="1:46" ht="12.75" customHeight="1" x14ac:dyDescent="0.25">
      <c r="A114" s="88"/>
      <c r="B114" s="93"/>
      <c r="C114" s="142"/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42"/>
      <c r="AN114" s="142"/>
      <c r="AO114" s="142"/>
      <c r="AP114" s="142"/>
      <c r="AQ114" s="142"/>
      <c r="AR114" s="142"/>
      <c r="AT114" s="46"/>
    </row>
    <row r="115" spans="1:46" ht="13" x14ac:dyDescent="0.25">
      <c r="A115" s="88"/>
      <c r="B115" s="93"/>
      <c r="C115" s="142"/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T115" s="46"/>
    </row>
    <row r="116" spans="1:46" ht="5.9" customHeight="1" x14ac:dyDescent="0.25">
      <c r="A116" s="88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/>
      <c r="AJ116" s="89"/>
      <c r="AK116" s="89"/>
      <c r="AL116" s="89"/>
      <c r="AM116" s="89"/>
      <c r="AN116" s="89"/>
      <c r="AO116" s="89"/>
      <c r="AP116" s="89"/>
      <c r="AQ116" s="89"/>
      <c r="AR116" s="89"/>
      <c r="AT116" s="46"/>
    </row>
    <row r="117" spans="1:46" ht="13" x14ac:dyDescent="0.25">
      <c r="A117" s="88"/>
      <c r="B117" s="90"/>
      <c r="C117" s="89" t="s">
        <v>81</v>
      </c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89"/>
      <c r="AN117" s="89"/>
      <c r="AO117" s="89"/>
      <c r="AP117" s="89"/>
      <c r="AQ117" s="89"/>
      <c r="AR117" s="89"/>
      <c r="AT117" s="46"/>
    </row>
    <row r="118" spans="1:46" ht="11.25" customHeight="1" x14ac:dyDescent="0.25">
      <c r="A118" s="88"/>
      <c r="B118" s="93"/>
      <c r="C118" s="89"/>
      <c r="D118" s="89"/>
      <c r="E118" s="89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94"/>
      <c r="AQ118" s="94"/>
      <c r="AR118" s="94"/>
      <c r="AS118" s="56"/>
      <c r="AT118" s="46"/>
    </row>
    <row r="119" spans="1:46" ht="11.25" customHeight="1" x14ac:dyDescent="0.25">
      <c r="A119" s="88"/>
      <c r="B119" s="89"/>
      <c r="C119" s="89"/>
      <c r="D119" s="89"/>
      <c r="E119" s="89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  <c r="AL119" s="95"/>
      <c r="AM119" s="95"/>
      <c r="AN119" s="95"/>
      <c r="AO119" s="95"/>
      <c r="AP119" s="95"/>
      <c r="AQ119" s="95"/>
      <c r="AR119" s="95"/>
      <c r="AS119" s="25"/>
      <c r="AT119" s="46"/>
    </row>
    <row r="120" spans="1:46" ht="13" x14ac:dyDescent="0.25">
      <c r="A120" s="88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89"/>
      <c r="AP120" s="89"/>
      <c r="AQ120" s="89"/>
      <c r="AR120" s="89"/>
      <c r="AT120" s="46"/>
    </row>
    <row r="121" spans="1:46" ht="12.75" customHeight="1" x14ac:dyDescent="0.25">
      <c r="A121" s="88"/>
      <c r="B121" s="89"/>
      <c r="C121" s="117" t="s">
        <v>82</v>
      </c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  <c r="AA121" s="117"/>
      <c r="AB121" s="117"/>
      <c r="AC121" s="117"/>
      <c r="AD121" s="117"/>
      <c r="AE121" s="117"/>
      <c r="AF121" s="117"/>
      <c r="AG121" s="117"/>
      <c r="AH121" s="117"/>
      <c r="AI121" s="117"/>
      <c r="AJ121" s="117"/>
      <c r="AK121" s="117"/>
      <c r="AL121" s="117"/>
      <c r="AM121" s="117"/>
      <c r="AN121" s="117"/>
      <c r="AO121" s="117"/>
      <c r="AP121" s="117"/>
      <c r="AQ121" s="117"/>
      <c r="AR121" s="117"/>
      <c r="AS121" s="117"/>
      <c r="AT121" s="46"/>
    </row>
    <row r="122" spans="1:46" ht="13" x14ac:dyDescent="0.25">
      <c r="A122" s="88"/>
      <c r="B122" s="89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  <c r="AA122" s="117"/>
      <c r="AB122" s="117"/>
      <c r="AC122" s="117"/>
      <c r="AD122" s="117"/>
      <c r="AE122" s="117"/>
      <c r="AF122" s="117"/>
      <c r="AG122" s="117"/>
      <c r="AH122" s="117"/>
      <c r="AI122" s="117"/>
      <c r="AJ122" s="117"/>
      <c r="AK122" s="117"/>
      <c r="AL122" s="117"/>
      <c r="AM122" s="117"/>
      <c r="AN122" s="117"/>
      <c r="AO122" s="117"/>
      <c r="AP122" s="117"/>
      <c r="AQ122" s="117"/>
      <c r="AR122" s="117"/>
      <c r="AS122" s="117"/>
      <c r="AT122" s="46"/>
    </row>
    <row r="123" spans="1:46" ht="13" x14ac:dyDescent="0.25">
      <c r="A123" s="88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89"/>
      <c r="AN123" s="89"/>
      <c r="AO123" s="89"/>
      <c r="AP123" s="89"/>
      <c r="AQ123" s="89"/>
      <c r="AR123" s="89"/>
      <c r="AT123" s="46"/>
    </row>
    <row r="124" spans="1:46" ht="13" x14ac:dyDescent="0.25">
      <c r="A124" s="96" t="s">
        <v>83</v>
      </c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  <c r="AI124" s="97"/>
      <c r="AJ124" s="97"/>
      <c r="AK124" s="97"/>
      <c r="AL124" s="97"/>
      <c r="AM124" s="97"/>
      <c r="AN124" s="97"/>
      <c r="AO124" s="97"/>
      <c r="AP124" s="97"/>
      <c r="AQ124" s="97"/>
      <c r="AR124" s="97"/>
      <c r="AS124" s="98"/>
      <c r="AT124" s="99"/>
    </row>
    <row r="125" spans="1:46" ht="13" x14ac:dyDescent="0.25">
      <c r="A125" s="88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89"/>
      <c r="AN125" s="89"/>
      <c r="AO125" s="89"/>
      <c r="AP125" s="89"/>
      <c r="AQ125" s="89"/>
      <c r="AR125" s="89"/>
      <c r="AT125" s="46"/>
    </row>
    <row r="126" spans="1:46" ht="13" x14ac:dyDescent="0.25">
      <c r="A126" s="88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  <c r="AJ126" s="89"/>
      <c r="AK126" s="89"/>
      <c r="AL126" s="89"/>
      <c r="AM126" s="89"/>
      <c r="AN126" s="89"/>
      <c r="AO126" s="89"/>
      <c r="AP126" s="89"/>
      <c r="AQ126" s="89"/>
      <c r="AR126" s="89"/>
      <c r="AT126" s="46"/>
    </row>
    <row r="127" spans="1:46" ht="13" x14ac:dyDescent="0.25">
      <c r="A127" s="88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  <c r="AL127" s="89"/>
      <c r="AM127" s="89"/>
      <c r="AN127" s="89"/>
      <c r="AO127" s="89"/>
      <c r="AP127" s="89"/>
      <c r="AQ127" s="89"/>
      <c r="AR127" s="89"/>
      <c r="AT127" s="46"/>
    </row>
    <row r="128" spans="1:46" ht="13" x14ac:dyDescent="0.25">
      <c r="A128" s="88"/>
      <c r="B128" s="104" t="s">
        <v>84</v>
      </c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89"/>
      <c r="O128" s="89"/>
      <c r="Q128" s="104" t="s">
        <v>85</v>
      </c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  <c r="AB128" s="104"/>
      <c r="AC128" s="104"/>
      <c r="AD128" s="104"/>
      <c r="AE128" s="89"/>
      <c r="AH128" s="104" t="s">
        <v>85</v>
      </c>
      <c r="AI128" s="104"/>
      <c r="AJ128" s="104"/>
      <c r="AK128" s="104"/>
      <c r="AL128" s="104"/>
      <c r="AM128" s="104"/>
      <c r="AN128" s="104"/>
      <c r="AO128" s="104"/>
      <c r="AP128" s="104"/>
      <c r="AQ128" s="104"/>
      <c r="AR128" s="104"/>
      <c r="AS128" s="104"/>
      <c r="AT128" s="46"/>
    </row>
    <row r="129" spans="1:46" ht="13" x14ac:dyDescent="0.25">
      <c r="A129" s="88"/>
      <c r="B129" s="100"/>
      <c r="C129" s="100"/>
      <c r="D129" s="100"/>
      <c r="E129" s="105" t="str">
        <f>IFERROR(VLOOKUP($B$3,Dados!K1:M9,2,),"")</f>
        <v/>
      </c>
      <c r="F129" s="106"/>
      <c r="G129" s="106"/>
      <c r="H129" s="106"/>
      <c r="I129" s="106"/>
      <c r="J129" s="107"/>
      <c r="K129" s="89"/>
      <c r="L129" s="89"/>
      <c r="M129" s="89"/>
      <c r="N129" s="89"/>
      <c r="O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H129" s="89"/>
      <c r="AI129" s="89"/>
      <c r="AJ129" s="89"/>
      <c r="AK129" s="89"/>
      <c r="AL129" s="89"/>
      <c r="AM129" s="89"/>
      <c r="AN129" s="89"/>
      <c r="AO129" s="89"/>
      <c r="AP129" s="89"/>
      <c r="AQ129" s="89"/>
      <c r="AR129" s="89"/>
      <c r="AS129" s="89"/>
      <c r="AT129" s="46"/>
    </row>
    <row r="130" spans="1:46" ht="13" x14ac:dyDescent="0.25">
      <c r="A130" s="88"/>
      <c r="B130" s="100"/>
      <c r="C130" s="100"/>
      <c r="D130" s="100"/>
      <c r="E130" s="103" t="s">
        <v>64</v>
      </c>
      <c r="F130" s="103"/>
      <c r="G130" s="103"/>
      <c r="H130" s="103"/>
      <c r="I130" s="103"/>
      <c r="J130" s="103"/>
      <c r="K130" s="89"/>
      <c r="L130" s="89"/>
      <c r="M130" s="89"/>
      <c r="N130" s="89"/>
      <c r="O130" s="89"/>
      <c r="Q130" s="94" t="s">
        <v>86</v>
      </c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89"/>
      <c r="AH130" s="94" t="s">
        <v>86</v>
      </c>
      <c r="AI130" s="94"/>
      <c r="AJ130" s="94"/>
      <c r="AK130" s="94"/>
      <c r="AL130" s="94"/>
      <c r="AM130" s="94"/>
      <c r="AN130" s="94"/>
      <c r="AO130" s="94"/>
      <c r="AP130" s="94"/>
      <c r="AQ130" s="94"/>
      <c r="AR130" s="94"/>
      <c r="AS130" s="94"/>
      <c r="AT130" s="46"/>
    </row>
    <row r="131" spans="1:46" ht="13" x14ac:dyDescent="0.25">
      <c r="A131" s="101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  <c r="AL131" s="95"/>
      <c r="AM131" s="95"/>
      <c r="AN131" s="95"/>
      <c r="AO131" s="95"/>
      <c r="AP131" s="95"/>
      <c r="AQ131" s="95"/>
      <c r="AR131" s="95"/>
      <c r="AS131" s="25"/>
      <c r="AT131" s="68"/>
    </row>
  </sheetData>
  <sheetProtection password="C13C" sheet="1" objects="1" scenarios="1" selectLockedCells="1"/>
  <mergeCells count="56">
    <mergeCell ref="C61:V62"/>
    <mergeCell ref="C59:W60"/>
    <mergeCell ref="C55:W57"/>
    <mergeCell ref="AH11:AS11"/>
    <mergeCell ref="AE21:AN21"/>
    <mergeCell ref="AP21:AS21"/>
    <mergeCell ref="B21:G21"/>
    <mergeCell ref="B15:C15"/>
    <mergeCell ref="B17:D17"/>
    <mergeCell ref="E17:J17"/>
    <mergeCell ref="K17:M17"/>
    <mergeCell ref="N17:AH17"/>
    <mergeCell ref="AL17:AS17"/>
    <mergeCell ref="D15:AH15"/>
    <mergeCell ref="S21:V21"/>
    <mergeCell ref="AL15:AS15"/>
    <mergeCell ref="C113:AR115"/>
    <mergeCell ref="C110:AQ111"/>
    <mergeCell ref="C99:AS100"/>
    <mergeCell ref="C96:AS97"/>
    <mergeCell ref="C93:AS94"/>
    <mergeCell ref="B6:AS6"/>
    <mergeCell ref="B11:M11"/>
    <mergeCell ref="B3:D3"/>
    <mergeCell ref="F3:I3"/>
    <mergeCell ref="B8:AS8"/>
    <mergeCell ref="Z53:AS54"/>
    <mergeCell ref="Q46:AS49"/>
    <mergeCell ref="B48:O48"/>
    <mergeCell ref="D24:AS24"/>
    <mergeCell ref="B26:D26"/>
    <mergeCell ref="E26:J26"/>
    <mergeCell ref="K26:M26"/>
    <mergeCell ref="N26:AH26"/>
    <mergeCell ref="AL26:AS26"/>
    <mergeCell ref="F40:AS40"/>
    <mergeCell ref="F42:AS42"/>
    <mergeCell ref="B44:AS44"/>
    <mergeCell ref="A42:E42"/>
    <mergeCell ref="B24:C24"/>
    <mergeCell ref="Z55:AS56"/>
    <mergeCell ref="Z57:AS58"/>
    <mergeCell ref="Z59:AS60"/>
    <mergeCell ref="Z61:AS63"/>
    <mergeCell ref="E130:J130"/>
    <mergeCell ref="Q128:AD128"/>
    <mergeCell ref="AH128:AS128"/>
    <mergeCell ref="B128:M128"/>
    <mergeCell ref="E129:J129"/>
    <mergeCell ref="Q85:R85"/>
    <mergeCell ref="B79:F79"/>
    <mergeCell ref="T79:AO79"/>
    <mergeCell ref="A82:AT83"/>
    <mergeCell ref="B78:F78"/>
    <mergeCell ref="T78:AO78"/>
    <mergeCell ref="C121:AS122"/>
  </mergeCells>
  <conditionalFormatting sqref="A51:AT73">
    <cfRule type="expression" dxfId="5" priority="4">
      <formula>COUNTIF($B$72:$AK$72,"X")=0</formula>
    </cfRule>
  </conditionalFormatting>
  <conditionalFormatting sqref="B3:D3 F3:I3 B6:AS6 D15 AL15:AS15 E17:J17 N17:AH17 AL17:AS17 Q46:AS49 B48:O48 B78:F78 T78:AO78 E129:J129">
    <cfRule type="containsBlanks" dxfId="4" priority="12">
      <formula>LEN(TRIM(B3))=0</formula>
    </cfRule>
  </conditionalFormatting>
  <conditionalFormatting sqref="B21:G21 S21 AE21:AN21 AP21:AS21 D24:AS24 E26 N26:AH26 AL26:AS26">
    <cfRule type="containsBlanks" dxfId="3" priority="8">
      <formula>LEN(TRIM(B21))=0</formula>
    </cfRule>
  </conditionalFormatting>
  <conditionalFormatting sqref="B11:M11 AH11:AS11">
    <cfRule type="expression" dxfId="2" priority="1">
      <formula>$B$11=$AH$11</formula>
    </cfRule>
  </conditionalFormatting>
  <conditionalFormatting sqref="B30:U30 X30:AS30 B32:U32 X32:AS32 B34:U34 X34:AS34 B36:U36 X36:AS36 B38:U38 X38:AS38 B40:AS40">
    <cfRule type="expression" dxfId="1" priority="6">
      <formula>COUNTIF($B$30:$AS$40,"X")=0</formula>
    </cfRule>
  </conditionalFormatting>
  <conditionalFormatting sqref="B8:AS8">
    <cfRule type="containsBlanks" dxfId="0" priority="2">
      <formula>LEN(TRIM(B8))=0</formula>
    </cfRule>
  </conditionalFormatting>
  <dataValidations disablePrompts="1" count="9">
    <dataValidation type="whole" operator="greaterThanOrEqual" allowBlank="1" showInputMessage="1" showErrorMessage="1" errorTitle="Opa!!" error="Digíte somente números!!" sqref="F3" xr:uid="{00000000-0002-0000-0000-000000000000}">
      <formula1>1</formula1>
    </dataValidation>
    <dataValidation allowBlank="1" showInputMessage="1" showErrorMessage="1" prompt="IV - Gravíssimas, aquelas em que sejam verificadas a existência de três ou mais circunstância agravantes ou a reincidência." sqref="AK72" xr:uid="{00000000-0002-0000-0000-000001000000}"/>
    <dataValidation allowBlank="1" showInputMessage="1" showErrorMessage="1" prompt="III - Muito Graves, aquelas em que forem verificadas duas circunstâncias agravantes;" sqref="X72" xr:uid="{00000000-0002-0000-0000-000002000000}"/>
    <dataValidation allowBlank="1" showInputMessage="1" showErrorMessage="1" prompt="II - Graves, aquelas em que for verificada uma circunstância agravante;" sqref="L72" xr:uid="{00000000-0002-0000-0000-000003000000}"/>
    <dataValidation allowBlank="1" showInputMessage="1" showErrorMessage="1" prompt="I - Leves, aquelas em que o infrator seja beneficiado por circunstâncias atenuantes;" sqref="B72" xr:uid="{00000000-0002-0000-0000-000004000000}"/>
    <dataValidation type="list" allowBlank="1" showInputMessage="1" showErrorMessage="1" sqref="B3:D3" xr:uid="{00000000-0002-0000-0000-000005000000}">
      <formula1>"AIAN,AIMC,AITS,AIWL"</formula1>
    </dataValidation>
    <dataValidation type="list" allowBlank="1" showInputMessage="1" sqref="E17:J17 E26:J26" xr:uid="{00000000-0002-0000-0000-000006000000}">
      <formula1>"S/N"</formula1>
    </dataValidation>
    <dataValidation type="list" allowBlank="1" showInputMessage="1" showErrorMessage="1" sqref="S21:V21" xr:uid="{00000000-0002-0000-0000-000007000000}">
      <formula1>"SIM,NÃO"</formula1>
    </dataValidation>
    <dataValidation type="list" allowBlank="1" showInputMessage="1" sqref="B8:AS8" xr:uid="{00000000-0002-0000-0000-000008000000}">
      <formula1>"N/A"</formula1>
    </dataValidation>
  </dataValidations>
  <pageMargins left="0.51181102362204722" right="0.51181102362204722" top="0.78740157480314965" bottom="0.78740157480314965" header="0.31496062992125984" footer="0.31496062992125984"/>
  <pageSetup paperSize="9" scale="93" fitToHeight="0" orientation="portrait" r:id="rId1"/>
  <headerFooter differentFirst="1">
    <oddHeader>&amp;L&amp;G&amp;R&amp;8&amp;D - &amp;T  &amp;G</oddHeader>
    <oddFooter>&amp;CRua Firmino Pires, nº 379, Sala 324, Centro, Teresina-PI. Telefone e Whatsapp: (86) 99402-3074.&amp;R&amp;9</oddFooter>
    <firstHeader>&amp;L&amp;G&amp;R&amp;G</firstHeader>
    <firstFooter>&amp;CRua Firmino Pires, nº 379, Sala 324, Centro, Teresina-PI. Telefone e Whatsapp: (86) 99402-3074.</firstFooter>
  </headerFooter>
  <rowBreaks count="1" manualBreakCount="1">
    <brk id="89" max="16383" man="1"/>
  </rowBreaks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InputMessage="1" showErrorMessage="1" xr:uid="{00000000-0002-0000-0000-000009000000}">
          <x14:formula1>
            <xm:f>Dados!$C$8:$C$14</xm:f>
          </x14:formula1>
          <xm:sqref>AL17:AS17 AL26:AS26</xm:sqref>
        </x14:dataValidation>
        <x14:dataValidation type="list" allowBlank="1" showInputMessage="1" showErrorMessage="1" xr:uid="{00000000-0002-0000-0000-00000A000000}">
          <x14:formula1>
            <xm:f>Dados!$D$8:$D$9</xm:f>
          </x14:formula1>
          <xm:sqref>B21:G21</xm:sqref>
        </x14:dataValidation>
        <x14:dataValidation type="list" allowBlank="1" showInputMessage="1" showErrorMessage="1" xr:uid="{00000000-0002-0000-0000-00000B000000}">
          <x14:formula1>
            <xm:f>Dados!$A$16:$A$21</xm:f>
          </x14:formula1>
          <xm:sqref>B48:O48</xm:sqref>
        </x14:dataValidation>
        <x14:dataValidation type="list" allowBlank="1" showInputMessage="1" showErrorMessage="1" xr:uid="{00000000-0002-0000-0000-00000C000000}">
          <x14:formula1>
            <xm:f>Dados!D8:D9</xm:f>
          </x14:formula1>
          <xm:sqref>B21:G21</xm:sqref>
        </x14:dataValidation>
        <x14:dataValidation type="list" allowBlank="1" showInputMessage="1" showErrorMessage="1" xr:uid="{00000000-0002-0000-0000-000010000000}">
          <x14:formula1>
            <xm:f>Dados!$K$2:$K$8</xm:f>
          </x14:formula1>
          <xm:sqref>B3:D3</xm:sqref>
        </x14:dataValidation>
        <x14:dataValidation type="list" allowBlank="1" showInputMessage="1" showErrorMessage="1" xr:uid="{00000000-0002-0000-0000-000011000000}">
          <x14:formula1>
            <xm:f>Dados!$F$8:$F$9</xm:f>
          </x14:formula1>
          <xm:sqref>S21:V21</xm:sqref>
        </x14:dataValidation>
        <x14:dataValidation type="list" allowBlank="1" showInputMessage="1" xr:uid="{00000000-0002-0000-0000-000012000000}">
          <x14:formula1>
            <xm:f>Dados!$C$14</xm:f>
          </x14:formula1>
          <xm:sqref>B8:AS8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workbookViewId="0">
      <selection activeCell="A16" sqref="A16"/>
    </sheetView>
  </sheetViews>
  <sheetFormatPr defaultColWidth="9.1796875" defaultRowHeight="14.5" x14ac:dyDescent="0.35"/>
  <cols>
    <col min="1" max="1" width="33.81640625" style="2" bestFit="1" customWidth="1"/>
    <col min="2" max="12" width="9.1796875" style="2"/>
    <col min="13" max="13" width="37.54296875" style="2" bestFit="1" customWidth="1"/>
    <col min="14" max="16384" width="9.1796875" style="2"/>
  </cols>
  <sheetData>
    <row r="1" spans="1:13" x14ac:dyDescent="0.35">
      <c r="K1" s="5" t="s">
        <v>88</v>
      </c>
      <c r="L1" s="5" t="s">
        <v>89</v>
      </c>
      <c r="M1" s="5" t="s">
        <v>90</v>
      </c>
    </row>
    <row r="2" spans="1:13" x14ac:dyDescent="0.35">
      <c r="C2" s="6" t="s">
        <v>91</v>
      </c>
      <c r="D2" s="7"/>
      <c r="E2" s="7"/>
      <c r="F2" s="7"/>
      <c r="G2" s="7"/>
      <c r="H2" s="7"/>
      <c r="K2" s="9" t="s">
        <v>124</v>
      </c>
      <c r="L2" s="9">
        <v>113843</v>
      </c>
      <c r="M2" s="9" t="s">
        <v>125</v>
      </c>
    </row>
    <row r="3" spans="1:13" x14ac:dyDescent="0.35">
      <c r="C3" s="7">
        <f>COUNTIF('Auto de Infração'!B53:B64,"X")</f>
        <v>0</v>
      </c>
      <c r="D3" s="7"/>
      <c r="E3" s="7"/>
      <c r="F3" s="7"/>
      <c r="G3" s="7"/>
      <c r="H3" s="7"/>
      <c r="J3" s="3"/>
      <c r="K3" s="9" t="s">
        <v>115</v>
      </c>
      <c r="L3" s="9">
        <v>15133</v>
      </c>
      <c r="M3" s="9" t="s">
        <v>116</v>
      </c>
    </row>
    <row r="4" spans="1:13" ht="15.75" customHeight="1" x14ac:dyDescent="0.35">
      <c r="C4" s="6" t="s">
        <v>92</v>
      </c>
      <c r="D4" s="7"/>
      <c r="E4" s="7"/>
      <c r="F4" s="7"/>
      <c r="G4" s="7"/>
      <c r="H4" s="7"/>
      <c r="J4" s="4"/>
      <c r="K4" s="9" t="s">
        <v>93</v>
      </c>
      <c r="L4" s="9" t="s">
        <v>95</v>
      </c>
      <c r="M4" s="9" t="s">
        <v>94</v>
      </c>
    </row>
    <row r="5" spans="1:13" x14ac:dyDescent="0.35">
      <c r="C5" s="7">
        <f>COUNTIF('Auto de Infração'!Y53:Y66,"X")</f>
        <v>0</v>
      </c>
      <c r="D5" s="7"/>
      <c r="E5" s="7"/>
      <c r="F5" s="7"/>
      <c r="G5" s="7"/>
      <c r="H5" s="7"/>
      <c r="K5" s="9" t="s">
        <v>146</v>
      </c>
      <c r="L5" s="9">
        <v>126101</v>
      </c>
      <c r="M5" s="9" t="s">
        <v>147</v>
      </c>
    </row>
    <row r="6" spans="1:13" x14ac:dyDescent="0.35">
      <c r="K6" s="9"/>
      <c r="L6" s="9"/>
      <c r="M6" s="9"/>
    </row>
    <row r="7" spans="1:13" x14ac:dyDescent="0.35">
      <c r="C7" s="11" t="s">
        <v>103</v>
      </c>
      <c r="D7" s="11" t="s">
        <v>14</v>
      </c>
      <c r="F7" s="11"/>
      <c r="K7" s="9"/>
      <c r="L7" s="9"/>
      <c r="M7" s="9"/>
    </row>
    <row r="8" spans="1:13" x14ac:dyDescent="0.35">
      <c r="C8" s="10" t="s">
        <v>96</v>
      </c>
      <c r="D8" s="10" t="s">
        <v>21</v>
      </c>
      <c r="F8" s="2" t="s">
        <v>22</v>
      </c>
      <c r="K8" s="9"/>
      <c r="L8" s="9"/>
      <c r="M8" s="9"/>
    </row>
    <row r="9" spans="1:13" x14ac:dyDescent="0.35">
      <c r="C9" s="10" t="s">
        <v>97</v>
      </c>
      <c r="D9" s="10" t="s">
        <v>105</v>
      </c>
      <c r="F9" s="2" t="s">
        <v>23</v>
      </c>
      <c r="K9" s="9"/>
      <c r="L9" s="9"/>
      <c r="M9" s="9"/>
    </row>
    <row r="10" spans="1:13" x14ac:dyDescent="0.35">
      <c r="C10" s="10" t="s">
        <v>98</v>
      </c>
    </row>
    <row r="11" spans="1:13" x14ac:dyDescent="0.35">
      <c r="C11" s="10" t="s">
        <v>99</v>
      </c>
    </row>
    <row r="12" spans="1:13" x14ac:dyDescent="0.35">
      <c r="C12" s="10" t="s">
        <v>100</v>
      </c>
    </row>
    <row r="13" spans="1:13" x14ac:dyDescent="0.35">
      <c r="C13" s="10" t="s">
        <v>101</v>
      </c>
    </row>
    <row r="14" spans="1:13" x14ac:dyDescent="0.35">
      <c r="C14" s="10" t="s">
        <v>102</v>
      </c>
    </row>
    <row r="16" spans="1:13" x14ac:dyDescent="0.35">
      <c r="A16" s="10" t="s">
        <v>42</v>
      </c>
      <c r="B16" s="10" t="s">
        <v>106</v>
      </c>
    </row>
    <row r="17" spans="1:5" x14ac:dyDescent="0.35">
      <c r="A17" s="10" t="s">
        <v>43</v>
      </c>
      <c r="B17" s="10" t="s">
        <v>107</v>
      </c>
    </row>
    <row r="18" spans="1:5" x14ac:dyDescent="0.35">
      <c r="A18" s="10" t="s">
        <v>44</v>
      </c>
      <c r="B18" s="10" t="s">
        <v>108</v>
      </c>
    </row>
    <row r="19" spans="1:5" x14ac:dyDescent="0.35">
      <c r="A19" s="10" t="s">
        <v>109</v>
      </c>
      <c r="B19" s="12" t="s">
        <v>112</v>
      </c>
    </row>
    <row r="20" spans="1:5" x14ac:dyDescent="0.35">
      <c r="A20" s="10" t="s">
        <v>110</v>
      </c>
      <c r="B20" s="12" t="s">
        <v>113</v>
      </c>
    </row>
    <row r="21" spans="1:5" x14ac:dyDescent="0.35">
      <c r="A21" s="10" t="s">
        <v>111</v>
      </c>
      <c r="B21" s="12" t="s">
        <v>114</v>
      </c>
    </row>
    <row r="23" spans="1:5" x14ac:dyDescent="0.35">
      <c r="B23" s="15" t="s">
        <v>126</v>
      </c>
      <c r="C23" s="15" t="s">
        <v>127</v>
      </c>
      <c r="D23" s="15" t="s">
        <v>128</v>
      </c>
      <c r="E23" s="15" t="s">
        <v>129</v>
      </c>
    </row>
    <row r="24" spans="1:5" x14ac:dyDescent="0.35">
      <c r="B24" s="16">
        <v>1</v>
      </c>
      <c r="C24" s="16" t="s">
        <v>130</v>
      </c>
      <c r="D24" s="15" t="s">
        <v>100</v>
      </c>
      <c r="E24" s="15" t="s">
        <v>143</v>
      </c>
    </row>
    <row r="25" spans="1:5" x14ac:dyDescent="0.35">
      <c r="B25" s="16">
        <v>2</v>
      </c>
      <c r="C25" s="16" t="s">
        <v>131</v>
      </c>
      <c r="D25" s="15" t="s">
        <v>100</v>
      </c>
      <c r="E25" s="15" t="s">
        <v>132</v>
      </c>
    </row>
    <row r="26" spans="1:5" x14ac:dyDescent="0.35">
      <c r="B26" s="16">
        <v>3</v>
      </c>
      <c r="C26" s="16" t="s">
        <v>133</v>
      </c>
      <c r="D26" s="15" t="s">
        <v>100</v>
      </c>
      <c r="E26" s="15" t="s">
        <v>134</v>
      </c>
    </row>
    <row r="27" spans="1:5" x14ac:dyDescent="0.35">
      <c r="B27" s="16">
        <v>4</v>
      </c>
      <c r="C27" s="16" t="s">
        <v>135</v>
      </c>
      <c r="D27" s="15" t="s">
        <v>97</v>
      </c>
      <c r="E27" s="15" t="s">
        <v>136</v>
      </c>
    </row>
    <row r="28" spans="1:5" x14ac:dyDescent="0.35">
      <c r="B28" s="16">
        <v>5</v>
      </c>
      <c r="C28" s="16" t="s">
        <v>137</v>
      </c>
      <c r="D28" s="15" t="s">
        <v>97</v>
      </c>
      <c r="E28" s="15" t="s">
        <v>138</v>
      </c>
    </row>
    <row r="29" spans="1:5" x14ac:dyDescent="0.35">
      <c r="B29" s="16">
        <v>6</v>
      </c>
      <c r="C29" s="16" t="s">
        <v>145</v>
      </c>
      <c r="D29" s="15" t="s">
        <v>97</v>
      </c>
      <c r="E29" s="15" t="s">
        <v>139</v>
      </c>
    </row>
    <row r="30" spans="1:5" x14ac:dyDescent="0.35">
      <c r="B30" s="16">
        <v>7</v>
      </c>
      <c r="C30" s="16" t="s">
        <v>140</v>
      </c>
      <c r="D30" s="15" t="s">
        <v>97</v>
      </c>
      <c r="E30" s="15" t="s">
        <v>144</v>
      </c>
    </row>
    <row r="31" spans="1:5" x14ac:dyDescent="0.35">
      <c r="B31" s="16">
        <v>8</v>
      </c>
      <c r="C31" s="16" t="s">
        <v>141</v>
      </c>
      <c r="D31" s="15" t="s">
        <v>97</v>
      </c>
      <c r="E31" s="15" t="s">
        <v>142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 de Infração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usimport CFTV</cp:lastModifiedBy>
  <cp:lastPrinted>2025-01-09T13:36:36Z</cp:lastPrinted>
  <dcterms:created xsi:type="dcterms:W3CDTF">2022-09-29T13:50:07Z</dcterms:created>
  <dcterms:modified xsi:type="dcterms:W3CDTF">2025-04-24T19:17:14Z</dcterms:modified>
</cp:coreProperties>
</file>