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8_{8051B679-98B1-48E1-8D9C-BBD0C3DD5D88}" xr6:coauthVersionLast="47" xr6:coauthVersionMax="47" xr10:uidLastSave="{00000000-0000-0000-0000-000000000000}"/>
  <bookViews>
    <workbookView xWindow="-120" yWindow="-120" windowWidth="29040" windowHeight="15720" tabRatio="813" xr2:uid="{00000000-000D-0000-FFFF-FFFF00000000}"/>
  </bookViews>
  <sheets>
    <sheet name="Fuel mix" sheetId="4" r:id="rId1"/>
    <sheet name="Import dependency" sheetId="5" r:id="rId2"/>
    <sheet name="Russian imports in GAE" sheetId="9" r:id="rId3"/>
    <sheet name="Table" sheetId="13" r:id="rId4"/>
    <sheet name="Data-CHARTS" sheetId="10" r:id="rId5"/>
    <sheet name="CHART-ImportsDependency" sheetId="12" r:id="rId6"/>
    <sheet name="CHART-ImportsFromRussiaInGAE" sheetId="11" r:id="rId7"/>
    <sheet name="IMP" sheetId="3" state="hidden" r:id="rId8"/>
    <sheet name="EXP" sheetId="2" state="hidden" r:id="rId9"/>
    <sheet name="GAE" sheetId="1" state="hidden" r:id="rId10"/>
    <sheet name="GAS trade" sheetId="7" state="hidden" r:id="rId11"/>
    <sheet name="OIL trade" sheetId="8"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9" l="1"/>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C12" i="5"/>
  <c r="D12" i="5"/>
  <c r="E12" i="5"/>
  <c r="F12" i="5"/>
  <c r="C13" i="5"/>
  <c r="D13" i="5"/>
  <c r="E13" i="5"/>
  <c r="F13" i="5"/>
  <c r="C14" i="5"/>
  <c r="D14" i="5"/>
  <c r="E14" i="5"/>
  <c r="F14" i="5"/>
  <c r="C15" i="5"/>
  <c r="D15" i="5"/>
  <c r="E15" i="5"/>
  <c r="F15" i="5"/>
  <c r="C16" i="5"/>
  <c r="D16" i="5"/>
  <c r="E16" i="5"/>
  <c r="F16" i="5"/>
  <c r="C17" i="5"/>
  <c r="D17" i="5"/>
  <c r="E17" i="5"/>
  <c r="F17" i="5"/>
  <c r="C18" i="5"/>
  <c r="D18" i="5"/>
  <c r="E18" i="5"/>
  <c r="F18" i="5"/>
  <c r="C19" i="5"/>
  <c r="D19" i="5"/>
  <c r="E19" i="5"/>
  <c r="F19" i="5"/>
  <c r="C20" i="5"/>
  <c r="D20" i="5"/>
  <c r="E20" i="5"/>
  <c r="F20" i="5"/>
  <c r="C21" i="5"/>
  <c r="D21" i="5"/>
  <c r="E21" i="5"/>
  <c r="F21" i="5"/>
  <c r="C22" i="5"/>
  <c r="D22" i="5"/>
  <c r="E22" i="5"/>
  <c r="F22" i="5"/>
  <c r="C23" i="5"/>
  <c r="D23" i="5"/>
  <c r="E23" i="5"/>
  <c r="F23" i="5"/>
  <c r="C24" i="5"/>
  <c r="D24" i="5"/>
  <c r="E24" i="5"/>
  <c r="F24" i="5"/>
  <c r="C25" i="5"/>
  <c r="D25" i="5"/>
  <c r="E25" i="5"/>
  <c r="F25" i="5"/>
  <c r="C26" i="5"/>
  <c r="D26" i="5"/>
  <c r="E26" i="5"/>
  <c r="F26" i="5"/>
  <c r="C27" i="5"/>
  <c r="D27" i="5"/>
  <c r="E27" i="5"/>
  <c r="F27" i="5"/>
  <c r="C28" i="5"/>
  <c r="D28" i="5"/>
  <c r="E28" i="5"/>
  <c r="F28" i="5"/>
  <c r="C29" i="5"/>
  <c r="D29" i="5"/>
  <c r="E29" i="5"/>
  <c r="F29" i="5"/>
  <c r="C30" i="5"/>
  <c r="D30" i="5"/>
  <c r="E30" i="5"/>
  <c r="F30" i="5"/>
  <c r="C31" i="5"/>
  <c r="D31" i="5"/>
  <c r="E31" i="5"/>
  <c r="F31" i="5"/>
  <c r="C32" i="5"/>
  <c r="D32" i="5"/>
  <c r="E32" i="5"/>
  <c r="F32" i="5"/>
  <c r="C33" i="5"/>
  <c r="D33" i="5"/>
  <c r="E33" i="5"/>
  <c r="F33" i="5"/>
  <c r="C34" i="5"/>
  <c r="D34" i="5"/>
  <c r="E34" i="5"/>
  <c r="F34" i="5"/>
  <c r="C35" i="5"/>
  <c r="D35" i="5"/>
  <c r="E35" i="5"/>
  <c r="F35" i="5"/>
  <c r="C36" i="5"/>
  <c r="D36" i="5"/>
  <c r="E36" i="5"/>
  <c r="F36" i="5"/>
  <c r="C37" i="5"/>
  <c r="D37" i="5"/>
  <c r="E37" i="5"/>
  <c r="F37" i="5"/>
  <c r="C38" i="5"/>
  <c r="D38" i="5"/>
  <c r="E38" i="5"/>
  <c r="F38" i="5"/>
  <c r="C39" i="5"/>
  <c r="D39" i="5"/>
  <c r="E39" i="5"/>
  <c r="F39" i="5"/>
  <c r="C40" i="5"/>
  <c r="D40" i="5"/>
  <c r="E40" i="5"/>
  <c r="F40" i="5"/>
  <c r="C41" i="5"/>
  <c r="D41" i="5"/>
  <c r="E41" i="5"/>
  <c r="F41" i="5"/>
  <c r="C42" i="5"/>
  <c r="D42" i="5"/>
  <c r="E42" i="5"/>
  <c r="F42" i="5"/>
  <c r="C43" i="5"/>
  <c r="D43" i="5"/>
  <c r="E43" i="5"/>
  <c r="F43" i="5"/>
  <c r="C44" i="5"/>
  <c r="D44" i="5"/>
  <c r="E44" i="5"/>
  <c r="F44" i="5"/>
  <c r="C45" i="5"/>
  <c r="D45" i="5"/>
  <c r="E45" i="5"/>
  <c r="F45" i="5"/>
  <c r="C46" i="5"/>
  <c r="D46" i="5"/>
  <c r="E46" i="5"/>
  <c r="F46" i="5"/>
  <c r="C47" i="5"/>
  <c r="D47" i="5"/>
  <c r="E47" i="5"/>
  <c r="F47" i="5"/>
  <c r="C48" i="5"/>
  <c r="D48" i="5"/>
  <c r="E48" i="5"/>
  <c r="F48" i="5"/>
  <c r="C49" i="5"/>
  <c r="D49" i="5"/>
  <c r="E49" i="5"/>
  <c r="F49" i="5"/>
  <c r="C50" i="5"/>
  <c r="D50" i="5"/>
  <c r="E50" i="5"/>
  <c r="F50" i="5"/>
  <c r="C51" i="5"/>
  <c r="D51" i="5"/>
  <c r="E51" i="5"/>
  <c r="F51" i="5"/>
  <c r="C52" i="5"/>
  <c r="D52" i="5"/>
  <c r="E52" i="5"/>
  <c r="F5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12" i="5"/>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C12" i="4"/>
  <c r="D12" i="4"/>
  <c r="E12" i="4"/>
  <c r="F12" i="4"/>
  <c r="G12" i="4"/>
  <c r="C13" i="4"/>
  <c r="D13" i="4"/>
  <c r="E13" i="4"/>
  <c r="F13" i="4"/>
  <c r="G13" i="4"/>
  <c r="C14" i="4"/>
  <c r="D14" i="4"/>
  <c r="E14" i="4"/>
  <c r="F14" i="4"/>
  <c r="G14" i="4"/>
  <c r="C15" i="4"/>
  <c r="D15" i="4"/>
  <c r="E15" i="4"/>
  <c r="F15" i="4"/>
  <c r="G15" i="4"/>
  <c r="C16" i="4"/>
  <c r="D16" i="4"/>
  <c r="E16" i="4"/>
  <c r="F16" i="4"/>
  <c r="G16" i="4"/>
  <c r="C17" i="4"/>
  <c r="D17" i="4"/>
  <c r="E17" i="4"/>
  <c r="F17" i="4"/>
  <c r="G17" i="4"/>
  <c r="C18" i="4"/>
  <c r="D18" i="4"/>
  <c r="E18" i="4"/>
  <c r="F18" i="4"/>
  <c r="G18" i="4"/>
  <c r="C19" i="4"/>
  <c r="D19" i="4"/>
  <c r="E19" i="4"/>
  <c r="F19" i="4"/>
  <c r="G19" i="4"/>
  <c r="C20" i="4"/>
  <c r="D20" i="4"/>
  <c r="I20" i="4" s="1"/>
  <c r="E20" i="4"/>
  <c r="F20" i="4"/>
  <c r="G20" i="4"/>
  <c r="C21" i="4"/>
  <c r="D21" i="4"/>
  <c r="E21" i="4"/>
  <c r="F21" i="4"/>
  <c r="G21" i="4"/>
  <c r="C22" i="4"/>
  <c r="D22" i="4"/>
  <c r="E22" i="4"/>
  <c r="F22" i="4"/>
  <c r="G22" i="4"/>
  <c r="C23" i="4"/>
  <c r="D23" i="4"/>
  <c r="E23" i="4"/>
  <c r="F23" i="4"/>
  <c r="G23" i="4"/>
  <c r="C24" i="4"/>
  <c r="D24" i="4"/>
  <c r="I24" i="4" s="1"/>
  <c r="E24" i="4"/>
  <c r="F24" i="4"/>
  <c r="G24" i="4"/>
  <c r="C25" i="4"/>
  <c r="D25" i="4"/>
  <c r="E25" i="4"/>
  <c r="F25" i="4"/>
  <c r="G25" i="4"/>
  <c r="C26" i="4"/>
  <c r="D26" i="4"/>
  <c r="I26" i="4" s="1"/>
  <c r="E26" i="4"/>
  <c r="F26" i="4"/>
  <c r="G26" i="4"/>
  <c r="C27" i="4"/>
  <c r="D27" i="4"/>
  <c r="E27" i="4"/>
  <c r="F27" i="4"/>
  <c r="G27" i="4"/>
  <c r="C28" i="4"/>
  <c r="D28" i="4"/>
  <c r="I28" i="4" s="1"/>
  <c r="E28" i="4"/>
  <c r="F28" i="4"/>
  <c r="G28" i="4"/>
  <c r="C29" i="4"/>
  <c r="D29" i="4"/>
  <c r="E29" i="4"/>
  <c r="F29" i="4"/>
  <c r="G29" i="4"/>
  <c r="C30" i="4"/>
  <c r="D30" i="4"/>
  <c r="I30" i="4" s="1"/>
  <c r="E30" i="4"/>
  <c r="F30" i="4"/>
  <c r="G30" i="4"/>
  <c r="C31" i="4"/>
  <c r="D31" i="4"/>
  <c r="E31" i="4"/>
  <c r="F31" i="4"/>
  <c r="G31" i="4"/>
  <c r="C32" i="4"/>
  <c r="D32" i="4"/>
  <c r="I32" i="4" s="1"/>
  <c r="E32" i="4"/>
  <c r="F32" i="4"/>
  <c r="G32" i="4"/>
  <c r="C33" i="4"/>
  <c r="D33" i="4"/>
  <c r="E33" i="4"/>
  <c r="F33" i="4"/>
  <c r="G33" i="4"/>
  <c r="C34" i="4"/>
  <c r="D34" i="4"/>
  <c r="I34" i="4" s="1"/>
  <c r="E34" i="4"/>
  <c r="F34" i="4"/>
  <c r="G34" i="4"/>
  <c r="C35" i="4"/>
  <c r="D35" i="4"/>
  <c r="E35" i="4"/>
  <c r="F35" i="4"/>
  <c r="G35" i="4"/>
  <c r="C36" i="4"/>
  <c r="D36" i="4"/>
  <c r="I36" i="4" s="1"/>
  <c r="E36" i="4"/>
  <c r="F36" i="4"/>
  <c r="G36" i="4"/>
  <c r="C37" i="4"/>
  <c r="D37" i="4"/>
  <c r="E37" i="4"/>
  <c r="F37" i="4"/>
  <c r="G37" i="4"/>
  <c r="C38" i="4"/>
  <c r="D38" i="4"/>
  <c r="I38" i="4" s="1"/>
  <c r="E38" i="4"/>
  <c r="F38" i="4"/>
  <c r="G38" i="4"/>
  <c r="C39" i="4"/>
  <c r="D39" i="4"/>
  <c r="E39" i="4"/>
  <c r="F39" i="4"/>
  <c r="G39" i="4"/>
  <c r="C40" i="4"/>
  <c r="D40" i="4"/>
  <c r="I40" i="4" s="1"/>
  <c r="E40" i="4"/>
  <c r="F40" i="4"/>
  <c r="G40" i="4"/>
  <c r="C41" i="4"/>
  <c r="D41" i="4"/>
  <c r="E41" i="4"/>
  <c r="F41" i="4"/>
  <c r="G41" i="4"/>
  <c r="C42" i="4"/>
  <c r="D42" i="4"/>
  <c r="I42" i="4" s="1"/>
  <c r="E42" i="4"/>
  <c r="F42" i="4"/>
  <c r="G42" i="4"/>
  <c r="C43" i="4"/>
  <c r="D43" i="4"/>
  <c r="E43" i="4"/>
  <c r="F43" i="4"/>
  <c r="G43" i="4"/>
  <c r="C44" i="4"/>
  <c r="D44" i="4"/>
  <c r="I44" i="4" s="1"/>
  <c r="E44" i="4"/>
  <c r="F44" i="4"/>
  <c r="G44" i="4"/>
  <c r="C45" i="4"/>
  <c r="D45" i="4"/>
  <c r="E45" i="4"/>
  <c r="F45" i="4"/>
  <c r="G45" i="4"/>
  <c r="C46" i="4"/>
  <c r="D46" i="4"/>
  <c r="I46" i="4" s="1"/>
  <c r="E46" i="4"/>
  <c r="F46" i="4"/>
  <c r="G46" i="4"/>
  <c r="C47" i="4"/>
  <c r="D47" i="4"/>
  <c r="E47" i="4"/>
  <c r="F47" i="4"/>
  <c r="G47" i="4"/>
  <c r="C48" i="4"/>
  <c r="D48" i="4"/>
  <c r="I48" i="4" s="1"/>
  <c r="E48" i="4"/>
  <c r="F48" i="4"/>
  <c r="G48" i="4"/>
  <c r="C49" i="4"/>
  <c r="D49" i="4"/>
  <c r="E49" i="4"/>
  <c r="F49" i="4"/>
  <c r="G49" i="4"/>
  <c r="C50" i="4"/>
  <c r="D50" i="4"/>
  <c r="I50" i="4" s="1"/>
  <c r="E50" i="4"/>
  <c r="F50" i="4"/>
  <c r="G50" i="4"/>
  <c r="C51" i="4"/>
  <c r="D51" i="4"/>
  <c r="E51" i="4"/>
  <c r="F51" i="4"/>
  <c r="G51" i="4"/>
  <c r="C52" i="4"/>
  <c r="D52" i="4"/>
  <c r="I52" i="4" s="1"/>
  <c r="E52" i="4"/>
  <c r="F52" i="4"/>
  <c r="G52" i="4"/>
  <c r="B13" i="4"/>
  <c r="I13" i="4" s="1"/>
  <c r="B14" i="4"/>
  <c r="I14" i="4" s="1"/>
  <c r="B15" i="4"/>
  <c r="I15" i="4" s="1"/>
  <c r="B16" i="4"/>
  <c r="I16" i="4" s="1"/>
  <c r="B17" i="4"/>
  <c r="I17" i="4" s="1"/>
  <c r="B18" i="4"/>
  <c r="I18" i="4" s="1"/>
  <c r="B19" i="4"/>
  <c r="I19" i="4" s="1"/>
  <c r="B20" i="4"/>
  <c r="B21" i="4"/>
  <c r="I21" i="4" s="1"/>
  <c r="B22" i="4"/>
  <c r="I22" i="4" s="1"/>
  <c r="B23" i="4"/>
  <c r="I23" i="4" s="1"/>
  <c r="B24" i="4"/>
  <c r="B25" i="4"/>
  <c r="I25" i="4" s="1"/>
  <c r="B26" i="4"/>
  <c r="B27" i="4"/>
  <c r="I27" i="4" s="1"/>
  <c r="B28" i="4"/>
  <c r="B29" i="4"/>
  <c r="I29" i="4" s="1"/>
  <c r="B30" i="4"/>
  <c r="B31" i="4"/>
  <c r="I31" i="4" s="1"/>
  <c r="B32" i="4"/>
  <c r="B33" i="4"/>
  <c r="I33" i="4" s="1"/>
  <c r="B34" i="4"/>
  <c r="B35" i="4"/>
  <c r="I35" i="4" s="1"/>
  <c r="B36" i="4"/>
  <c r="B37" i="4"/>
  <c r="I37" i="4" s="1"/>
  <c r="B38" i="4"/>
  <c r="B39" i="4"/>
  <c r="I39" i="4" s="1"/>
  <c r="B40" i="4"/>
  <c r="B41" i="4"/>
  <c r="I41" i="4" s="1"/>
  <c r="B42" i="4"/>
  <c r="B43" i="4"/>
  <c r="I43" i="4" s="1"/>
  <c r="B44" i="4"/>
  <c r="B45" i="4"/>
  <c r="I45" i="4" s="1"/>
  <c r="B46" i="4"/>
  <c r="B47" i="4"/>
  <c r="I47" i="4" s="1"/>
  <c r="B48" i="4"/>
  <c r="B49" i="4"/>
  <c r="I49" i="4" s="1"/>
  <c r="B50" i="4"/>
  <c r="B51" i="4"/>
  <c r="I51" i="4" s="1"/>
  <c r="B52" i="4"/>
  <c r="B12" i="4"/>
  <c r="I12" i="4" s="1"/>
</calcChain>
</file>

<file path=xl/sharedStrings.xml><?xml version="1.0" encoding="utf-8"?>
<sst xmlns="http://schemas.openxmlformats.org/spreadsheetml/2006/main" count="847" uniqueCount="171">
  <si>
    <t>Simplified energy balances [nrg_bal_s]</t>
  </si>
  <si>
    <t>Last update</t>
  </si>
  <si>
    <t>Extracted on</t>
  </si>
  <si>
    <t>Source of data</t>
  </si>
  <si>
    <t>Eurostat</t>
  </si>
  <si>
    <t>NRG_BAL</t>
  </si>
  <si>
    <t>Imports</t>
  </si>
  <si>
    <t>TIME</t>
  </si>
  <si>
    <t>2020</t>
  </si>
  <si>
    <t>UNIT</t>
  </si>
  <si>
    <t>Thousand tonnes of oil equivalent</t>
  </si>
  <si>
    <t>GEO/SIEC</t>
  </si>
  <si>
    <t>Total</t>
  </si>
  <si>
    <t>Solid fossil fuels</t>
  </si>
  <si>
    <t>Manufactured gases</t>
  </si>
  <si>
    <t>Peat and peat products</t>
  </si>
  <si>
    <t>Oil shale and oil sands</t>
  </si>
  <si>
    <t>Natural gas</t>
  </si>
  <si>
    <t>Oil and petroleum products (excluding biofuel portion)</t>
  </si>
  <si>
    <t>Renewables and biofuels</t>
  </si>
  <si>
    <t>Non-renewable waste</t>
  </si>
  <si>
    <t>Nuclear heat</t>
  </si>
  <si>
    <t>Electricity</t>
  </si>
  <si>
    <t>Heat</t>
  </si>
  <si>
    <t>European Union - 27 countries (from 2020)</t>
  </si>
  <si>
    <t>:</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</si>
  <si>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</si>
  <si>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</si>
  <si>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</si>
  <si>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</si>
  <si>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</si>
  <si>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</si>
  <si>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</si>
  <si>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</si>
  <si>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</si>
  <si>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</si>
  <si>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</si>
  <si>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</si>
  <si>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</si>
  <si>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</si>
  <si>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</si>
  <si>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</si>
  <si>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</si>
  <si>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</si>
  <si>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</si>
  <si>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</si>
  <si>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</si>
  <si>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</si>
  <si>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</si>
  <si>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</si>
  <si>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</si>
  <si>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</si>
  <si>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</si>
  <si>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</si>
  <si>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</si>
  <si>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</si>
  <si>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Montenegro</t>
  </si>
  <si>
    <t>North Macedonia</t>
  </si>
  <si>
    <t>Albania</t>
  </si>
  <si>
    <t>Serbia</t>
  </si>
  <si>
    <t>Turkey</t>
  </si>
  <si>
    <t>Bosnia and Herzegovina</t>
  </si>
  <si>
    <t>Kosovo (under United Nations Security Council Resolution 1244/99)</t>
  </si>
  <si>
    <t>Moldova</t>
  </si>
  <si>
    <t>Ukraine</t>
  </si>
  <si>
    <t>Georgia</t>
  </si>
  <si>
    <t>Special value:</t>
  </si>
  <si>
    <t>not available</t>
  </si>
  <si>
    <t>Exports</t>
  </si>
  <si>
    <t>Gross available energy</t>
  </si>
  <si>
    <t>Germany</t>
  </si>
  <si>
    <t>Kosovo (UN SCR 1244/99)</t>
  </si>
  <si>
    <t>European Union
27 countries (from 2020)</t>
  </si>
  <si>
    <t>Euro area
19 countries  (from 2015)</t>
  </si>
  <si>
    <t>Other*</t>
  </si>
  <si>
    <t>Energy mix in 2020</t>
  </si>
  <si>
    <t>Energy mix is expressed as the share of fuels in gross available energy.</t>
  </si>
  <si>
    <t>This shows how much the country depends on gas, oil, coal, nuclear or renewables in its energy mix.</t>
  </si>
  <si>
    <t>Electricity
(net imports)</t>
  </si>
  <si>
    <t>Other = Manufactured gases + Peat and peat products + Oil shale and oil sands + Heat</t>
  </si>
  <si>
    <t>Negative value for electricity (net imports) means net exporter of electricity.</t>
  </si>
  <si>
    <t>Import dependency in 2020</t>
  </si>
  <si>
    <t>Import dependency shows the share of net imports in the gross available energy.</t>
  </si>
  <si>
    <t xml:space="preserve">A negative share means that the country is a net exporter (e.g. oil and gas in Norway). </t>
  </si>
  <si>
    <t>If the share is more than 100%, the fuel is put in stocks (e.g. oil and coal in Belgium).</t>
  </si>
  <si>
    <t>Import dependency = ( imports - exports) / gross available energy</t>
  </si>
  <si>
    <t xml:space="preserve">Nuclear energy is counted as domestic production regardless of the actual source of uranium/plutonium. </t>
  </si>
  <si>
    <t>Biofuels are counted as domestic production regardless of the actual source of biomass feedstock for its production.</t>
  </si>
  <si>
    <t>Only biofuels in the form of an actual fuel are counted as imports/exports.</t>
  </si>
  <si>
    <t>It represents how much is a country (region) depending on imports from abroad.</t>
  </si>
  <si>
    <t>Imports of natural gas by partner country [nrg_ti_gas]</t>
  </si>
  <si>
    <t>SIEC</t>
  </si>
  <si>
    <t>Terajoule (gross calorific value - GCV)</t>
  </si>
  <si>
    <t>GEO/PARTNER</t>
  </si>
  <si>
    <t>Russia</t>
  </si>
  <si>
    <t>Exports of natural gas by partner country [nrg_te_gas]</t>
  </si>
  <si>
    <t>PARTNER</t>
  </si>
  <si>
    <t>GEO/TIME</t>
  </si>
  <si>
    <r>
      <t xml:space="preserve">Imports from Russia
in </t>
    </r>
    <r>
      <rPr>
        <b/>
        <sz val="9"/>
        <color theme="7"/>
        <rFont val="Arial"/>
        <family val="2"/>
      </rPr>
      <t>all</t>
    </r>
    <r>
      <rPr>
        <b/>
        <sz val="9"/>
        <rFont val="Arial"/>
        <family val="2"/>
      </rPr>
      <t xml:space="preserve"> imports</t>
    </r>
  </si>
  <si>
    <r>
      <t xml:space="preserve">Imports from Russia
in </t>
    </r>
    <r>
      <rPr>
        <b/>
        <sz val="9"/>
        <color theme="5"/>
        <rFont val="Arial"/>
        <family val="2"/>
      </rPr>
      <t>net</t>
    </r>
    <r>
      <rPr>
        <b/>
        <sz val="9"/>
        <rFont val="Arial"/>
        <family val="2"/>
      </rPr>
      <t xml:space="preserve"> imports</t>
    </r>
  </si>
  <si>
    <t>Crude oil</t>
  </si>
  <si>
    <t>Imports of oil and petroleum products by partner country [nrg_ti_oil]</t>
  </si>
  <si>
    <t>Thousand tonnes</t>
  </si>
  <si>
    <t>Exports of oil and petroleum products by partner country [nrg_te_oil]</t>
  </si>
  <si>
    <r>
      <t xml:space="preserve">Imports from Russia in </t>
    </r>
    <r>
      <rPr>
        <b/>
        <sz val="10"/>
        <color theme="7"/>
        <rFont val="Arial"/>
        <family val="2"/>
      </rPr>
      <t>all</t>
    </r>
    <r>
      <rPr>
        <sz val="10"/>
        <color theme="1"/>
        <rFont val="Arial"/>
        <family val="2"/>
      </rPr>
      <t xml:space="preserve"> imports shows how much imports is declared to come from Russia relative to imports from all origins.</t>
    </r>
  </si>
  <si>
    <r>
      <t xml:space="preserve">Imports from Russia in </t>
    </r>
    <r>
      <rPr>
        <b/>
        <sz val="10"/>
        <color theme="5"/>
        <rFont val="Arial"/>
        <family val="2"/>
      </rPr>
      <t>net</t>
    </r>
    <r>
      <rPr>
        <sz val="10"/>
        <color theme="1"/>
        <rFont val="Arial"/>
        <family val="2"/>
      </rPr>
      <t xml:space="preserve"> imports shows how much imports is declared to come from Russia relative to net imports (imports - exports).</t>
    </r>
  </si>
  <si>
    <t>When share in all import and share in net imports differ, it means country is declaring transit.</t>
  </si>
  <si>
    <t>Certain quantities are not allocated to the country of ultimate origin; there are several reasons for this, such as statistical confidentiality (e.g. Austria).</t>
  </si>
  <si>
    <t>Some countries report certain quantities under the transit country or under the "non-specified" category when they cannot identify the exact origin.</t>
  </si>
  <si>
    <r>
      <t xml:space="preserve">Source: </t>
    </r>
    <r>
      <rPr>
        <i/>
        <sz val="9"/>
        <color theme="1"/>
        <rFont val="Arial"/>
        <family val="2"/>
      </rPr>
      <t>Eurostat (nrg_ti_gas, nrg_te_gas_nrg_ti_oil, nrg_te_oil)</t>
    </r>
  </si>
  <si>
    <r>
      <t xml:space="preserve">Source: </t>
    </r>
    <r>
      <rPr>
        <i/>
        <sz val="9"/>
        <color theme="1"/>
        <rFont val="Arial"/>
        <family val="2"/>
      </rPr>
      <t>Eurostat, calculation based on energy balances</t>
    </r>
  </si>
  <si>
    <t>: means denominator is zero and share cannot be caluclated</t>
  </si>
  <si>
    <t>Purchases on international spot markets (trade hubs) are sometimes allocated to the country of purchase rather than country of ultimate origin.</t>
  </si>
  <si>
    <t xml:space="preserve">This is an indicator of how a country is reliant on energy imports from Russia. </t>
  </si>
  <si>
    <t>Oil</t>
  </si>
  <si>
    <t>Coal</t>
  </si>
  <si>
    <r>
      <t xml:space="preserve">Source: </t>
    </r>
    <r>
      <rPr>
        <i/>
        <sz val="9"/>
        <color theme="1"/>
        <rFont val="Arial"/>
        <family val="2"/>
      </rPr>
      <t>Eurostat (including estimates for non-reported data)</t>
    </r>
  </si>
  <si>
    <t>Assumptions were made for countries that did not identified imports from Russia (Denmark, Estonia, Croatia, Austria, Romania, Slovenia, Finland).</t>
  </si>
  <si>
    <t>Trade in derived products (e.g. oil in Luxembourg) does not show the actual share of imported primary energy fom Russia, as such derived products were not produced in Russia.</t>
  </si>
  <si>
    <r>
      <t xml:space="preserve">Imports from Russia in gross available energy in 2020 </t>
    </r>
    <r>
      <rPr>
        <sz val="12"/>
        <color theme="6"/>
        <rFont val="Arial"/>
        <family val="2"/>
      </rPr>
      <t>(including Eurostat estimates)</t>
    </r>
  </si>
  <si>
    <t>Denmark*</t>
  </si>
  <si>
    <t>Estonia*</t>
  </si>
  <si>
    <t>Croatia*</t>
  </si>
  <si>
    <t>Austria*</t>
  </si>
  <si>
    <t>Romania*</t>
  </si>
  <si>
    <t>Slovenia*</t>
  </si>
  <si>
    <t>Finland*</t>
  </si>
  <si>
    <t>Assumptions made for individual countries:</t>
  </si>
  <si>
    <t>50% of net-imports from Germany are assumed to be from Russia</t>
  </si>
  <si>
    <t>80% of imports from Latvia are assumed to be from Russia</t>
  </si>
  <si>
    <t>80% of net-imports are assumed to be from Russia</t>
  </si>
  <si>
    <t>Austria:</t>
  </si>
  <si>
    <t>80% of net imports are assumed to be from Russia</t>
  </si>
  <si>
    <t>80% of imports from Hungary are assumed to be from Russia</t>
  </si>
  <si>
    <t>Slovenia:</t>
  </si>
  <si>
    <t>80% of imports from Austria are assumed to be from Russia</t>
  </si>
  <si>
    <t>Finland:</t>
  </si>
  <si>
    <t>80% of imports from Estonia are assumed to be from Russia</t>
  </si>
  <si>
    <t>Denmark:</t>
  </si>
  <si>
    <t>Estonia:</t>
  </si>
  <si>
    <t>Croatia:</t>
  </si>
  <si>
    <t>Romania:</t>
  </si>
  <si>
    <r>
      <t>Croatia</t>
    </r>
    <r>
      <rPr>
        <b/>
        <vertAlign val="superscript"/>
        <sz val="9"/>
        <rFont val="Arial"/>
        <family val="2"/>
      </rPr>
      <t>2</t>
    </r>
  </si>
  <si>
    <r>
      <t>Hungary</t>
    </r>
    <r>
      <rPr>
        <b/>
        <vertAlign val="superscript"/>
        <sz val="9"/>
        <rFont val="Arial"/>
        <family val="2"/>
      </rPr>
      <t>3</t>
    </r>
  </si>
  <si>
    <r>
      <t>Netherlands</t>
    </r>
    <r>
      <rPr>
        <b/>
        <vertAlign val="superscript"/>
        <sz val="9"/>
        <rFont val="Arial"/>
        <family val="2"/>
      </rPr>
      <t>3</t>
    </r>
  </si>
  <si>
    <t>Input to the above calcualtions - imports from Russia in 2020 as reported by countries to Eurostat</t>
  </si>
  <si>
    <r>
      <t>Lithuania</t>
    </r>
    <r>
      <rPr>
        <b/>
        <vertAlign val="superscript"/>
        <sz val="9"/>
        <rFont val="Arial"/>
        <family val="2"/>
      </rPr>
      <t>3</t>
    </r>
  </si>
  <si>
    <t>A percentage above 100% indicates that the country imports more than it needs for domestic consumption and exports different energy product (e.g. oil in Estonia, Lithuania, Slovakia and Finland).</t>
  </si>
  <si>
    <t>Source: Eurostat (including estimates for non-reported data)</t>
  </si>
  <si>
    <t>European Union</t>
  </si>
  <si>
    <r>
      <rPr>
        <b/>
        <sz val="10"/>
        <rFont val="Arial"/>
        <family val="2"/>
      </rPr>
      <t xml:space="preserve">Gross available energy </t>
    </r>
    <r>
      <rPr>
        <sz val="10"/>
        <rFont val="Arial"/>
        <family val="2"/>
      </rPr>
      <t>means the overall supply of energy for all activities on the territory of the country. This also includes energy transformation (including generating electricity from combustible fuels), support operations of the energy sector itself, transmission and distribution losses, final energy consumption (industry, transport, households, services, agriculture, ...) and the use of fossil fuel products for non-energy purposes (e.g. in the chemical industry). It also includes fuel purchased within the country that is used elsewhere (e.g. international aviation, international maritime bunkers and, in the case of road transport “fuel tourism”).</t>
    </r>
  </si>
  <si>
    <r>
      <t xml:space="preserve">Definition in energy balances: </t>
    </r>
    <r>
      <rPr>
        <b/>
        <sz val="10"/>
        <rFont val="Arial"/>
        <family val="2"/>
      </rPr>
      <t>Gross available energy</t>
    </r>
    <r>
      <rPr>
        <sz val="10"/>
        <rFont val="Arial"/>
        <family val="2"/>
      </rPr>
      <t xml:space="preserve"> = Primary production + Recovered and recycled products + Imports + Exports + Change in stock</t>
    </r>
  </si>
  <si>
    <t>This shows how important imports from Russia are in the overall energy mix of a country (column "Total").</t>
  </si>
  <si>
    <t>When country reports production, imports, exposts and transit of primary fuels and/or derived fuels, the share needs to be interpreted in the context of exports that are transited (e.g. Hungary for natural gas or Norway for oil).</t>
  </si>
  <si>
    <t>The table below shows the data as reported to Eurostat (i.e. before the estimates presented in the table above).</t>
  </si>
  <si>
    <t>1 natural gas trade data are confidential</t>
  </si>
  <si>
    <t>2 no imports from Russia are reported to Eurostat</t>
  </si>
  <si>
    <t>3 reporting includes significant quantity of natural gas transit (with respect to domestic consumption)</t>
  </si>
  <si>
    <r>
      <t>Belgium</t>
    </r>
    <r>
      <rPr>
        <b/>
        <vertAlign val="superscript"/>
        <sz val="9"/>
        <rFont val="Arial"/>
        <family val="2"/>
      </rPr>
      <t>3</t>
    </r>
  </si>
  <si>
    <r>
      <t>Denmark</t>
    </r>
    <r>
      <rPr>
        <b/>
        <vertAlign val="superscript"/>
        <sz val="9"/>
        <rFont val="Arial"/>
        <family val="2"/>
      </rPr>
      <t>2,3</t>
    </r>
  </si>
  <si>
    <r>
      <t>France</t>
    </r>
    <r>
      <rPr>
        <b/>
        <vertAlign val="superscript"/>
        <sz val="9"/>
        <rFont val="Arial"/>
        <family val="2"/>
      </rPr>
      <t>3</t>
    </r>
  </si>
  <si>
    <r>
      <t>Austria</t>
    </r>
    <r>
      <rPr>
        <b/>
        <vertAlign val="superscript"/>
        <sz val="9"/>
        <rFont val="Arial"/>
        <family val="2"/>
      </rPr>
      <t>1</t>
    </r>
  </si>
  <si>
    <t>Gás Natural</t>
  </si>
  <si>
    <t>Petróleo</t>
  </si>
  <si>
    <t>Carvão</t>
  </si>
  <si>
    <t>União Europeia (27 países)</t>
  </si>
  <si>
    <t>Alemanha</t>
  </si>
  <si>
    <t>França</t>
  </si>
  <si>
    <t>Espanha</t>
  </si>
  <si>
    <t>Itália</t>
  </si>
  <si>
    <t>Países Baixos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</si>
</sst>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
    <numFmt numFmtId="165" formatCode="0.0_i%"/>
    <numFmt numFmtId="166" formatCode="0.0%"/>
    <numFmt numFmtId="167" formatCode="_-* #,##0.000_-;\-* #,##0.000_-;_-* &quot;-&quot;??_-;_-@_-"/>
  </numFmts>
  <fonts count="23" x14ac:knownFonts="1">
    <font>
      <sz val="11"/>
      <color theme="1"/>
      <name val="Calibri"/>
      <family val="2"/>
      <charset val="1"/>
      <scheme val="minor"/>
    </font>
    <font>
      <sz val="11"/>
      <color theme="1"/>
      <name val="Calibri"/>
      <family val="2"/>
      <charset val="1"/>
      <scheme val="minor"/>
    </font>
    <font>
      <sz val="9"/>
      <color theme="1"/>
      <name val="Calibri"/>
      <family val="2"/>
      <charset val="1"/>
      <scheme val="minor"/>
    </font>
    <font>
      <sz val="9"/>
      <color theme="1"/>
      <name val="Arial"/>
      <family val="2"/>
    </font>
    <font>
      <sz val="10"/>
      <name val="Arial"/>
      <family val="2"/>
    </font>
    <font>
      <b/>
      <sz val="12"/>
      <name val="Arial"/>
      <family val="2"/>
    </font>
    <font>
      <sz val="11"/>
      <color theme="1"/>
      <name val="Arial"/>
      <family val="2"/>
    </font>
    <font>
      <sz val="10"/>
      <color theme="1"/>
      <name val="Arial"/>
      <family val="2"/>
    </font>
    <font>
      <sz val="9"/>
      <name val="Arial"/>
      <family val="2"/>
    </font>
    <font>
      <b/>
      <sz val="9"/>
      <name val="Arial"/>
      <family val="2"/>
    </font>
    <font>
      <b/>
      <sz val="12"/>
      <color theme="6"/>
      <name val="Arial"/>
      <family val="2"/>
    </font>
    <font>
      <b/>
      <sz val="9"/>
      <color theme="7"/>
      <name val="Arial"/>
      <family val="2"/>
    </font>
    <font>
      <b/>
      <sz val="9"/>
      <color theme="5"/>
      <name val="Arial"/>
      <family val="2"/>
    </font>
    <font>
      <b/>
      <sz val="10"/>
      <color theme="5"/>
      <name val="Arial"/>
      <family val="2"/>
    </font>
    <font>
      <b/>
      <sz val="10"/>
      <color theme="7"/>
      <name val="Arial"/>
      <family val="2"/>
    </font>
    <font>
      <i/>
      <sz val="9"/>
      <color theme="1"/>
      <name val="Arial"/>
      <family val="2"/>
    </font>
    <font>
      <sz val="12"/>
      <color theme="6"/>
      <name val="Arial"/>
      <family val="2"/>
    </font>
    <font>
      <b/>
      <vertAlign val="superscript"/>
      <sz val="9"/>
      <name val="Arial"/>
      <family val="2"/>
    </font>
    <font>
      <sz val="11"/>
      <name val="Arial"/>
      <family val="2"/>
    </font>
    <font>
      <b/>
      <sz val="10"/>
      <name val="Arial"/>
      <family val="2"/>
    </font>
    <font>
      <sz val="12"/>
      <color theme="1"/>
      <name val="Arial"/>
      <family val="2"/>
    </font>
    <font>
      <b/>
      <sz val="12"/>
      <color theme="1"/>
      <name val="Arial"/>
      <family val="2"/>
    </font>
    <font>
      <b/>
      <sz val="10"/>
      <color theme="1"/>
      <name val="Arial"/>
      <family val="2"/>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s>
  <borders count="28">
    <border>
      <left/>
      <right/>
      <top/>
      <bottom/>
      <diagonal/>
    </border>
    <border>
      <left/>
      <right/>
      <top style="thin">
        <color rgb="FF000000"/>
      </top>
      <bottom/>
      <diagonal/>
    </border>
    <border>
      <left/>
      <right/>
      <top style="thin">
        <color rgb="FF000000"/>
      </top>
      <bottom style="hair">
        <color rgb="FFC0C0C0"/>
      </bottom>
      <diagonal/>
    </border>
    <border>
      <left/>
      <right/>
      <top style="hair">
        <color rgb="FFC0C0C0"/>
      </top>
      <bottom style="hair">
        <color rgb="FFC0C0C0"/>
      </bottom>
      <diagonal/>
    </border>
    <border>
      <left/>
      <right/>
      <top style="hair">
        <color rgb="FFC0C0C0"/>
      </top>
      <bottom/>
      <diagonal/>
    </border>
    <border>
      <left/>
      <right/>
      <top style="hair">
        <color rgb="FFC0C0C0"/>
      </top>
      <bottom style="thin">
        <color rgb="FF000000"/>
      </bottom>
      <diagonal/>
    </border>
    <border>
      <left/>
      <right/>
      <top/>
      <bottom style="hair">
        <color rgb="FFC0C0C0"/>
      </bottom>
      <diagonal/>
    </border>
    <border>
      <left/>
      <right/>
      <top/>
      <bottom style="thin">
        <color rgb="FF000000"/>
      </bottom>
      <diagonal/>
    </border>
    <border>
      <left style="hair">
        <color rgb="FFA6A6A6"/>
      </left>
      <right/>
      <top style="thin">
        <color rgb="FF000000"/>
      </top>
      <bottom/>
      <diagonal/>
    </border>
    <border>
      <left style="hair">
        <color rgb="FFA6A6A6"/>
      </left>
      <right/>
      <top style="thin">
        <color rgb="FF000000"/>
      </top>
      <bottom style="hair">
        <color rgb="FFC0C0C0"/>
      </bottom>
      <diagonal/>
    </border>
    <border>
      <left style="hair">
        <color rgb="FFA6A6A6"/>
      </left>
      <right/>
      <top style="hair">
        <color rgb="FFC0C0C0"/>
      </top>
      <bottom style="thin">
        <color rgb="FF000000"/>
      </bottom>
      <diagonal/>
    </border>
    <border>
      <left style="hair">
        <color rgb="FFA6A6A6"/>
      </left>
      <right/>
      <top/>
      <bottom style="hair">
        <color rgb="FFC0C0C0"/>
      </bottom>
      <diagonal/>
    </border>
    <border>
      <left style="hair">
        <color rgb="FFA6A6A6"/>
      </left>
      <right/>
      <top style="hair">
        <color rgb="FFC0C0C0"/>
      </top>
      <bottom style="hair">
        <color rgb="FFC0C0C0"/>
      </bottom>
      <diagonal/>
    </border>
    <border>
      <left style="hair">
        <color rgb="FFA6A6A6"/>
      </left>
      <right/>
      <top style="hair">
        <color rgb="FFC0C0C0"/>
      </top>
      <bottom/>
      <diagonal/>
    </border>
    <border>
      <left style="hair">
        <color rgb="FFA6A6A6"/>
      </left>
      <right/>
      <top/>
      <bottom/>
      <diagonal/>
    </border>
    <border>
      <left style="hair">
        <color rgb="FFA6A6A6"/>
      </left>
      <right style="hair">
        <color rgb="FFA6A6A6"/>
      </right>
      <top style="thin">
        <color rgb="FF000000"/>
      </top>
      <bottom/>
      <diagonal/>
    </border>
    <border>
      <left style="hair">
        <color rgb="FFA6A6A6"/>
      </left>
      <right style="hair">
        <color rgb="FFA6A6A6"/>
      </right>
      <top style="thin">
        <color rgb="FF000000"/>
      </top>
      <bottom style="hair">
        <color rgb="FFC0C0C0"/>
      </bottom>
      <diagonal/>
    </border>
    <border>
      <left style="hair">
        <color rgb="FFA6A6A6"/>
      </left>
      <right style="hair">
        <color rgb="FFA6A6A6"/>
      </right>
      <top style="hair">
        <color rgb="FFC0C0C0"/>
      </top>
      <bottom style="thin">
        <color rgb="FF000000"/>
      </bottom>
      <diagonal/>
    </border>
    <border>
      <left style="hair">
        <color rgb="FFA6A6A6"/>
      </left>
      <right style="hair">
        <color rgb="FFA6A6A6"/>
      </right>
      <top/>
      <bottom style="hair">
        <color rgb="FFC0C0C0"/>
      </bottom>
      <diagonal/>
    </border>
    <border>
      <left style="hair">
        <color rgb="FFA6A6A6"/>
      </left>
      <right style="hair">
        <color rgb="FFA6A6A6"/>
      </right>
      <top style="hair">
        <color rgb="FFC0C0C0"/>
      </top>
      <bottom style="hair">
        <color rgb="FFC0C0C0"/>
      </bottom>
      <diagonal/>
    </border>
    <border>
      <left style="hair">
        <color rgb="FFA6A6A6"/>
      </left>
      <right style="hair">
        <color rgb="FFA6A6A6"/>
      </right>
      <top style="hair">
        <color rgb="FFC0C0C0"/>
      </top>
      <bottom/>
      <diagonal/>
    </border>
    <border>
      <left style="hair">
        <color rgb="FFA6A6A6"/>
      </left>
      <right style="hair">
        <color rgb="FFA6A6A6"/>
      </right>
      <top/>
      <bottom/>
      <diagonal/>
    </border>
    <border>
      <left/>
      <right/>
      <top/>
      <bottom style="thin">
        <color indexed="64"/>
      </bottom>
      <diagonal/>
    </border>
    <border>
      <left style="hair">
        <color rgb="FFA6A6A6"/>
      </left>
      <right/>
      <top/>
      <bottom style="thin">
        <color rgb="FF000000"/>
      </bottom>
      <diagonal/>
    </border>
    <border>
      <left/>
      <right style="hair">
        <color rgb="FFA6A6A6"/>
      </right>
      <top style="thin">
        <color rgb="FF000000"/>
      </top>
      <bottom/>
      <diagonal/>
    </border>
    <border>
      <left style="hair">
        <color rgb="FFA6A6A6"/>
      </left>
      <right style="hair">
        <color rgb="FFA6A6A6"/>
      </right>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8" fillId="0" borderId="0"/>
  </cellStyleXfs>
  <cellXfs count="104">
    <xf numFmtId="0" fontId="0" fillId="0" borderId="0" xfId="0"/>
    <xf numFmtId="0" fontId="4" fillId="2" borderId="0" xfId="0" applyNumberFormat="1" applyFont="1" applyFill="1" applyBorder="1" applyAlignment="1">
      <alignment vertical="center"/>
    </xf>
    <xf numFmtId="0" fontId="0" fillId="2" borderId="0" xfId="0" applyFill="1" applyAlignment="1">
      <alignment vertical="center"/>
    </xf>
    <xf numFmtId="164" fontId="4" fillId="2" borderId="0" xfId="0" applyNumberFormat="1" applyFont="1" applyFill="1" applyBorder="1" applyAlignment="1">
      <alignment vertical="center"/>
    </xf>
    <xf numFmtId="0" fontId="5" fillId="2" borderId="0" xfId="0" applyNumberFormat="1" applyFont="1" applyFill="1" applyBorder="1" applyAlignment="1">
      <alignment horizontal="left" vertical="center"/>
    </xf>
    <xf numFmtId="0" fontId="6" fillId="2" borderId="0" xfId="0" applyFont="1" applyFill="1" applyAlignment="1">
      <alignment vertical="center"/>
    </xf>
    <xf numFmtId="0" fontId="4" fillId="2" borderId="0" xfId="0" applyNumberFormat="1" applyFont="1" applyFill="1" applyBorder="1" applyAlignment="1">
      <alignment horizontal="left" vertical="center"/>
    </xf>
    <xf numFmtId="0" fontId="7" fillId="2" borderId="0" xfId="0" applyFont="1" applyFill="1" applyAlignment="1">
      <alignment horizontal="left" vertical="center"/>
    </xf>
    <xf numFmtId="0" fontId="8" fillId="2" borderId="0" xfId="0" applyNumberFormat="1" applyFont="1" applyFill="1" applyBorder="1" applyAlignment="1">
      <alignment vertical="center"/>
    </xf>
    <xf numFmtId="0" fontId="9" fillId="3" borderId="1" xfId="0" applyNumberFormat="1" applyFont="1" applyFill="1" applyBorder="1" applyAlignment="1">
      <alignment horizontal="center" vertical="center" wrapText="1"/>
    </xf>
    <xf numFmtId="0" fontId="9" fillId="2" borderId="0" xfId="0" applyNumberFormat="1" applyFont="1" applyFill="1" applyBorder="1" applyAlignment="1">
      <alignment horizontal="left" vertical="center"/>
    </xf>
    <xf numFmtId="0" fontId="9" fillId="3" borderId="1"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9" fillId="2" borderId="4" xfId="0" applyNumberFormat="1" applyFont="1" applyFill="1" applyBorder="1" applyAlignment="1">
      <alignment horizontal="left" vertical="center"/>
    </xf>
    <xf numFmtId="0" fontId="9" fillId="2" borderId="5" xfId="0" applyNumberFormat="1" applyFont="1" applyFill="1" applyBorder="1" applyAlignment="1">
      <alignment horizontal="left" vertical="center"/>
    </xf>
    <xf numFmtId="0" fontId="9" fillId="2" borderId="6" xfId="0" applyNumberFormat="1" applyFont="1" applyFill="1" applyBorder="1" applyAlignment="1">
      <alignment horizontal="left" vertical="center"/>
    </xf>
    <xf numFmtId="0" fontId="9" fillId="4" borderId="2" xfId="0" applyNumberFormat="1" applyFont="1" applyFill="1" applyBorder="1" applyAlignment="1">
      <alignment horizontal="left" vertical="center"/>
    </xf>
    <xf numFmtId="0" fontId="9" fillId="4" borderId="5" xfId="0" applyNumberFormat="1" applyFont="1" applyFill="1" applyBorder="1" applyAlignment="1">
      <alignment horizontal="left" vertical="center"/>
    </xf>
    <xf numFmtId="3" fontId="4" fillId="4" borderId="2" xfId="0" applyNumberFormat="1" applyFont="1" applyFill="1" applyBorder="1" applyAlignment="1">
      <alignment horizontal="right" vertical="center"/>
    </xf>
    <xf numFmtId="3" fontId="4" fillId="4" borderId="5" xfId="0" applyNumberFormat="1" applyFont="1" applyFill="1" applyBorder="1" applyAlignment="1">
      <alignment horizontal="right" vertical="center"/>
    </xf>
    <xf numFmtId="3" fontId="4" fillId="2" borderId="6" xfId="0" applyNumberFormat="1" applyFont="1" applyFill="1" applyBorder="1" applyAlignment="1">
      <alignment horizontal="right" vertical="center"/>
    </xf>
    <xf numFmtId="3" fontId="4" fillId="2" borderId="3" xfId="0" applyNumberFormat="1" applyFont="1" applyFill="1" applyBorder="1" applyAlignment="1">
      <alignment horizontal="right" vertical="center"/>
    </xf>
    <xf numFmtId="3" fontId="4" fillId="2" borderId="4" xfId="0" applyNumberFormat="1" applyFont="1" applyFill="1" applyBorder="1" applyAlignment="1">
      <alignment horizontal="right" vertical="center"/>
    </xf>
    <xf numFmtId="3" fontId="4" fillId="2" borderId="5"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9" fillId="4" borderId="2" xfId="0" applyNumberFormat="1" applyFont="1" applyFill="1" applyBorder="1" applyAlignment="1">
      <alignment horizontal="left" vertical="center" wrapText="1"/>
    </xf>
    <xf numFmtId="0" fontId="9" fillId="4" borderId="5" xfId="0" applyNumberFormat="1" applyFont="1" applyFill="1" applyBorder="1" applyAlignment="1">
      <alignment horizontal="left" vertical="center" wrapText="1"/>
    </xf>
    <xf numFmtId="0" fontId="3" fillId="2" borderId="0" xfId="0" applyFont="1" applyFill="1" applyAlignment="1">
      <alignment vertical="center"/>
    </xf>
    <xf numFmtId="0" fontId="3" fillId="2" borderId="0" xfId="0" applyFont="1" applyFill="1" applyAlignment="1">
      <alignment horizontal="left" vertical="center"/>
    </xf>
    <xf numFmtId="165" fontId="4" fillId="4" borderId="2" xfId="1" applyNumberFormat="1" applyFont="1" applyFill="1" applyBorder="1" applyAlignment="1">
      <alignment horizontal="right" vertical="center"/>
    </xf>
    <xf numFmtId="165" fontId="4" fillId="4" borderId="5" xfId="1" applyNumberFormat="1" applyFont="1" applyFill="1" applyBorder="1" applyAlignment="1">
      <alignment horizontal="right" vertical="center"/>
    </xf>
    <xf numFmtId="165" fontId="4" fillId="2" borderId="6" xfId="1" applyNumberFormat="1" applyFont="1" applyFill="1" applyBorder="1" applyAlignment="1">
      <alignment horizontal="right" vertical="center"/>
    </xf>
    <xf numFmtId="165" fontId="4" fillId="2" borderId="3" xfId="1" applyNumberFormat="1" applyFont="1" applyFill="1" applyBorder="1" applyAlignment="1">
      <alignment horizontal="right" vertical="center"/>
    </xf>
    <xf numFmtId="165" fontId="4" fillId="2" borderId="4" xfId="1" applyNumberFormat="1" applyFont="1" applyFill="1" applyBorder="1" applyAlignment="1">
      <alignment horizontal="right" vertical="center"/>
    </xf>
    <xf numFmtId="165" fontId="4" fillId="2" borderId="5" xfId="1" applyNumberFormat="1" applyFont="1" applyFill="1" applyBorder="1" applyAlignment="1">
      <alignment horizontal="right" vertical="center"/>
    </xf>
    <xf numFmtId="165" fontId="4" fillId="2" borderId="0" xfId="1" applyNumberFormat="1" applyFont="1" applyFill="1" applyBorder="1" applyAlignment="1">
      <alignment horizontal="right" vertical="center"/>
    </xf>
    <xf numFmtId="0" fontId="9" fillId="3" borderId="8" xfId="0" applyNumberFormat="1" applyFont="1" applyFill="1" applyBorder="1" applyAlignment="1">
      <alignment horizontal="center" vertical="center" wrapText="1"/>
    </xf>
    <xf numFmtId="165" fontId="4" fillId="4" borderId="9" xfId="1" applyNumberFormat="1" applyFont="1" applyFill="1" applyBorder="1" applyAlignment="1">
      <alignment horizontal="right" vertical="center"/>
    </xf>
    <xf numFmtId="165" fontId="4" fillId="4" borderId="10" xfId="1" applyNumberFormat="1" applyFont="1" applyFill="1" applyBorder="1" applyAlignment="1">
      <alignment horizontal="right" vertical="center"/>
    </xf>
    <xf numFmtId="165" fontId="4" fillId="2" borderId="11" xfId="1" applyNumberFormat="1" applyFont="1" applyFill="1" applyBorder="1" applyAlignment="1">
      <alignment horizontal="right" vertical="center"/>
    </xf>
    <xf numFmtId="165" fontId="4" fillId="2" borderId="12" xfId="1" applyNumberFormat="1" applyFont="1" applyFill="1" applyBorder="1" applyAlignment="1">
      <alignment horizontal="right" vertical="center"/>
    </xf>
    <xf numFmtId="165" fontId="4" fillId="2" borderId="13" xfId="1" applyNumberFormat="1" applyFont="1" applyFill="1" applyBorder="1" applyAlignment="1">
      <alignment horizontal="right" vertical="center"/>
    </xf>
    <xf numFmtId="165" fontId="4" fillId="2" borderId="10" xfId="1" applyNumberFormat="1" applyFont="1" applyFill="1" applyBorder="1" applyAlignment="1">
      <alignment horizontal="right" vertical="center"/>
    </xf>
    <xf numFmtId="165" fontId="4" fillId="2" borderId="14" xfId="1" applyNumberFormat="1" applyFont="1" applyFill="1" applyBorder="1" applyAlignment="1">
      <alignment horizontal="right" vertical="center"/>
    </xf>
    <xf numFmtId="0" fontId="9" fillId="3" borderId="15" xfId="0" applyNumberFormat="1" applyFont="1" applyFill="1" applyBorder="1" applyAlignment="1">
      <alignment horizontal="center" vertical="center" wrapText="1"/>
    </xf>
    <xf numFmtId="165" fontId="4" fillId="4" borderId="16" xfId="1" applyNumberFormat="1" applyFont="1" applyFill="1" applyBorder="1" applyAlignment="1">
      <alignment horizontal="right" vertical="center"/>
    </xf>
    <xf numFmtId="165" fontId="4" fillId="4" borderId="17" xfId="1" applyNumberFormat="1" applyFont="1" applyFill="1" applyBorder="1" applyAlignment="1">
      <alignment horizontal="right" vertical="center"/>
    </xf>
    <xf numFmtId="165" fontId="4" fillId="2" borderId="18" xfId="1" applyNumberFormat="1" applyFont="1" applyFill="1" applyBorder="1" applyAlignment="1">
      <alignment horizontal="right" vertical="center"/>
    </xf>
    <xf numFmtId="165" fontId="4" fillId="2" borderId="19" xfId="1" applyNumberFormat="1" applyFont="1" applyFill="1" applyBorder="1" applyAlignment="1">
      <alignment horizontal="right" vertical="center"/>
    </xf>
    <xf numFmtId="165" fontId="4" fillId="2" borderId="20" xfId="1" applyNumberFormat="1" applyFont="1" applyFill="1" applyBorder="1" applyAlignment="1">
      <alignment horizontal="right" vertical="center"/>
    </xf>
    <xf numFmtId="165" fontId="4" fillId="2" borderId="17" xfId="1" applyNumberFormat="1" applyFont="1" applyFill="1" applyBorder="1" applyAlignment="1">
      <alignment horizontal="right" vertical="center"/>
    </xf>
    <xf numFmtId="165" fontId="4" fillId="2" borderId="21" xfId="1" applyNumberFormat="1" applyFont="1" applyFill="1" applyBorder="1" applyAlignment="1">
      <alignment horizontal="right" vertical="center"/>
    </xf>
    <xf numFmtId="0" fontId="10" fillId="2" borderId="0" xfId="0" applyNumberFormat="1" applyFont="1" applyFill="1" applyBorder="1" applyAlignment="1">
      <alignment horizontal="left" vertical="center"/>
    </xf>
    <xf numFmtId="3" fontId="4" fillId="4" borderId="9" xfId="1" applyNumberFormat="1" applyFont="1" applyFill="1" applyBorder="1" applyAlignment="1">
      <alignment horizontal="right" vertical="center"/>
    </xf>
    <xf numFmtId="3" fontId="4" fillId="4" borderId="10" xfId="1" applyNumberFormat="1" applyFont="1" applyFill="1" applyBorder="1" applyAlignment="1">
      <alignment horizontal="right" vertical="center"/>
    </xf>
    <xf numFmtId="3" fontId="4" fillId="2" borderId="11" xfId="1" applyNumberFormat="1" applyFont="1" applyFill="1" applyBorder="1" applyAlignment="1">
      <alignment horizontal="right" vertical="center"/>
    </xf>
    <xf numFmtId="3" fontId="4" fillId="2" borderId="12" xfId="1" applyNumberFormat="1" applyFont="1" applyFill="1" applyBorder="1" applyAlignment="1">
      <alignment horizontal="right" vertical="center"/>
    </xf>
    <xf numFmtId="3" fontId="4" fillId="2" borderId="13" xfId="1" applyNumberFormat="1" applyFont="1" applyFill="1" applyBorder="1" applyAlignment="1">
      <alignment horizontal="right" vertical="center"/>
    </xf>
    <xf numFmtId="3" fontId="4" fillId="2" borderId="10" xfId="1" applyNumberFormat="1" applyFont="1" applyFill="1" applyBorder="1" applyAlignment="1">
      <alignment horizontal="right" vertical="center"/>
    </xf>
    <xf numFmtId="3" fontId="4" fillId="2" borderId="14" xfId="1" applyNumberFormat="1" applyFont="1" applyFill="1" applyBorder="1" applyAlignment="1">
      <alignment horizontal="right" vertical="center"/>
    </xf>
    <xf numFmtId="0" fontId="9" fillId="4" borderId="6" xfId="0" applyNumberFormat="1" applyFont="1" applyFill="1" applyBorder="1" applyAlignment="1">
      <alignment horizontal="left" vertical="center" wrapText="1"/>
    </xf>
    <xf numFmtId="165" fontId="4" fillId="4" borderId="11" xfId="1" applyNumberFormat="1" applyFont="1" applyFill="1" applyBorder="1" applyAlignment="1">
      <alignment horizontal="right" vertical="center"/>
    </xf>
    <xf numFmtId="0" fontId="9" fillId="3" borderId="0" xfId="0" applyNumberFormat="1" applyFont="1" applyFill="1" applyBorder="1" applyAlignment="1">
      <alignment horizontal="left" vertical="center"/>
    </xf>
    <xf numFmtId="0" fontId="4" fillId="2" borderId="22" xfId="0" applyNumberFormat="1" applyFont="1" applyFill="1" applyBorder="1" applyAlignment="1">
      <alignment horizontal="left" vertical="center"/>
    </xf>
    <xf numFmtId="0" fontId="4" fillId="2" borderId="22" xfId="0" applyNumberFormat="1" applyFont="1" applyFill="1" applyBorder="1" applyAlignment="1">
      <alignment vertical="center"/>
    </xf>
    <xf numFmtId="0" fontId="6" fillId="2" borderId="22" xfId="0" applyFont="1" applyFill="1" applyBorder="1" applyAlignment="1">
      <alignment vertical="center"/>
    </xf>
    <xf numFmtId="0" fontId="4" fillId="2" borderId="7" xfId="0" applyNumberFormat="1" applyFont="1" applyFill="1" applyBorder="1" applyAlignment="1">
      <alignment horizontal="left" vertical="center"/>
    </xf>
    <xf numFmtId="0" fontId="9" fillId="3" borderId="7" xfId="0" applyNumberFormat="1" applyFont="1" applyFill="1" applyBorder="1" applyAlignment="1">
      <alignment horizontal="left" vertical="center"/>
    </xf>
    <xf numFmtId="0" fontId="6" fillId="2" borderId="0" xfId="0" applyFont="1" applyFill="1" applyBorder="1" applyAlignment="1">
      <alignment vertical="center"/>
    </xf>
    <xf numFmtId="0" fontId="9" fillId="3" borderId="23" xfId="0" applyNumberFormat="1" applyFont="1" applyFill="1" applyBorder="1" applyAlignment="1">
      <alignment horizontal="center" vertical="center" wrapText="1"/>
    </xf>
    <xf numFmtId="0" fontId="9" fillId="3" borderId="25" xfId="0" applyNumberFormat="1" applyFont="1" applyFill="1" applyBorder="1" applyAlignment="1">
      <alignment horizontal="center" vertical="center" wrapText="1"/>
    </xf>
    <xf numFmtId="0" fontId="8" fillId="2" borderId="0" xfId="0" applyNumberFormat="1" applyFont="1" applyFill="1" applyBorder="1" applyAlignment="1">
      <alignment horizontal="left" vertical="center"/>
    </xf>
    <xf numFmtId="0" fontId="0" fillId="2" borderId="0" xfId="0" applyFill="1" applyBorder="1" applyAlignment="1">
      <alignment vertical="center"/>
    </xf>
    <xf numFmtId="0" fontId="2" fillId="2" borderId="0" xfId="0" applyFont="1" applyFill="1" applyAlignment="1">
      <alignment vertical="center"/>
    </xf>
    <xf numFmtId="0" fontId="3" fillId="2" borderId="0" xfId="0" applyFont="1" applyFill="1" applyAlignment="1">
      <alignment horizontal="right" vertical="center"/>
    </xf>
    <xf numFmtId="0" fontId="0" fillId="2" borderId="0" xfId="0" applyFill="1"/>
    <xf numFmtId="0" fontId="0" fillId="2" borderId="6" xfId="0" applyFill="1" applyBorder="1"/>
    <xf numFmtId="166" fontId="0" fillId="2" borderId="6" xfId="1" applyNumberFormat="1" applyFont="1" applyFill="1" applyBorder="1"/>
    <xf numFmtId="0" fontId="0" fillId="2" borderId="3" xfId="0" applyFill="1" applyBorder="1"/>
    <xf numFmtId="166" fontId="0" fillId="2" borderId="3" xfId="1" applyNumberFormat="1" applyFont="1" applyFill="1" applyBorder="1"/>
    <xf numFmtId="0" fontId="0" fillId="2" borderId="4" xfId="0" applyFill="1" applyBorder="1"/>
    <xf numFmtId="166" fontId="0" fillId="2" borderId="4" xfId="1" applyNumberFormat="1" applyFont="1" applyFill="1" applyBorder="1"/>
    <xf numFmtId="0" fontId="0" fillId="2" borderId="5" xfId="0" applyFill="1" applyBorder="1"/>
    <xf numFmtId="166" fontId="0" fillId="2" borderId="5" xfId="1" applyNumberFormat="1" applyFont="1" applyFill="1" applyBorder="1"/>
    <xf numFmtId="0" fontId="10" fillId="2" borderId="7" xfId="0" applyNumberFormat="1" applyFont="1" applyFill="1" applyBorder="1" applyAlignment="1">
      <alignment horizontal="left" vertical="center"/>
    </xf>
    <xf numFmtId="0" fontId="0" fillId="2" borderId="7" xfId="0" applyFill="1" applyBorder="1"/>
    <xf numFmtId="0" fontId="9" fillId="4" borderId="26" xfId="0" applyNumberFormat="1" applyFont="1" applyFill="1" applyBorder="1" applyAlignment="1">
      <alignment horizontal="left" vertical="center" wrapText="1"/>
    </xf>
    <xf numFmtId="166" fontId="0" fillId="4" borderId="26" xfId="1" applyNumberFormat="1" applyFont="1" applyFill="1" applyBorder="1"/>
    <xf numFmtId="165" fontId="4" fillId="4" borderId="26" xfId="1" applyNumberFormat="1" applyFont="1" applyFill="1" applyBorder="1" applyAlignment="1">
      <alignment horizontal="right" vertical="center"/>
    </xf>
    <xf numFmtId="0" fontId="4" fillId="0" borderId="0" xfId="0" applyFont="1" applyFill="1" applyAlignment="1">
      <alignment vertical="center"/>
    </xf>
    <xf numFmtId="0" fontId="4" fillId="2" borderId="0" xfId="0" applyFont="1" applyFill="1" applyAlignment="1">
      <alignment vertical="center"/>
    </xf>
    <xf numFmtId="0" fontId="7" fillId="2" borderId="0" xfId="0" applyFont="1" applyFill="1" applyAlignment="1">
      <alignment vertical="center"/>
    </xf>
    <xf numFmtId="0" fontId="19" fillId="2" borderId="0" xfId="0" applyNumberFormat="1" applyFont="1" applyFill="1" applyBorder="1" applyAlignment="1">
      <alignment vertical="center"/>
    </xf>
    <xf numFmtId="167" fontId="0" fillId="2" borderId="0" xfId="2" applyNumberFormat="1" applyFont="1" applyFill="1" applyAlignment="1">
      <alignment vertical="center"/>
    </xf>
    <xf numFmtId="0" fontId="9" fillId="5" borderId="3" xfId="0" applyNumberFormat="1" applyFont="1" applyFill="1" applyBorder="1" applyAlignment="1">
      <alignment horizontal="left" vertical="center"/>
    </xf>
    <xf numFmtId="0" fontId="0" fillId="0" borderId="22" xfId="0" applyBorder="1"/>
    <xf numFmtId="0" fontId="22" fillId="0" borderId="0" xfId="0" applyFont="1" applyBorder="1"/>
    <xf numFmtId="0" fontId="21" fillId="6" borderId="27" xfId="0" applyFont="1" applyFill="1" applyBorder="1"/>
    <xf numFmtId="166" fontId="20" fillId="6" borderId="27" xfId="0" applyNumberFormat="1" applyFont="1" applyFill="1" applyBorder="1" applyAlignment="1">
      <alignment horizontal="center"/>
    </xf>
    <xf numFmtId="166" fontId="20" fillId="0" borderId="0" xfId="0" applyNumberFormat="1" applyFont="1" applyBorder="1" applyAlignment="1">
      <alignment horizontal="center"/>
    </xf>
    <xf numFmtId="0" fontId="5" fillId="2" borderId="22" xfId="0" applyNumberFormat="1" applyFont="1" applyFill="1" applyBorder="1" applyAlignment="1">
      <alignment horizontal="center" vertical="center"/>
    </xf>
    <xf numFmtId="0" fontId="4" fillId="2" borderId="0" xfId="3" applyFont="1" applyFill="1" applyBorder="1" applyAlignment="1">
      <alignment horizontal="left" vertical="center" wrapText="1"/>
    </xf>
    <xf numFmtId="0" fontId="9" fillId="3" borderId="8" xfId="0" applyNumberFormat="1" applyFont="1" applyFill="1" applyBorder="1" applyAlignment="1">
      <alignment horizontal="center" vertical="center" wrapText="1"/>
    </xf>
    <xf numFmtId="0" fontId="9" fillId="3" borderId="24" xfId="0" applyNumberFormat="1" applyFont="1" applyFill="1" applyBorder="1" applyAlignment="1">
      <alignment horizontal="center" vertical="center" wrapText="1"/>
    </xf>
  </cellXfs>
  <cellStyles count="4">
    <cellStyle name="Normal" xfId="0" builtinId="0"/>
    <cellStyle name="Normal 3" xfId="3" xr:uid="{00000000-0005-0000-0000-000002000000}"/>
    <cellStyle name="Porcentagem" xfId="1" builtinId="5"/>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9.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Import dependency in 2020</a:t>
            </a:r>
          </a:p>
        </c:rich>
      </c:tx>
      <c:layout>
        <c:manualLayout>
          <c:xMode val="edge"/>
          <c:yMode val="edge"/>
          <c:x val="5.4627133254073808E-3"/>
          <c:y val="8.3631366108487658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pt-BR"/>
        </a:p>
      </c:txPr>
    </c:title>
    <c:autoTitleDeleted val="0"/>
    <c:plotArea>
      <c:layout>
        <c:manualLayout>
          <c:xMode val="edge"/>
          <c:yMode val="edge"/>
          <c:x val="1.5022461644870297E-2"/>
          <c:y val="6.2096289335552092E-2"/>
          <c:w val="0.96995507671025938"/>
          <c:h val="0.86910275196718545"/>
        </c:manualLayout>
      </c:layout>
      <c:barChart>
        <c:barDir val="col"/>
        <c:grouping val="clustered"/>
        <c:varyColors val="0"/>
        <c:ser>
          <c:idx val="0"/>
          <c:order val="0"/>
          <c:spPr>
            <a:solidFill>
              <a:srgbClr val="32AFAF">
                <a:lumMod val="100000"/>
              </a:srgbClr>
            </a:solidFill>
            <a:ln>
              <a:noFill/>
            </a:ln>
            <a:effectLst/>
            <a:extLst>
              <a:ext uri="{91240B29-F687-4F45-9708-019B960494DF}">
                <a14:hiddenLine xmlns:a14="http://schemas.microsoft.com/office/drawing/2010/main">
                  <a:noFill/>
                </a14:hiddenLine>
              </a:ext>
            </a:extLst>
          </c:spPr>
          <c:invertIfNegative val="0"/>
          <c:dPt>
            <c:idx val="14"/>
            <c:invertIfNegative val="0"/>
            <c:bubble3D val="0"/>
            <c:spPr>
              <a:solidFill>
                <a:schemeClr val="accent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4-47B5-4C96-A6DE-A8E551073CCD}"/>
              </c:ext>
            </c:extLst>
          </c:dPt>
          <c:dLbls>
            <c:dLbl>
              <c:idx val="14"/>
              <c:numFmt formatCode="0%" sourceLinked="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Arial"/>
                      <a:ea typeface="Arial"/>
                      <a:cs typeface="Arial"/>
                    </a:defRPr>
                  </a:pPr>
                  <a:endParaRPr lang="pt-BR"/>
                </a:p>
              </c:txPr>
              <c:dLblPos val="inBase"/>
              <c:showLegendKey val="0"/>
              <c:showVal val="1"/>
              <c:showCatName val="0"/>
              <c:showSerName val="0"/>
              <c:showPercent val="0"/>
              <c:showBubbleSize val="0"/>
              <c:extLst>
                <c:ext xmlns:c16="http://schemas.microsoft.com/office/drawing/2014/chart" uri="{C3380CC4-5D6E-409C-BE32-E72D297353CC}">
                  <c16:uniqueId val="{00000004-47B5-4C96-A6DE-A8E551073CCD}"/>
                </c:ext>
              </c:extLst>
            </c:dLbl>
            <c:numFmt formatCode="0%" sourceLinked="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tx1"/>
                    </a:solidFill>
                    <a:latin typeface="Arial"/>
                    <a:ea typeface="Arial"/>
                    <a:cs typeface="Arial"/>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'Data-CHARTS'!$A$37:$A$64</c:f>
              <c:strCache>
                <c:ptCount val="28"/>
                <c:pt idx="0">
                  <c:v>Estonia</c:v>
                </c:pt>
                <c:pt idx="1">
                  <c:v>Romania</c:v>
                </c:pt>
                <c:pt idx="2">
                  <c:v>Sweden</c:v>
                </c:pt>
                <c:pt idx="3">
                  <c:v>Bulgaria</c:v>
                </c:pt>
                <c:pt idx="4">
                  <c:v>Czechia</c:v>
                </c:pt>
                <c:pt idx="5">
                  <c:v>Finland</c:v>
                </c:pt>
                <c:pt idx="6">
                  <c:v>Poland</c:v>
                </c:pt>
                <c:pt idx="7">
                  <c:v>France</c:v>
                </c:pt>
                <c:pt idx="8">
                  <c:v>Denmark</c:v>
                </c:pt>
                <c:pt idx="9">
                  <c:v>Latvia</c:v>
                </c:pt>
                <c:pt idx="10">
                  <c:v>Slovenia</c:v>
                </c:pt>
                <c:pt idx="11">
                  <c:v>Croatia</c:v>
                </c:pt>
                <c:pt idx="12">
                  <c:v>Slovakia</c:v>
                </c:pt>
                <c:pt idx="13">
                  <c:v>Hungary</c:v>
                </c:pt>
                <c:pt idx="14">
                  <c:v>European Union</c:v>
                </c:pt>
                <c:pt idx="15">
                  <c:v>Austria</c:v>
                </c:pt>
                <c:pt idx="16">
                  <c:v>Germany</c:v>
                </c:pt>
                <c:pt idx="17">
                  <c:v>Portugal</c:v>
                </c:pt>
                <c:pt idx="18">
                  <c:v>Spain</c:v>
                </c:pt>
                <c:pt idx="19">
                  <c:v>Netherlands</c:v>
                </c:pt>
                <c:pt idx="20">
                  <c:v>Ireland</c:v>
                </c:pt>
                <c:pt idx="21">
                  <c:v>Italy</c:v>
                </c:pt>
                <c:pt idx="22">
                  <c:v>Lithuania</c:v>
                </c:pt>
                <c:pt idx="23">
                  <c:v>Belgium</c:v>
                </c:pt>
                <c:pt idx="24">
                  <c:v>Greece</c:v>
                </c:pt>
                <c:pt idx="25">
                  <c:v>Luxembourg</c:v>
                </c:pt>
                <c:pt idx="26">
                  <c:v>Cyprus</c:v>
                </c:pt>
                <c:pt idx="27">
                  <c:v>Malta</c:v>
                </c:pt>
              </c:strCache>
            </c:strRef>
          </c:cat>
          <c:val>
            <c:numRef>
              <c:f>'Data-CHARTS'!$B$37:$B$64</c:f>
              <c:numCache>
                <c:formatCode>0.0_i%</c:formatCode>
                <c:ptCount val="28"/>
                <c:pt idx="0">
                  <c:v>0.10501909643385499</c:v>
                </c:pt>
                <c:pt idx="1">
                  <c:v>0.282012770780391</c:v>
                </c:pt>
                <c:pt idx="2">
                  <c:v>0.33510648961555117</c:v>
                </c:pt>
                <c:pt idx="3">
                  <c:v>0.37882166291005354</c:v>
                </c:pt>
                <c:pt idx="4">
                  <c:v>0.38897995779680428</c:v>
                </c:pt>
                <c:pt idx="5">
                  <c:v>0.42031759705043076</c:v>
                </c:pt>
                <c:pt idx="6">
                  <c:v>0.42760204187200301</c:v>
                </c:pt>
                <c:pt idx="7">
                  <c:v>0.4446268091950305</c:v>
                </c:pt>
                <c:pt idx="8">
                  <c:v>0.44856386421405081</c:v>
                </c:pt>
                <c:pt idx="9">
                  <c:v>0.4548055266791044</c:v>
                </c:pt>
                <c:pt idx="10">
                  <c:v>0.45801157731432901</c:v>
                </c:pt>
                <c:pt idx="11">
                  <c:v>0.53588513356258061</c:v>
                </c:pt>
                <c:pt idx="12">
                  <c:v>0.5630058870670791</c:v>
                </c:pt>
                <c:pt idx="13">
                  <c:v>0.5662828706628803</c:v>
                </c:pt>
                <c:pt idx="14">
                  <c:v>0.57496696499280608</c:v>
                </c:pt>
                <c:pt idx="15">
                  <c:v>0.58323955222380075</c:v>
                </c:pt>
                <c:pt idx="16">
                  <c:v>0.63710750540664496</c:v>
                </c:pt>
                <c:pt idx="17">
                  <c:v>0.65260770334022589</c:v>
                </c:pt>
                <c:pt idx="18">
                  <c:v>0.67889774965374317</c:v>
                </c:pt>
                <c:pt idx="19">
                  <c:v>0.68068382275063577</c:v>
                </c:pt>
                <c:pt idx="20">
                  <c:v>0.71302249059656952</c:v>
                </c:pt>
                <c:pt idx="21">
                  <c:v>0.73453513752490907</c:v>
                </c:pt>
                <c:pt idx="22">
                  <c:v>0.74909416082278024</c:v>
                </c:pt>
                <c:pt idx="23">
                  <c:v>0.78054663604337804</c:v>
                </c:pt>
                <c:pt idx="24">
                  <c:v>0.81427815713065155</c:v>
                </c:pt>
                <c:pt idx="25">
                  <c:v>0.92457496050236099</c:v>
                </c:pt>
                <c:pt idx="26">
                  <c:v>0.93077237813319635</c:v>
                </c:pt>
                <c:pt idx="27">
                  <c:v>0.975595479860214</c:v>
                </c:pt>
              </c:numCache>
            </c:numRef>
          </c:val>
          <c:extLst>
            <c:ext xmlns:c16="http://schemas.microsoft.com/office/drawing/2014/chart" uri="{C3380CC4-5D6E-409C-BE32-E72D297353CC}">
              <c16:uniqueId val="{00000002-47B5-4C96-A6DE-A8E551073CCD}"/>
            </c:ext>
          </c:extLst>
        </c:ser>
        <c:dLbls>
          <c:showLegendKey val="0"/>
          <c:showVal val="0"/>
          <c:showCatName val="0"/>
          <c:showSerName val="0"/>
          <c:showPercent val="0"/>
          <c:showBubbleSize val="0"/>
        </c:dLbls>
        <c:gapWidth val="100"/>
        <c:axId val="643540696"/>
        <c:axId val="643543648"/>
      </c:barChart>
      <c:catAx>
        <c:axId val="643540696"/>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54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pt-BR"/>
          </a:p>
        </c:txPr>
        <c:crossAx val="643543648"/>
        <c:crosses val="autoZero"/>
        <c:auto val="1"/>
        <c:lblAlgn val="ctr"/>
        <c:lblOffset val="100"/>
        <c:tickMarkSkip val="1"/>
        <c:noMultiLvlLbl val="0"/>
      </c:catAx>
      <c:valAx>
        <c:axId val="643543648"/>
        <c:scaling>
          <c:orientation val="minMax"/>
          <c:max val="1"/>
          <c:min val="0"/>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pt-BR"/>
          </a:p>
        </c:txPr>
        <c:crossAx val="643540696"/>
        <c:crosses val="autoZero"/>
        <c:crossBetween val="between"/>
      </c:valAx>
      <c:spPr>
        <a:noFill/>
        <a:ln>
          <a:noFill/>
        </a:ln>
        <a:effectLst/>
      </c:spPr>
    </c:plotArea>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pt-BR"/>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Imports from Russia in gross available energy in 2020 </a:t>
            </a:r>
          </a:p>
        </c:rich>
      </c:tx>
      <c:layout>
        <c:manualLayout>
          <c:xMode val="edge"/>
          <c:yMode val="edge"/>
          <c:x val="5.3333333333333332E-3"/>
          <c:y val="8.2151250154437888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pt-BR"/>
        </a:p>
      </c:txPr>
    </c:title>
    <c:autoTitleDeleted val="0"/>
    <c:plotArea>
      <c:layout>
        <c:manualLayout>
          <c:xMode val="edge"/>
          <c:yMode val="edge"/>
          <c:x val="1.4666666666666666E-2"/>
          <c:y val="0.12610216898706214"/>
          <c:w val="0.97066666666666668"/>
          <c:h val="0.77550780145789355"/>
        </c:manualLayout>
      </c:layout>
      <c:barChart>
        <c:barDir val="col"/>
        <c:grouping val="clustered"/>
        <c:varyColors val="0"/>
        <c:ser>
          <c:idx val="0"/>
          <c:order val="0"/>
          <c:spPr>
            <a:solidFill>
              <a:srgbClr val="32AFAF">
                <a:lumMod val="100000"/>
              </a:srgbClr>
            </a:solidFill>
            <a:ln>
              <a:noFill/>
            </a:ln>
            <a:effectLst/>
            <a:extLst>
              <a:ext uri="{91240B29-F687-4F45-9708-019B960494DF}">
                <a14:hiddenLine xmlns:a14="http://schemas.microsoft.com/office/drawing/2010/main">
                  <a:noFill/>
                </a14:hiddenLine>
              </a:ext>
            </a:extLst>
          </c:spPr>
          <c:invertIfNegative val="0"/>
          <c:dPt>
            <c:idx val="10"/>
            <c:invertIfNegative val="0"/>
            <c:bubble3D val="0"/>
            <c:spPr>
              <a:solidFill>
                <a:schemeClr val="accent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0712-4DBD-91A3-D4C7C68EAF96}"/>
              </c:ext>
            </c:extLst>
          </c:dPt>
          <c:dLbls>
            <c:dLbl>
              <c:idx val="10"/>
              <c:numFmt formatCode="0%" sourceLinked="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Arial"/>
                      <a:ea typeface="Arial"/>
                      <a:cs typeface="Arial"/>
                    </a:defRPr>
                  </a:pPr>
                  <a:endParaRPr lang="pt-BR"/>
                </a:p>
              </c:txPr>
              <c:dLblPos val="inBase"/>
              <c:showLegendKey val="0"/>
              <c:showVal val="1"/>
              <c:showCatName val="0"/>
              <c:showSerName val="0"/>
              <c:showPercent val="0"/>
              <c:showBubbleSize val="0"/>
              <c:extLst>
                <c:ext xmlns:c16="http://schemas.microsoft.com/office/drawing/2014/chart" uri="{C3380CC4-5D6E-409C-BE32-E72D297353CC}">
                  <c16:uniqueId val="{00000001-0712-4DBD-91A3-D4C7C68EAF96}"/>
                </c:ext>
              </c:extLst>
            </c:dLbl>
            <c:numFmt formatCode="0%" sourceLinked="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tx1"/>
                    </a:solidFill>
                    <a:latin typeface="Arial"/>
                    <a:ea typeface="Arial"/>
                    <a:cs typeface="Arial"/>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'Data-CHARTS'!$A$4:$A$31</c:f>
              <c:strCache>
                <c:ptCount val="28"/>
                <c:pt idx="0">
                  <c:v>Lithuania</c:v>
                </c:pt>
                <c:pt idx="1">
                  <c:v>Slovakia</c:v>
                </c:pt>
                <c:pt idx="2">
                  <c:v>Hungary</c:v>
                </c:pt>
                <c:pt idx="3">
                  <c:v>Netherlands</c:v>
                </c:pt>
                <c:pt idx="4">
                  <c:v>Greece</c:v>
                </c:pt>
                <c:pt idx="5">
                  <c:v>Finland*</c:v>
                </c:pt>
                <c:pt idx="6">
                  <c:v>Poland</c:v>
                </c:pt>
                <c:pt idx="7">
                  <c:v>Germany</c:v>
                </c:pt>
                <c:pt idx="8">
                  <c:v>Latvia</c:v>
                </c:pt>
                <c:pt idx="9">
                  <c:v>Croatia*</c:v>
                </c:pt>
                <c:pt idx="10">
                  <c:v>European Union</c:v>
                </c:pt>
                <c:pt idx="11">
                  <c:v>Belgium</c:v>
                </c:pt>
                <c:pt idx="12">
                  <c:v>Italy</c:v>
                </c:pt>
                <c:pt idx="13">
                  <c:v>Czechia</c:v>
                </c:pt>
                <c:pt idx="14">
                  <c:v>Estonia*</c:v>
                </c:pt>
                <c:pt idx="15">
                  <c:v>Denmark*</c:v>
                </c:pt>
                <c:pt idx="16">
                  <c:v>Slovenia*</c:v>
                </c:pt>
                <c:pt idx="17">
                  <c:v>Romania*</c:v>
                </c:pt>
                <c:pt idx="18">
                  <c:v>Austria*</c:v>
                </c:pt>
                <c:pt idx="19">
                  <c:v>Bulgaria</c:v>
                </c:pt>
                <c:pt idx="20">
                  <c:v>Sweden</c:v>
                </c:pt>
                <c:pt idx="21">
                  <c:v>France</c:v>
                </c:pt>
                <c:pt idx="22">
                  <c:v>Spain</c:v>
                </c:pt>
                <c:pt idx="23">
                  <c:v>Malta</c:v>
                </c:pt>
                <c:pt idx="24">
                  <c:v>Portugal</c:v>
                </c:pt>
                <c:pt idx="25">
                  <c:v>Luxembourg</c:v>
                </c:pt>
                <c:pt idx="26">
                  <c:v>Ireland</c:v>
                </c:pt>
                <c:pt idx="27">
                  <c:v>Cyprus</c:v>
                </c:pt>
              </c:strCache>
            </c:strRef>
          </c:cat>
          <c:val>
            <c:numRef>
              <c:f>'Data-CHARTS'!$B$4:$B$31</c:f>
              <c:numCache>
                <c:formatCode>0.0%</c:formatCode>
                <c:ptCount val="28"/>
                <c:pt idx="0">
                  <c:v>0.96051861070181677</c:v>
                </c:pt>
                <c:pt idx="1">
                  <c:v>0.57274509032319199</c:v>
                </c:pt>
                <c:pt idx="2">
                  <c:v>0.54200236314727179</c:v>
                </c:pt>
                <c:pt idx="3">
                  <c:v>0.48980803245543209</c:v>
                </c:pt>
                <c:pt idx="4">
                  <c:v>0.46459267362477424</c:v>
                </c:pt>
                <c:pt idx="5">
                  <c:v>0.44965906532079969</c:v>
                </c:pt>
                <c:pt idx="6">
                  <c:v>0.349716962466533</c:v>
                </c:pt>
                <c:pt idx="7">
                  <c:v>0.3111182121387282</c:v>
                </c:pt>
                <c:pt idx="8">
                  <c:v>0.30995324412963082</c:v>
                </c:pt>
                <c:pt idx="9">
                  <c:v>0.24740607439299728</c:v>
                </c:pt>
                <c:pt idx="10">
                  <c:v>0.24392946832148643</c:v>
                </c:pt>
                <c:pt idx="11">
                  <c:v>0.24305612476410871</c:v>
                </c:pt>
                <c:pt idx="12">
                  <c:v>0.23796500879220461</c:v>
                </c:pt>
                <c:pt idx="13">
                  <c:v>0.23718242634857603</c:v>
                </c:pt>
                <c:pt idx="14">
                  <c:v>0.21389971531294383</c:v>
                </c:pt>
                <c:pt idx="15">
                  <c:v>0.21141631011312381</c:v>
                </c:pt>
                <c:pt idx="16">
                  <c:v>0.17610591869989251</c:v>
                </c:pt>
                <c:pt idx="17">
                  <c:v>0.17039811567932589</c:v>
                </c:pt>
                <c:pt idx="18">
                  <c:v>0.16479236284764001</c:v>
                </c:pt>
                <c:pt idx="19">
                  <c:v>0.15391338664623883</c:v>
                </c:pt>
                <c:pt idx="20">
                  <c:v>8.5141236236285472E-2</c:v>
                </c:pt>
                <c:pt idx="21">
                  <c:v>8.4137921539306271E-2</c:v>
                </c:pt>
                <c:pt idx="22">
                  <c:v>7.5010245908833026E-2</c:v>
                </c:pt>
                <c:pt idx="23">
                  <c:v>7.4894174472955211E-2</c:v>
                </c:pt>
                <c:pt idx="24">
                  <c:v>4.8971407046744526E-2</c:v>
                </c:pt>
                <c:pt idx="25">
                  <c:v>4.3416040942661147E-2</c:v>
                </c:pt>
                <c:pt idx="26">
                  <c:v>3.1909305924900724E-2</c:v>
                </c:pt>
                <c:pt idx="27">
                  <c:v>1.6669606565114767E-2</c:v>
                </c:pt>
              </c:numCache>
            </c:numRef>
          </c:val>
          <c:extLst>
            <c:ext xmlns:c16="http://schemas.microsoft.com/office/drawing/2014/chart" uri="{C3380CC4-5D6E-409C-BE32-E72D297353CC}">
              <c16:uniqueId val="{00000000-0712-4DBD-91A3-D4C7C68EAF96}"/>
            </c:ext>
          </c:extLst>
        </c:ser>
        <c:dLbls>
          <c:showLegendKey val="0"/>
          <c:showVal val="0"/>
          <c:showCatName val="0"/>
          <c:showSerName val="0"/>
          <c:showPercent val="0"/>
          <c:showBubbleSize val="0"/>
        </c:dLbls>
        <c:gapWidth val="100"/>
        <c:axId val="643540696"/>
        <c:axId val="643543648"/>
      </c:barChart>
      <c:catAx>
        <c:axId val="643540696"/>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54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pt-BR"/>
          </a:p>
        </c:txPr>
        <c:crossAx val="643543648"/>
        <c:crosses val="autoZero"/>
        <c:auto val="1"/>
        <c:lblAlgn val="ctr"/>
        <c:lblOffset val="100"/>
        <c:tickMarkSkip val="1"/>
        <c:noMultiLvlLbl val="0"/>
      </c:catAx>
      <c:valAx>
        <c:axId val="643543648"/>
        <c:scaling>
          <c:orientation val="minMax"/>
          <c:max val="1"/>
          <c:min val="0"/>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pt-BR"/>
          </a:p>
        </c:txPr>
        <c:crossAx val="643540696"/>
        <c:crosses val="autoZero"/>
        <c:crossBetween val="between"/>
      </c:valAx>
      <c:spPr>
        <a:noFill/>
        <a:ln>
          <a:noFill/>
        </a:ln>
        <a:effectLst/>
      </c:spPr>
    </c:plotArea>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pt-BR"/>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tabColor theme="6"/>
  </sheetPr>
  <sheetViews>
    <sheetView zoomScale="118" workbookViewId="0" zoomToFit="1"/>
  </sheetViews>
  <pageMargins left="0.7" right="0.7" top="0.75" bottom="0.75" header="0.3" footer="0.3"/>
  <pageSetup paperSize="9" orientation="landscape" verticalDpi="360"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tabColor theme="6"/>
  </sheetPr>
  <sheetViews>
    <sheetView zoomScale="118" workbookViewId="0" zoomToFit="1"/>
  </sheetViews>
  <pageMargins left="0.7" right="0.7" top="0.75" bottom="0.75" header="0.3" footer="0.3"/>
  <pageSetup paperSize="9" orientation="landscape" verticalDpi="36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drawing1.xml><?xml version="1.0" encoding="utf-8"?>
<xdr:wsDr xmlns:xdr="http://schemas.openxmlformats.org/drawingml/2006/spreadsheetDrawing" xmlns:a="http://schemas.openxmlformats.org/drawingml/2006/main">
  <xdr:absoluteAnchor>
    <xdr:pos x="0" y="0"/>
    <xdr:ext cx="9298983" cy="6078242"/>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absSizeAnchor xmlns:cdr="http://schemas.openxmlformats.org/drawingml/2006/chartDrawing">
    <cdr:from>
      <cdr:x>0.00546</cdr:x>
      <cdr:y>0.95565</cdr:y>
    </cdr:from>
    <cdr:ext cx="7769058" cy="269369"/>
    <cdr:sp macro="" textlink="">
      <cdr:nvSpPr>
        <cdr:cNvPr id="4" name="FootonotesShape"/>
        <cdr:cNvSpPr txBox="1"/>
      </cdr:nvSpPr>
      <cdr:spPr>
        <a:xfrm xmlns:a="http://schemas.openxmlformats.org/drawingml/2006/main">
          <a:off x="50800" y="5804907"/>
          <a:ext cx="7769058"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calculation based on energy balances</a:t>
          </a:r>
        </a:p>
      </cdr:txBody>
    </cdr:sp>
  </cdr:absSizeAnchor>
  <cdr:absSizeAnchor xmlns:cdr="http://schemas.openxmlformats.org/drawingml/2006/chartDrawing">
    <cdr:from>
      <cdr:x>0.83543</cdr:x>
      <cdr:y>0.9312</cdr:y>
    </cdr:from>
    <cdr:ext cx="1530357" cy="417915"/>
    <cdr:pic>
      <cdr:nvPicPr>
        <cdr:cNvPr id="5" name="LogoShape">
          <a:extLst xmlns:a="http://schemas.openxmlformats.org/drawingml/2006/main">
            <a:ext uri="{FF2B5EF4-FFF2-40B4-BE49-F238E27FC236}">
              <a16:creationId xmlns:a16="http://schemas.microsoft.com/office/drawing/2014/main" id="{AFE912FB-6B47-93E1-68E2-1B2BF6DA5C4A}"/>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769050" y="5656361"/>
          <a:ext cx="1530357"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absoluteAnchor>
    <xdr:pos x="0" y="0"/>
    <xdr:ext cx="9298983" cy="6078242"/>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absSizeAnchor xmlns:cdr="http://schemas.openxmlformats.org/drawingml/2006/chartDrawing">
    <cdr:from>
      <cdr:x>0.00533</cdr:x>
      <cdr:y>0.9557</cdr:y>
    </cdr:from>
    <cdr:ext cx="7994650" cy="269369"/>
    <cdr:sp macro="" textlink="">
      <cdr:nvSpPr>
        <cdr:cNvPr id="2" name="FootonotesShape"/>
        <cdr:cNvSpPr txBox="1"/>
      </cdr:nvSpPr>
      <cdr:spPr>
        <a:xfrm xmlns:a="http://schemas.openxmlformats.org/drawingml/2006/main">
          <a:off x="49630" y="5815133"/>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including estimates for non-reported data for countries with *</a:t>
          </a:r>
        </a:p>
      </cdr:txBody>
    </cdr:sp>
  </cdr:absSizeAnchor>
  <cdr:absSizeAnchor xmlns:cdr="http://schemas.openxmlformats.org/drawingml/2006/chartDrawing">
    <cdr:from>
      <cdr:x>0.83933</cdr:x>
      <cdr:y>0.93242</cdr:y>
    </cdr:from>
    <cdr:ext cx="1530358" cy="417916"/>
    <cdr:pic>
      <cdr:nvPicPr>
        <cdr:cNvPr id="3" name="LogoShape">
          <a:extLst xmlns:a="http://schemas.openxmlformats.org/drawingml/2006/main">
            <a:ext uri="{FF2B5EF4-FFF2-40B4-BE49-F238E27FC236}">
              <a16:creationId xmlns:a16="http://schemas.microsoft.com/office/drawing/2014/main" id="{F757391E-EE2D-17A8-8CA0-7E020EA92FA5}"/>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65800"/>
          <a:ext cx="1530358" cy="417916"/>
        </a:xfrm>
        <a:prstGeom xmlns:a="http://schemas.openxmlformats.org/drawingml/2006/main" prst="rect">
          <a:avLst/>
        </a:prstGeom>
      </cdr:spPr>
    </cdr:pic>
  </cdr:absSizeAnchor>
</c:userShapes>
</file>

<file path=xl/theme/theme1.xml><?xml version="1.0" encoding="utf-8"?>
<a:theme xmlns:a="http://schemas.openxmlformats.org/drawingml/2006/main" name="Office Theme">
  <a:themeElements>
    <a:clrScheme name="8 Environment and energy">
      <a:dk1>
        <a:sysClr val="windowText" lastClr="000000"/>
      </a:dk1>
      <a:lt1>
        <a:sysClr val="window" lastClr="FFFFFF"/>
      </a:lt1>
      <a:dk2>
        <a:srgbClr val="1F497D"/>
      </a:dk2>
      <a:lt2>
        <a:srgbClr val="EEECE1"/>
      </a:lt2>
      <a:accent1>
        <a:srgbClr val="32AFAF"/>
      </a:accent1>
      <a:accent2>
        <a:srgbClr val="C84B96"/>
      </a:accent2>
      <a:accent3>
        <a:srgbClr val="286EB4"/>
      </a:accent3>
      <a:accent4>
        <a:srgbClr val="D73C41"/>
      </a:accent4>
      <a:accent5>
        <a:srgbClr val="00A5E6"/>
      </a:accent5>
      <a:accent6>
        <a:srgbClr val="B9C31E"/>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I55"/>
  <sheetViews>
    <sheetView tabSelected="1" zoomScaleNormal="100" workbookViewId="0"/>
  </sheetViews>
  <sheetFormatPr defaultRowHeight="14.25" x14ac:dyDescent="0.25"/>
  <cols>
    <col min="1" max="1" width="23.85546875" style="5" customWidth="1"/>
    <col min="2" max="9" width="14.42578125" style="5" customWidth="1"/>
    <col min="10" max="16384" width="9.140625" style="5"/>
  </cols>
  <sheetData>
    <row r="1" spans="1:9" ht="15.75" x14ac:dyDescent="0.25">
      <c r="A1" s="52" t="s">
        <v>75</v>
      </c>
    </row>
    <row r="2" spans="1:9" x14ac:dyDescent="0.25">
      <c r="A2" s="7" t="s">
        <v>76</v>
      </c>
      <c r="B2" s="91"/>
      <c r="C2" s="91"/>
      <c r="D2" s="91"/>
      <c r="E2" s="91"/>
      <c r="F2" s="91"/>
      <c r="G2" s="91"/>
      <c r="H2" s="91"/>
      <c r="I2" s="91"/>
    </row>
    <row r="3" spans="1:9" x14ac:dyDescent="0.25">
      <c r="A3" s="6" t="s">
        <v>77</v>
      </c>
      <c r="B3" s="3"/>
      <c r="C3" s="91"/>
      <c r="D3" s="91"/>
      <c r="E3" s="91"/>
      <c r="F3" s="91"/>
      <c r="G3" s="91"/>
      <c r="H3" s="91"/>
      <c r="I3" s="91"/>
    </row>
    <row r="4" spans="1:9" x14ac:dyDescent="0.25">
      <c r="A4" s="6" t="s">
        <v>80</v>
      </c>
      <c r="B4" s="3"/>
      <c r="C4" s="91"/>
      <c r="D4" s="91"/>
      <c r="E4" s="91"/>
      <c r="F4" s="91"/>
      <c r="G4" s="91"/>
      <c r="H4" s="91"/>
      <c r="I4" s="91"/>
    </row>
    <row r="5" spans="1:9" x14ac:dyDescent="0.25">
      <c r="A5" s="6" t="s">
        <v>79</v>
      </c>
      <c r="B5" s="1"/>
      <c r="C5" s="91"/>
      <c r="D5" s="91"/>
      <c r="E5" s="91"/>
      <c r="F5" s="91"/>
      <c r="G5" s="91"/>
      <c r="H5" s="91"/>
      <c r="I5" s="91"/>
    </row>
    <row r="6" spans="1:9" x14ac:dyDescent="0.25">
      <c r="A6" s="1"/>
      <c r="B6" s="91"/>
      <c r="C6" s="91"/>
      <c r="D6" s="91"/>
      <c r="E6" s="91"/>
      <c r="F6" s="91"/>
      <c r="G6" s="91"/>
      <c r="H6" s="91"/>
      <c r="I6" s="91"/>
    </row>
    <row r="7" spans="1:9" ht="57" customHeight="1" x14ac:dyDescent="0.25">
      <c r="A7" s="101" t="s">
        <v>150</v>
      </c>
      <c r="B7" s="101"/>
      <c r="C7" s="101"/>
      <c r="D7" s="101"/>
      <c r="E7" s="101"/>
      <c r="F7" s="101"/>
      <c r="G7" s="101"/>
      <c r="H7" s="101"/>
      <c r="I7" s="101"/>
    </row>
    <row r="8" spans="1:9" x14ac:dyDescent="0.25">
      <c r="A8" s="89" t="s">
        <v>151</v>
      </c>
      <c r="B8" s="1"/>
      <c r="C8" s="91"/>
      <c r="D8" s="91"/>
      <c r="E8" s="91"/>
      <c r="F8" s="91"/>
      <c r="G8" s="91"/>
      <c r="H8" s="91"/>
      <c r="I8" s="91"/>
    </row>
    <row r="9" spans="1:9" ht="14.25" customHeight="1" x14ac:dyDescent="0.25">
      <c r="A9" s="90"/>
      <c r="B9" s="1"/>
      <c r="C9" s="91"/>
      <c r="D9" s="91"/>
      <c r="E9" s="91"/>
      <c r="F9" s="91"/>
      <c r="G9" s="91"/>
      <c r="H9" s="91"/>
      <c r="I9" s="91"/>
    </row>
    <row r="11" spans="1:9" ht="60" x14ac:dyDescent="0.25">
      <c r="A11" s="11"/>
      <c r="B11" s="9" t="s">
        <v>13</v>
      </c>
      <c r="C11" s="36" t="s">
        <v>17</v>
      </c>
      <c r="D11" s="36" t="s">
        <v>18</v>
      </c>
      <c r="E11" s="36" t="s">
        <v>19</v>
      </c>
      <c r="F11" s="36" t="s">
        <v>20</v>
      </c>
      <c r="G11" s="44" t="s">
        <v>21</v>
      </c>
      <c r="H11" s="9" t="s">
        <v>78</v>
      </c>
      <c r="I11" s="36" t="s">
        <v>74</v>
      </c>
    </row>
    <row r="12" spans="1:9" ht="22.5" customHeight="1" x14ac:dyDescent="0.25">
      <c r="A12" s="25" t="s">
        <v>72</v>
      </c>
      <c r="B12" s="29">
        <f>GAE!C12/GAE!$B12</f>
        <v>0.10173894785936827</v>
      </c>
      <c r="C12" s="37">
        <f>GAE!G12/GAE!$B12</f>
        <v>0.23719481066355502</v>
      </c>
      <c r="D12" s="37">
        <f>GAE!H12/GAE!$B12</f>
        <v>0.34495686103291123</v>
      </c>
      <c r="E12" s="37">
        <f>GAE!I12/GAE!$B12</f>
        <v>0.17399470027857136</v>
      </c>
      <c r="F12" s="37">
        <f>GAE!J12/GAE!$B12</f>
        <v>1.0356785662068562E-2</v>
      </c>
      <c r="G12" s="45">
        <f>GAE!K12/GAE!$B12</f>
        <v>0.12701657008919581</v>
      </c>
      <c r="H12" s="29">
        <f>GAE!L12/GAE!$B12</f>
        <v>8.6251301857653904E-4</v>
      </c>
      <c r="I12" s="37">
        <f>1-SUM(B12:H12)</f>
        <v>3.87881139575319E-3</v>
      </c>
    </row>
    <row r="13" spans="1:9" ht="22.5" customHeight="1" x14ac:dyDescent="0.25">
      <c r="A13" s="26" t="s">
        <v>73</v>
      </c>
      <c r="B13" s="30">
        <f>GAE!C13/GAE!$B13</f>
        <v>6.9227983156983627E-2</v>
      </c>
      <c r="C13" s="38">
        <f>GAE!G13/GAE!$B13</f>
        <v>0.25353821700320561</v>
      </c>
      <c r="D13" s="38">
        <f>GAE!H13/GAE!$B13</f>
        <v>0.36416683284854767</v>
      </c>
      <c r="E13" s="38">
        <f>GAE!I13/GAE!$B13</f>
        <v>0.16449093014254773</v>
      </c>
      <c r="F13" s="38">
        <f>GAE!J13/GAE!$B13</f>
        <v>9.948205330507073E-3</v>
      </c>
      <c r="G13" s="46">
        <f>GAE!K13/GAE!$B13</f>
        <v>0.13284806337771934</v>
      </c>
      <c r="H13" s="30">
        <f>GAE!L13/GAE!$B13</f>
        <v>1.0391505464445146E-3</v>
      </c>
      <c r="I13" s="38">
        <f t="shared" ref="I13:I52" si="0">1-SUM(B13:H13)</f>
        <v>4.7406175940444273E-3</v>
      </c>
    </row>
    <row r="14" spans="1:9" x14ac:dyDescent="0.25">
      <c r="A14" s="15" t="s">
        <v>27</v>
      </c>
      <c r="B14" s="31">
        <f>GAE!C14/GAE!$B14</f>
        <v>4.0673200379776377E-2</v>
      </c>
      <c r="C14" s="39">
        <f>GAE!G14/GAE!$B14</f>
        <v>0.26258470192634309</v>
      </c>
      <c r="D14" s="39">
        <f>GAE!H14/GAE!$B14</f>
        <v>0.45047422666432752</v>
      </c>
      <c r="E14" s="39">
        <f>GAE!I14/GAE!$B14</f>
        <v>8.5240193095597938E-2</v>
      </c>
      <c r="F14" s="39">
        <f>GAE!J14/GAE!$B14</f>
        <v>1.118573676905972E-2</v>
      </c>
      <c r="G14" s="47">
        <f>GAE!K14/GAE!$B14</f>
        <v>0.14476861638384678</v>
      </c>
      <c r="H14" s="31">
        <f>GAE!L14/GAE!$B14</f>
        <v>-4.9508676030524286E-4</v>
      </c>
      <c r="I14" s="39">
        <f t="shared" si="0"/>
        <v>5.5684115413537905E-3</v>
      </c>
    </row>
    <row r="15" spans="1:9" x14ac:dyDescent="0.25">
      <c r="A15" s="12" t="s">
        <v>28</v>
      </c>
      <c r="B15" s="32">
        <f>GAE!C15/GAE!$B15</f>
        <v>0.23897164919519798</v>
      </c>
      <c r="C15" s="40">
        <f>GAE!G15/GAE!$B15</f>
        <v>0.14033745463440481</v>
      </c>
      <c r="D15" s="40">
        <f>GAE!H15/GAE!$B15</f>
        <v>0.24534548602702844</v>
      </c>
      <c r="E15" s="40">
        <f>GAE!I15/GAE!$B15</f>
        <v>0.14228398209770557</v>
      </c>
      <c r="F15" s="40">
        <f>GAE!J15/GAE!$B15</f>
        <v>3.6914052604784735E-3</v>
      </c>
      <c r="G15" s="48">
        <f>GAE!K15/GAE!$B15</f>
        <v>0.24186114272310297</v>
      </c>
      <c r="H15" s="32">
        <f>GAE!L15/GAE!$B15</f>
        <v>-1.6350919966620119E-2</v>
      </c>
      <c r="I15" s="40">
        <f t="shared" si="0"/>
        <v>3.8598000287017875E-3</v>
      </c>
    </row>
    <row r="16" spans="1:9" x14ac:dyDescent="0.25">
      <c r="A16" s="12" t="s">
        <v>29</v>
      </c>
      <c r="B16" s="32">
        <f>GAE!C16/GAE!$B16</f>
        <v>0.30311917731149113</v>
      </c>
      <c r="C16" s="40">
        <f>GAE!G16/GAE!$B16</f>
        <v>0.18094942840958819</v>
      </c>
      <c r="D16" s="40">
        <f>GAE!H16/GAE!$B16</f>
        <v>0.21412037627100192</v>
      </c>
      <c r="E16" s="40">
        <f>GAE!I16/GAE!$B16</f>
        <v>0.12741203528941389</v>
      </c>
      <c r="F16" s="40">
        <f>GAE!J16/GAE!$B16</f>
        <v>9.1640535768850971E-3</v>
      </c>
      <c r="G16" s="48">
        <f>GAE!K16/GAE!$B16</f>
        <v>0.18642538395067443</v>
      </c>
      <c r="H16" s="32">
        <f>GAE!L16/GAE!$B16</f>
        <v>-2.171036618885934E-2</v>
      </c>
      <c r="I16" s="40">
        <f t="shared" si="0"/>
        <v>5.1991137980467172E-4</v>
      </c>
    </row>
    <row r="17" spans="1:9" x14ac:dyDescent="0.25">
      <c r="A17" s="12" t="s">
        <v>30</v>
      </c>
      <c r="B17" s="32">
        <f>GAE!C17/GAE!$B17</f>
        <v>4.3317553519453149E-2</v>
      </c>
      <c r="C17" s="40">
        <f>GAE!G17/GAE!$B17</f>
        <v>0.12846177041167517</v>
      </c>
      <c r="D17" s="40">
        <f>GAE!H17/GAE!$B17</f>
        <v>0.38677293257739109</v>
      </c>
      <c r="E17" s="40">
        <f>GAE!I17/GAE!$B17</f>
        <v>0.37810334008290453</v>
      </c>
      <c r="F17" s="40">
        <f>GAE!J17/GAE!$B17</f>
        <v>2.7197159365902779E-2</v>
      </c>
      <c r="G17" s="48">
        <f>GAE!K17/GAE!$B17</f>
        <v>0</v>
      </c>
      <c r="H17" s="32">
        <f>GAE!L17/GAE!$B17</f>
        <v>3.5991732657135525E-2</v>
      </c>
      <c r="I17" s="40">
        <f t="shared" si="0"/>
        <v>1.5551138553759891E-4</v>
      </c>
    </row>
    <row r="18" spans="1:9" x14ac:dyDescent="0.25">
      <c r="A18" s="12" t="s">
        <v>70</v>
      </c>
      <c r="B18" s="32">
        <f>GAE!C18/GAE!$B18</f>
        <v>0.15590304029848689</v>
      </c>
      <c r="C18" s="40">
        <f>GAE!G18/GAE!$B18</f>
        <v>0.26079563649033877</v>
      </c>
      <c r="D18" s="40">
        <f>GAE!H18/GAE!$B18</f>
        <v>0.35233469356993841</v>
      </c>
      <c r="E18" s="40">
        <f>GAE!I18/GAE!$B18</f>
        <v>0.16409045211187781</v>
      </c>
      <c r="F18" s="40">
        <f>GAE!J18/GAE!$B18</f>
        <v>1.4644999270558312E-2</v>
      </c>
      <c r="G18" s="48">
        <f>GAE!K18/GAE!$B18</f>
        <v>5.7951206495085422E-2</v>
      </c>
      <c r="H18" s="32">
        <f>GAE!L18/GAE!$B18</f>
        <v>-5.720024740363175E-3</v>
      </c>
      <c r="I18" s="40">
        <f t="shared" si="0"/>
        <v>-3.4959222183772454E-9</v>
      </c>
    </row>
    <row r="19" spans="1:9" x14ac:dyDescent="0.25">
      <c r="A19" s="12" t="s">
        <v>32</v>
      </c>
      <c r="B19" s="32">
        <f>GAE!C19/GAE!$B19</f>
        <v>-5.6992422474834274E-4</v>
      </c>
      <c r="C19" s="40">
        <f>GAE!G19/GAE!$B19</f>
        <v>7.7308987575401028E-2</v>
      </c>
      <c r="D19" s="40">
        <f>GAE!H19/GAE!$B19</f>
        <v>5.2483832633785844E-2</v>
      </c>
      <c r="E19" s="40">
        <f>GAE!I19/GAE!$B19</f>
        <v>0.27393179976467108</v>
      </c>
      <c r="F19" s="40">
        <f>GAE!J19/GAE!$B19</f>
        <v>7.1552042068185181E-3</v>
      </c>
      <c r="G19" s="48">
        <f>GAE!K19/GAE!$B19</f>
        <v>0</v>
      </c>
      <c r="H19" s="32">
        <f>GAE!L19/GAE!$B19</f>
        <v>6.5507416541433869E-2</v>
      </c>
      <c r="I19" s="40">
        <f t="shared" si="0"/>
        <v>0.52418268350263797</v>
      </c>
    </row>
    <row r="20" spans="1:9" x14ac:dyDescent="0.25">
      <c r="A20" s="12" t="s">
        <v>33</v>
      </c>
      <c r="B20" s="32">
        <f>GAE!C20/GAE!$B20</f>
        <v>3.2132811709870535E-2</v>
      </c>
      <c r="C20" s="40">
        <f>GAE!G20/GAE!$B20</f>
        <v>0.32832722921620022</v>
      </c>
      <c r="D20" s="40">
        <f>GAE!H20/GAE!$B20</f>
        <v>0.45936144401398726</v>
      </c>
      <c r="E20" s="40">
        <f>GAE!I20/GAE!$B20</f>
        <v>0.12733498068925836</v>
      </c>
      <c r="F20" s="40">
        <f>GAE!J20/GAE!$B20</f>
        <v>1.0578755653970484E-2</v>
      </c>
      <c r="G20" s="48">
        <f>GAE!K20/GAE!$B20</f>
        <v>0</v>
      </c>
      <c r="H20" s="32">
        <f>GAE!L20/GAE!$B20</f>
        <v>-9.4122609963675173E-4</v>
      </c>
      <c r="I20" s="40">
        <f t="shared" si="0"/>
        <v>4.3206004816349952E-2</v>
      </c>
    </row>
    <row r="21" spans="1:9" x14ac:dyDescent="0.25">
      <c r="A21" s="12" t="s">
        <v>34</v>
      </c>
      <c r="B21" s="32">
        <f>GAE!C21/GAE!$B21</f>
        <v>8.2952915752491044E-2</v>
      </c>
      <c r="C21" s="40">
        <f>GAE!G21/GAE!$B21</f>
        <v>0.22329390654988776</v>
      </c>
      <c r="D21" s="40">
        <f>GAE!H21/GAE!$B21</f>
        <v>0.50716774410494336</v>
      </c>
      <c r="E21" s="40">
        <f>GAE!I21/GAE!$B21</f>
        <v>0.15161596712691916</v>
      </c>
      <c r="F21" s="40">
        <f>GAE!J21/GAE!$B21</f>
        <v>4.3825156428126068E-4</v>
      </c>
      <c r="G21" s="48">
        <f>GAE!K21/GAE!$B21</f>
        <v>0</v>
      </c>
      <c r="H21" s="32">
        <f>GAE!L21/GAE!$B21</f>
        <v>3.4531260208162474E-2</v>
      </c>
      <c r="I21" s="40">
        <f t="shared" si="0"/>
        <v>-4.5306685070301E-8</v>
      </c>
    </row>
    <row r="22" spans="1:9" x14ac:dyDescent="0.25">
      <c r="A22" s="12" t="s">
        <v>35</v>
      </c>
      <c r="B22" s="32">
        <f>GAE!C22/GAE!$B22</f>
        <v>2.6231541458515962E-2</v>
      </c>
      <c r="C22" s="40">
        <f>GAE!G22/GAE!$B22</f>
        <v>0.23640485334341033</v>
      </c>
      <c r="D22" s="40">
        <f>GAE!H22/GAE!$B22</f>
        <v>0.44042538294392819</v>
      </c>
      <c r="E22" s="40">
        <f>GAE!I22/GAE!$B22</f>
        <v>0.16157905985350624</v>
      </c>
      <c r="F22" s="40">
        <f>GAE!J22/GAE!$B22</f>
        <v>4.5672427448197883E-3</v>
      </c>
      <c r="G22" s="48">
        <f>GAE!K22/GAE!$B22</f>
        <v>0.12840562624813415</v>
      </c>
      <c r="H22" s="32">
        <f>GAE!L22/GAE!$B22</f>
        <v>2.386284945471866E-3</v>
      </c>
      <c r="I22" s="40">
        <f t="shared" si="0"/>
        <v>8.4622133744716166E-9</v>
      </c>
    </row>
    <row r="23" spans="1:9" x14ac:dyDescent="0.25">
      <c r="A23" s="12" t="s">
        <v>36</v>
      </c>
      <c r="B23" s="32">
        <f>GAE!C23/GAE!$B23</f>
        <v>2.3583184899976121E-2</v>
      </c>
      <c r="C23" s="40">
        <f>GAE!G23/GAE!$B23</f>
        <v>0.15530289201454847</v>
      </c>
      <c r="D23" s="40">
        <f>GAE!H23/GAE!$B23</f>
        <v>0.29338733805267864</v>
      </c>
      <c r="E23" s="40">
        <f>GAE!I23/GAE!$B23</f>
        <v>0.12730154781287753</v>
      </c>
      <c r="F23" s="40">
        <f>GAE!J23/GAE!$B23</f>
        <v>7.2676961196126034E-3</v>
      </c>
      <c r="G23" s="48">
        <f>GAE!K23/GAE!$B23</f>
        <v>0.41039301084560253</v>
      </c>
      <c r="H23" s="32">
        <f>GAE!L23/GAE!$B23</f>
        <v>-1.7235669745295928E-2</v>
      </c>
      <c r="I23" s="40">
        <f t="shared" si="0"/>
        <v>0</v>
      </c>
    </row>
    <row r="24" spans="1:9" x14ac:dyDescent="0.25">
      <c r="A24" s="12" t="s">
        <v>37</v>
      </c>
      <c r="B24" s="32">
        <f>GAE!C24/GAE!$B24</f>
        <v>4.3376104454952213E-2</v>
      </c>
      <c r="C24" s="40">
        <f>GAE!G24/GAE!$B24</f>
        <v>0.30325624315626426</v>
      </c>
      <c r="D24" s="40">
        <f>GAE!H24/GAE!$B24</f>
        <v>0.33714544975488048</v>
      </c>
      <c r="E24" s="40">
        <f>GAE!I24/GAE!$B24</f>
        <v>0.26364033540219611</v>
      </c>
      <c r="F24" s="40">
        <f>GAE!J24/GAE!$B24</f>
        <v>4.6762575240562035E-3</v>
      </c>
      <c r="G24" s="48">
        <f>GAE!K24/GAE!$B24</f>
        <v>0</v>
      </c>
      <c r="H24" s="32">
        <f>GAE!L24/GAE!$B24</f>
        <v>4.7905609707650738E-2</v>
      </c>
      <c r="I24" s="40">
        <f t="shared" si="0"/>
        <v>0</v>
      </c>
    </row>
    <row r="25" spans="1:9" x14ac:dyDescent="0.25">
      <c r="A25" s="12" t="s">
        <v>38</v>
      </c>
      <c r="B25" s="32">
        <f>GAE!C25/GAE!$B25</f>
        <v>3.5370242830540868E-2</v>
      </c>
      <c r="C25" s="40">
        <f>GAE!G25/GAE!$B25</f>
        <v>0.40466460178269731</v>
      </c>
      <c r="D25" s="40">
        <f>GAE!H25/GAE!$B25</f>
        <v>0.32874665526350355</v>
      </c>
      <c r="E25" s="40">
        <f>GAE!I25/GAE!$B25</f>
        <v>0.20373318022968728</v>
      </c>
      <c r="F25" s="40">
        <f>GAE!J25/GAE!$B25</f>
        <v>8.2626578064707648E-3</v>
      </c>
      <c r="G25" s="48">
        <f>GAE!K25/GAE!$B25</f>
        <v>0</v>
      </c>
      <c r="H25" s="32">
        <f>GAE!L25/GAE!$B25</f>
        <v>1.9222669029862621E-2</v>
      </c>
      <c r="I25" s="40">
        <f t="shared" si="0"/>
        <v>-6.9427623650142323E-9</v>
      </c>
    </row>
    <row r="26" spans="1:9" x14ac:dyDescent="0.25">
      <c r="A26" s="12" t="s">
        <v>39</v>
      </c>
      <c r="B26" s="32">
        <f>GAE!C26/GAE!$B26</f>
        <v>5.4674036703909867E-3</v>
      </c>
      <c r="C26" s="40">
        <f>GAE!G26/GAE!$B26</f>
        <v>0</v>
      </c>
      <c r="D26" s="40">
        <f>GAE!H26/GAE!$B26</f>
        <v>0.87129777048304757</v>
      </c>
      <c r="E26" s="40">
        <f>GAE!I26/GAE!$B26</f>
        <v>0.10964752346603095</v>
      </c>
      <c r="F26" s="40">
        <f>GAE!J26/GAE!$B26</f>
        <v>1.3587302380530358E-2</v>
      </c>
      <c r="G26" s="48">
        <f>GAE!K26/GAE!$B26</f>
        <v>0</v>
      </c>
      <c r="H26" s="32">
        <f>GAE!L26/GAE!$B26</f>
        <v>0</v>
      </c>
      <c r="I26" s="40">
        <f t="shared" si="0"/>
        <v>0</v>
      </c>
    </row>
    <row r="27" spans="1:9" x14ac:dyDescent="0.25">
      <c r="A27" s="12" t="s">
        <v>40</v>
      </c>
      <c r="B27" s="32">
        <f>GAE!C27/GAE!$B27</f>
        <v>5.0272387202890869E-3</v>
      </c>
      <c r="C27" s="40">
        <f>GAE!G27/GAE!$B27</f>
        <v>0.19925517362755135</v>
      </c>
      <c r="D27" s="40">
        <f>GAE!H27/GAE!$B27</f>
        <v>0.35742778570557665</v>
      </c>
      <c r="E27" s="40">
        <f>GAE!I27/GAE!$B27</f>
        <v>0.39604992039731074</v>
      </c>
      <c r="F27" s="40">
        <f>GAE!J27/GAE!$B27</f>
        <v>1.1518475200801695E-2</v>
      </c>
      <c r="G27" s="48">
        <f>GAE!K27/GAE!$B27</f>
        <v>0</v>
      </c>
      <c r="H27" s="32">
        <f>GAE!L27/GAE!$B27</f>
        <v>3.0597509408834288E-2</v>
      </c>
      <c r="I27" s="40">
        <f t="shared" si="0"/>
        <v>1.2389693963610338E-4</v>
      </c>
    </row>
    <row r="28" spans="1:9" x14ac:dyDescent="0.25">
      <c r="A28" s="12" t="s">
        <v>41</v>
      </c>
      <c r="B28" s="32">
        <f>GAE!C28/GAE!$B28</f>
        <v>1.7223069143729727E-2</v>
      </c>
      <c r="C28" s="40">
        <f>GAE!G28/GAE!$B28</f>
        <v>0.25231743189682559</v>
      </c>
      <c r="D28" s="40">
        <f>GAE!H28/GAE!$B28</f>
        <v>0.39226588975961202</v>
      </c>
      <c r="E28" s="40">
        <f>GAE!I28/GAE!$B28</f>
        <v>0.21186572222655173</v>
      </c>
      <c r="F28" s="40">
        <f>GAE!J28/GAE!$B28</f>
        <v>7.4973987715521899E-3</v>
      </c>
      <c r="G28" s="48">
        <f>GAE!K28/GAE!$B28</f>
        <v>0</v>
      </c>
      <c r="H28" s="32">
        <f>GAE!L28/GAE!$B28</f>
        <v>8.7018017737876277E-2</v>
      </c>
      <c r="I28" s="40">
        <f t="shared" si="0"/>
        <v>3.1812470463852383E-2</v>
      </c>
    </row>
    <row r="29" spans="1:9" x14ac:dyDescent="0.25">
      <c r="A29" s="12" t="s">
        <v>42</v>
      </c>
      <c r="B29" s="32">
        <f>GAE!C29/GAE!$B29</f>
        <v>9.6973861556077061E-3</v>
      </c>
      <c r="C29" s="40">
        <f>GAE!G29/GAE!$B29</f>
        <v>0.15672143487613141</v>
      </c>
      <c r="D29" s="40">
        <f>GAE!H29/GAE!$B29</f>
        <v>0.60373178586843468</v>
      </c>
      <c r="E29" s="40">
        <f>GAE!I29/GAE!$B29</f>
        <v>0.10002747113449731</v>
      </c>
      <c r="F29" s="40">
        <f>GAE!J29/GAE!$B29</f>
        <v>1.1285868560837967E-2</v>
      </c>
      <c r="G29" s="48">
        <f>GAE!K29/GAE!$B29</f>
        <v>0</v>
      </c>
      <c r="H29" s="32">
        <f>GAE!L29/GAE!$B29</f>
        <v>0.11853580114430266</v>
      </c>
      <c r="I29" s="40">
        <f t="shared" si="0"/>
        <v>2.522601882937181E-7</v>
      </c>
    </row>
    <row r="30" spans="1:9" x14ac:dyDescent="0.25">
      <c r="A30" s="12" t="s">
        <v>43</v>
      </c>
      <c r="B30" s="32">
        <f>GAE!C30/GAE!$B30</f>
        <v>6.4352343192104172E-2</v>
      </c>
      <c r="C30" s="40">
        <f>GAE!G30/GAE!$B30</f>
        <v>0.33512009120498654</v>
      </c>
      <c r="D30" s="40">
        <f>GAE!H30/GAE!$B30</f>
        <v>0.28572066576336536</v>
      </c>
      <c r="E30" s="40">
        <f>GAE!I30/GAE!$B30</f>
        <v>0.11337230865987005</v>
      </c>
      <c r="F30" s="40">
        <f>GAE!J30/GAE!$B30</f>
        <v>8.0705217414046813E-3</v>
      </c>
      <c r="G30" s="48">
        <f>GAE!K30/GAE!$B30</f>
        <v>0.15497292160779072</v>
      </c>
      <c r="H30" s="32">
        <f>GAE!L30/GAE!$B30</f>
        <v>3.8391109593883005E-2</v>
      </c>
      <c r="I30" s="40">
        <f t="shared" si="0"/>
        <v>3.8236595445440003E-8</v>
      </c>
    </row>
    <row r="31" spans="1:9" x14ac:dyDescent="0.25">
      <c r="A31" s="12" t="s">
        <v>44</v>
      </c>
      <c r="B31" s="32">
        <f>GAE!C31/GAE!$B31</f>
        <v>0</v>
      </c>
      <c r="C31" s="40">
        <f>GAE!G31/GAE!$B31</f>
        <v>0.10798598068526882</v>
      </c>
      <c r="D31" s="40">
        <f>GAE!H31/GAE!$B31</f>
        <v>0.86046547138062557</v>
      </c>
      <c r="E31" s="40">
        <f>GAE!I31/GAE!$B31</f>
        <v>1.9423652656513555E-2</v>
      </c>
      <c r="F31" s="40">
        <f>GAE!J31/GAE!$B31</f>
        <v>0</v>
      </c>
      <c r="G31" s="48">
        <f>GAE!K31/GAE!$B31</f>
        <v>0</v>
      </c>
      <c r="H31" s="32">
        <f>GAE!L31/GAE!$B31</f>
        <v>1.2124895277591998E-2</v>
      </c>
      <c r="I31" s="40">
        <f t="shared" si="0"/>
        <v>0</v>
      </c>
    </row>
    <row r="32" spans="1:9" x14ac:dyDescent="0.25">
      <c r="A32" s="12" t="s">
        <v>45</v>
      </c>
      <c r="B32" s="32">
        <f>GAE!C32/GAE!$B32</f>
        <v>4.9038361281704843E-2</v>
      </c>
      <c r="C32" s="40">
        <f>GAE!G32/GAE!$B32</f>
        <v>0.37645064230528846</v>
      </c>
      <c r="D32" s="40">
        <f>GAE!H32/GAE!$B32</f>
        <v>0.46909731850477004</v>
      </c>
      <c r="E32" s="40">
        <f>GAE!I32/GAE!$B32</f>
        <v>8.3720862696241752E-2</v>
      </c>
      <c r="F32" s="40">
        <f>GAE!J32/GAE!$B32</f>
        <v>9.429764834603489E-3</v>
      </c>
      <c r="G32" s="48">
        <f>GAE!K32/GAE!$B32</f>
        <v>1.1404944318794663E-2</v>
      </c>
      <c r="H32" s="32">
        <f>GAE!L32/GAE!$B32</f>
        <v>-2.7284338855118931E-3</v>
      </c>
      <c r="I32" s="40">
        <f t="shared" si="0"/>
        <v>3.5865399441086243E-3</v>
      </c>
    </row>
    <row r="33" spans="1:9" x14ac:dyDescent="0.25">
      <c r="A33" s="12" t="s">
        <v>46</v>
      </c>
      <c r="B33" s="32">
        <f>GAE!C33/GAE!$B33</f>
        <v>7.6689251499525504E-2</v>
      </c>
      <c r="C33" s="40">
        <f>GAE!G33/GAE!$B33</f>
        <v>0.22597401823683158</v>
      </c>
      <c r="D33" s="40">
        <f>GAE!H33/GAE!$B33</f>
        <v>0.34486855460958721</v>
      </c>
      <c r="E33" s="40">
        <f>GAE!I33/GAE!$B33</f>
        <v>0.32576991322449556</v>
      </c>
      <c r="F33" s="40">
        <f>GAE!J33/GAE!$B33</f>
        <v>2.0733082599447283E-2</v>
      </c>
      <c r="G33" s="48">
        <f>GAE!K33/GAE!$B33</f>
        <v>0</v>
      </c>
      <c r="H33" s="32">
        <f>GAE!L33/GAE!$B33</f>
        <v>5.8585318737447069E-3</v>
      </c>
      <c r="I33" s="40">
        <f t="shared" si="0"/>
        <v>1.066479563681666E-4</v>
      </c>
    </row>
    <row r="34" spans="1:9" x14ac:dyDescent="0.25">
      <c r="A34" s="12" t="s">
        <v>47</v>
      </c>
      <c r="B34" s="32">
        <f>GAE!C34/GAE!$B34</f>
        <v>0.39615200467566314</v>
      </c>
      <c r="C34" s="40">
        <f>GAE!G34/GAE!$B34</f>
        <v>0.16886409234022243</v>
      </c>
      <c r="D34" s="40">
        <f>GAE!H34/GAE!$B34</f>
        <v>0.28793461461192371</v>
      </c>
      <c r="E34" s="40">
        <f>GAE!I34/GAE!$B34</f>
        <v>0.12539488281809499</v>
      </c>
      <c r="F34" s="40">
        <f>GAE!J34/GAE!$B34</f>
        <v>1.0351594272221631E-2</v>
      </c>
      <c r="G34" s="48">
        <f>GAE!K34/GAE!$B34</f>
        <v>0</v>
      </c>
      <c r="H34" s="32">
        <f>GAE!L34/GAE!$B34</f>
        <v>1.1045279167068444E-2</v>
      </c>
      <c r="I34" s="40">
        <f t="shared" si="0"/>
        <v>2.5753211480572524E-4</v>
      </c>
    </row>
    <row r="35" spans="1:9" x14ac:dyDescent="0.25">
      <c r="A35" s="12" t="s">
        <v>48</v>
      </c>
      <c r="B35" s="32">
        <f>GAE!C35/GAE!$B35</f>
        <v>2.5629974985930889E-2</v>
      </c>
      <c r="C35" s="40">
        <f>GAE!G35/GAE!$B35</f>
        <v>0.23515159439207167</v>
      </c>
      <c r="D35" s="40">
        <f>GAE!H35/GAE!$B35</f>
        <v>0.43650565405670172</v>
      </c>
      <c r="E35" s="40">
        <f>GAE!I35/GAE!$B35</f>
        <v>0.28856252597609644</v>
      </c>
      <c r="F35" s="40">
        <f>GAE!J35/GAE!$B35</f>
        <v>8.4774833963645827E-3</v>
      </c>
      <c r="G35" s="48">
        <f>GAE!K35/GAE!$B35</f>
        <v>0</v>
      </c>
      <c r="H35" s="32">
        <f>GAE!L35/GAE!$B35</f>
        <v>5.6727671928346697E-3</v>
      </c>
      <c r="I35" s="40">
        <f t="shared" si="0"/>
        <v>0</v>
      </c>
    </row>
    <row r="36" spans="1:9" x14ac:dyDescent="0.25">
      <c r="A36" s="12" t="s">
        <v>49</v>
      </c>
      <c r="B36" s="32">
        <f>GAE!C36/GAE!$B36</f>
        <v>0.10795452220134739</v>
      </c>
      <c r="C36" s="40">
        <f>GAE!G36/GAE!$B36</f>
        <v>0.30018136254315331</v>
      </c>
      <c r="D36" s="40">
        <f>GAE!H36/GAE!$B36</f>
        <v>0.29998129202705509</v>
      </c>
      <c r="E36" s="40">
        <f>GAE!I36/GAE!$B36</f>
        <v>0.18569080042716435</v>
      </c>
      <c r="F36" s="40">
        <f>GAE!J36/GAE!$B36</f>
        <v>8.7322889691665087E-3</v>
      </c>
      <c r="G36" s="48">
        <f>GAE!K36/GAE!$B36</f>
        <v>8.9509310394477168E-2</v>
      </c>
      <c r="H36" s="32">
        <f>GAE!L36/GAE!$B36</f>
        <v>7.4439997881788674E-3</v>
      </c>
      <c r="I36" s="40">
        <f t="shared" si="0"/>
        <v>5.0642364945729934E-4</v>
      </c>
    </row>
    <row r="37" spans="1:9" x14ac:dyDescent="0.25">
      <c r="A37" s="12" t="s">
        <v>50</v>
      </c>
      <c r="B37" s="32">
        <f>GAE!C37/GAE!$B37</f>
        <v>0.15813388032633188</v>
      </c>
      <c r="C37" s="40">
        <f>GAE!G37/GAE!$B37</f>
        <v>0.11425515073683137</v>
      </c>
      <c r="D37" s="40">
        <f>GAE!H37/GAE!$B37</f>
        <v>0.33028243701410409</v>
      </c>
      <c r="E37" s="40">
        <f>GAE!I37/GAE!$B37</f>
        <v>0.1826982399176901</v>
      </c>
      <c r="F37" s="40">
        <f>GAE!J37/GAE!$B37</f>
        <v>8.8841317977269105E-3</v>
      </c>
      <c r="G37" s="48">
        <f>GAE!K37/GAE!$B37</f>
        <v>0.23249874031314791</v>
      </c>
      <c r="H37" s="32">
        <f>GAE!L37/GAE!$B37</f>
        <v>-2.6752580105832334E-2</v>
      </c>
      <c r="I37" s="40">
        <f t="shared" si="0"/>
        <v>0</v>
      </c>
    </row>
    <row r="38" spans="1:9" x14ac:dyDescent="0.25">
      <c r="A38" s="12" t="s">
        <v>51</v>
      </c>
      <c r="B38" s="32">
        <f>GAE!C38/GAE!$B38</f>
        <v>0.14007908776987354</v>
      </c>
      <c r="C38" s="40">
        <f>GAE!G38/GAE!$B38</f>
        <v>0.24845226793773009</v>
      </c>
      <c r="D38" s="40">
        <f>GAE!H38/GAE!$B38</f>
        <v>0.21868560232242304</v>
      </c>
      <c r="E38" s="40">
        <f>GAE!I38/GAE!$B38</f>
        <v>0.13098166665785468</v>
      </c>
      <c r="F38" s="40">
        <f>GAE!J38/GAE!$B38</f>
        <v>1.4271326025229106E-2</v>
      </c>
      <c r="G38" s="48">
        <f>GAE!K38/GAE!$B38</f>
        <v>0.2457629142668471</v>
      </c>
      <c r="H38" s="32">
        <f>GAE!L38/GAE!$B38</f>
        <v>1.6669216061882661E-3</v>
      </c>
      <c r="I38" s="40">
        <f t="shared" si="0"/>
        <v>1.0021341385402227E-4</v>
      </c>
    </row>
    <row r="39" spans="1:9" x14ac:dyDescent="0.25">
      <c r="A39" s="13" t="s">
        <v>52</v>
      </c>
      <c r="B39" s="33">
        <f>GAE!C39/GAE!$B39</f>
        <v>5.6758767512697365E-2</v>
      </c>
      <c r="C39" s="41">
        <f>GAE!G39/GAE!$B39</f>
        <v>6.5296801146352931E-2</v>
      </c>
      <c r="D39" s="41">
        <f>GAE!H39/GAE!$B39</f>
        <v>0.25143506911325908</v>
      </c>
      <c r="E39" s="41">
        <f>GAE!I39/GAE!$B39</f>
        <v>0.37061217279573033</v>
      </c>
      <c r="F39" s="41">
        <f>GAE!J39/GAE!$B39</f>
        <v>9.0579312356008895E-3</v>
      </c>
      <c r="G39" s="49">
        <f>GAE!K39/GAE!$B39</f>
        <v>0.17108695791623513</v>
      </c>
      <c r="H39" s="33">
        <f>GAE!L39/GAE!$B39</f>
        <v>3.9712553186345013E-2</v>
      </c>
      <c r="I39" s="41">
        <f t="shared" si="0"/>
        <v>3.6039747093779329E-2</v>
      </c>
    </row>
    <row r="40" spans="1:9" x14ac:dyDescent="0.25">
      <c r="A40" s="14" t="s">
        <v>53</v>
      </c>
      <c r="B40" s="34">
        <f>GAE!C40/GAE!$B40</f>
        <v>3.0416602997356504E-2</v>
      </c>
      <c r="C40" s="42">
        <f>GAE!G40/GAE!$B40</f>
        <v>2.6637837286731875E-2</v>
      </c>
      <c r="D40" s="42">
        <f>GAE!H40/GAE!$B40</f>
        <v>0.22851948146960444</v>
      </c>
      <c r="E40" s="42">
        <f>GAE!I40/GAE!$B40</f>
        <v>0.48569699552425155</v>
      </c>
      <c r="F40" s="42">
        <f>GAE!J40/GAE!$B40</f>
        <v>2.0706724529670567E-2</v>
      </c>
      <c r="G40" s="50">
        <f>GAE!K40/GAE!$B40</f>
        <v>0.25170565739645695</v>
      </c>
      <c r="H40" s="34">
        <f>GAE!L40/GAE!$B40</f>
        <v>-4.4978783941915672E-2</v>
      </c>
      <c r="I40" s="42">
        <f t="shared" si="0"/>
        <v>1.2954847378437995E-3</v>
      </c>
    </row>
    <row r="41" spans="1:9" x14ac:dyDescent="0.25">
      <c r="A41" s="10" t="s">
        <v>54</v>
      </c>
      <c r="B41" s="35">
        <f>GAE!C41/GAE!$B41</f>
        <v>1.5423195055915868E-2</v>
      </c>
      <c r="C41" s="43">
        <f>GAE!G41/GAE!$B41</f>
        <v>0</v>
      </c>
      <c r="D41" s="43">
        <f>GAE!H41/GAE!$B41</f>
        <v>0.10702512029417938</v>
      </c>
      <c r="E41" s="43">
        <f>GAE!I41/GAE!$B41</f>
        <v>0.87755151858946934</v>
      </c>
      <c r="F41" s="43">
        <f>GAE!J41/GAE!$B41</f>
        <v>0</v>
      </c>
      <c r="G41" s="51">
        <f>GAE!K41/GAE!$B41</f>
        <v>0</v>
      </c>
      <c r="H41" s="35">
        <f>GAE!L41/GAE!$B41</f>
        <v>0</v>
      </c>
      <c r="I41" s="43">
        <f t="shared" si="0"/>
        <v>1.6606043540257076E-7</v>
      </c>
    </row>
    <row r="42" spans="1:9" x14ac:dyDescent="0.25">
      <c r="A42" s="14" t="s">
        <v>55</v>
      </c>
      <c r="B42" s="34">
        <f>GAE!C42/GAE!$B42</f>
        <v>2.8628978583362091E-2</v>
      </c>
      <c r="C42" s="42">
        <f>GAE!G42/GAE!$B42</f>
        <v>0.1599021843434475</v>
      </c>
      <c r="D42" s="42">
        <f>GAE!H42/GAE!$B42</f>
        <v>0.31949626188070618</v>
      </c>
      <c r="E42" s="42">
        <f>GAE!I42/GAE!$B42</f>
        <v>0.53962128408073129</v>
      </c>
      <c r="F42" s="42">
        <f>GAE!J42/GAE!$B42</f>
        <v>9.1846760568862831E-3</v>
      </c>
      <c r="G42" s="50">
        <f>GAE!K42/GAE!$B42</f>
        <v>0</v>
      </c>
      <c r="H42" s="34">
        <f>GAE!L42/GAE!$B42</f>
        <v>-6.117944606115077E-2</v>
      </c>
      <c r="I42" s="42">
        <f t="shared" si="0"/>
        <v>4.3460611160175411E-3</v>
      </c>
    </row>
    <row r="43" spans="1:9" x14ac:dyDescent="0.25">
      <c r="A43" s="15" t="s">
        <v>56</v>
      </c>
      <c r="B43" s="31">
        <f>GAE!C43/GAE!$B43</f>
        <v>0.37451150290848917</v>
      </c>
      <c r="C43" s="39">
        <f>GAE!G43/GAE!$B43</f>
        <v>0</v>
      </c>
      <c r="D43" s="39">
        <f>GAE!H43/GAE!$B43</f>
        <v>0.32522170628757863</v>
      </c>
      <c r="E43" s="39">
        <f>GAE!I43/GAE!$B43</f>
        <v>0.29362440392597144</v>
      </c>
      <c r="F43" s="39">
        <f>GAE!J43/GAE!$B43</f>
        <v>0</v>
      </c>
      <c r="G43" s="47">
        <f>GAE!K43/GAE!$B43</f>
        <v>0</v>
      </c>
      <c r="H43" s="31">
        <f>GAE!L43/GAE!$B43</f>
        <v>6.6433648501159877E-3</v>
      </c>
      <c r="I43" s="39">
        <f t="shared" si="0"/>
        <v>-9.7797215525829984E-7</v>
      </c>
    </row>
    <row r="44" spans="1:9" x14ac:dyDescent="0.25">
      <c r="A44" s="12" t="s">
        <v>57</v>
      </c>
      <c r="B44" s="32">
        <f>GAE!C44/GAE!$B44</f>
        <v>0.2917617351101755</v>
      </c>
      <c r="C44" s="40">
        <f>GAE!G44/GAE!$B44</f>
        <v>0.10723681958019467</v>
      </c>
      <c r="D44" s="40">
        <f>GAE!H44/GAE!$B44</f>
        <v>0.38411498155566404</v>
      </c>
      <c r="E44" s="40">
        <f>GAE!I44/GAE!$B44</f>
        <v>0.1399272844220858</v>
      </c>
      <c r="F44" s="40">
        <f>GAE!J44/GAE!$B44</f>
        <v>0</v>
      </c>
      <c r="G44" s="48">
        <f>GAE!K44/GAE!$B44</f>
        <v>0</v>
      </c>
      <c r="H44" s="32">
        <f>GAE!L44/GAE!$B44</f>
        <v>7.6959564029678657E-2</v>
      </c>
      <c r="I44" s="40">
        <f t="shared" si="0"/>
        <v>-3.8469779872762899E-7</v>
      </c>
    </row>
    <row r="45" spans="1:9" x14ac:dyDescent="0.25">
      <c r="A45" s="12" t="s">
        <v>58</v>
      </c>
      <c r="B45" s="32">
        <f>GAE!C45/GAE!$B45</f>
        <v>6.8131562025469855E-2</v>
      </c>
      <c r="C45" s="40">
        <f>GAE!G45/GAE!$B45</f>
        <v>1.7118130702840462E-2</v>
      </c>
      <c r="D45" s="40">
        <f>GAE!H45/GAE!$B45</f>
        <v>0.4949452789592827</v>
      </c>
      <c r="E45" s="40">
        <f>GAE!I45/GAE!$B45</f>
        <v>0.3313243477655311</v>
      </c>
      <c r="F45" s="40">
        <f>GAE!J45/GAE!$B45</f>
        <v>0</v>
      </c>
      <c r="G45" s="48">
        <f>GAE!K45/GAE!$B45</f>
        <v>0</v>
      </c>
      <c r="H45" s="32">
        <f>GAE!L45/GAE!$B45</f>
        <v>8.8481132749509583E-2</v>
      </c>
      <c r="I45" s="40">
        <f t="shared" si="0"/>
        <v>-4.5220263378276115E-7</v>
      </c>
    </row>
    <row r="46" spans="1:9" x14ac:dyDescent="0.25">
      <c r="A46" s="13" t="s">
        <v>59</v>
      </c>
      <c r="B46" s="33">
        <f>GAE!C46/GAE!$B46</f>
        <v>0.49601496249551869</v>
      </c>
      <c r="C46" s="41">
        <f>GAE!G46/GAE!$B46</f>
        <v>0.12488861399113106</v>
      </c>
      <c r="D46" s="41">
        <f>GAE!H46/GAE!$B46</f>
        <v>0.22525199838819462</v>
      </c>
      <c r="E46" s="41">
        <f>GAE!I46/GAE!$B46</f>
        <v>0.1570250351491714</v>
      </c>
      <c r="F46" s="41">
        <f>GAE!J46/GAE!$B46</f>
        <v>8.6127004814763236E-5</v>
      </c>
      <c r="G46" s="49">
        <f>GAE!K46/GAE!$B46</f>
        <v>0</v>
      </c>
      <c r="H46" s="33">
        <f>GAE!L46/GAE!$B46</f>
        <v>-3.2667370288305127E-3</v>
      </c>
      <c r="I46" s="41">
        <f t="shared" si="0"/>
        <v>0</v>
      </c>
    </row>
    <row r="47" spans="1:9" x14ac:dyDescent="0.25">
      <c r="A47" s="14" t="s">
        <v>60</v>
      </c>
      <c r="B47" s="34">
        <f>GAE!C47/GAE!$B47</f>
        <v>0.26712483762605399</v>
      </c>
      <c r="C47" s="42">
        <f>GAE!G47/GAE!$B47</f>
        <v>0.26696052305613632</v>
      </c>
      <c r="D47" s="42">
        <f>GAE!H47/GAE!$B47</f>
        <v>0.2980717038850238</v>
      </c>
      <c r="E47" s="42">
        <f>GAE!I47/GAE!$B47</f>
        <v>0.16202150783978078</v>
      </c>
      <c r="F47" s="42">
        <f>GAE!J47/GAE!$B47</f>
        <v>6.1652116008199427E-3</v>
      </c>
      <c r="G47" s="50">
        <f>GAE!K47/GAE!$B47</f>
        <v>0</v>
      </c>
      <c r="H47" s="34">
        <f>GAE!L47/GAE!$B47</f>
        <v>-3.4377727829970888E-4</v>
      </c>
      <c r="I47" s="42">
        <f t="shared" si="0"/>
        <v>-6.7295149452917258E-9</v>
      </c>
    </row>
    <row r="48" spans="1:9" x14ac:dyDescent="0.25">
      <c r="A48" s="10" t="s">
        <v>61</v>
      </c>
      <c r="B48" s="35">
        <f>GAE!C48/GAE!$B48</f>
        <v>0.5639912786637411</v>
      </c>
      <c r="C48" s="43">
        <f>GAE!G48/GAE!$B48</f>
        <v>2.4119268675923532E-2</v>
      </c>
      <c r="D48" s="43">
        <f>GAE!H48/GAE!$B48</f>
        <v>0.21734066759772644</v>
      </c>
      <c r="E48" s="43">
        <f>GAE!I48/GAE!$B48</f>
        <v>0.24354307590969274</v>
      </c>
      <c r="F48" s="43">
        <f>GAE!J48/GAE!$B48</f>
        <v>0</v>
      </c>
      <c r="G48" s="51">
        <f>GAE!K48/GAE!$B48</f>
        <v>0</v>
      </c>
      <c r="H48" s="35">
        <f>GAE!L48/GAE!$B48</f>
        <v>-4.8994290847083899E-2</v>
      </c>
      <c r="I48" s="43">
        <f t="shared" si="0"/>
        <v>0</v>
      </c>
    </row>
    <row r="49" spans="1:9" x14ac:dyDescent="0.25">
      <c r="A49" s="14" t="s">
        <v>71</v>
      </c>
      <c r="B49" s="34">
        <f>GAE!C49/GAE!$B49</f>
        <v>0.57921172317968805</v>
      </c>
      <c r="C49" s="42">
        <f>GAE!G49/GAE!$B49</f>
        <v>0</v>
      </c>
      <c r="D49" s="42">
        <f>GAE!H49/GAE!$B49</f>
        <v>0.27966225391442429</v>
      </c>
      <c r="E49" s="42">
        <f>GAE!I49/GAE!$B49</f>
        <v>0.15137224825230319</v>
      </c>
      <c r="F49" s="42">
        <f>GAE!J49/GAE!$B49</f>
        <v>0</v>
      </c>
      <c r="G49" s="50">
        <f>GAE!K49/GAE!$B49</f>
        <v>0</v>
      </c>
      <c r="H49" s="34">
        <f>GAE!L49/GAE!$B49</f>
        <v>-1.0245850123016991E-2</v>
      </c>
      <c r="I49" s="42">
        <f t="shared" si="0"/>
        <v>-3.752233985743203E-7</v>
      </c>
    </row>
    <row r="50" spans="1:9" x14ac:dyDescent="0.25">
      <c r="A50" s="15" t="s">
        <v>63</v>
      </c>
      <c r="B50" s="31">
        <f>GAE!C50/GAE!$B50</f>
        <v>2.8031253739772236E-2</v>
      </c>
      <c r="C50" s="39">
        <f>GAE!G50/GAE!$B50</f>
        <v>0.27922897511349926</v>
      </c>
      <c r="D50" s="39">
        <f>GAE!H50/GAE!$B50</f>
        <v>0.34483203699947612</v>
      </c>
      <c r="E50" s="39">
        <f>GAE!I50/GAE!$B50</f>
        <v>0.24164993598775364</v>
      </c>
      <c r="F50" s="39">
        <f>GAE!J50/GAE!$B50</f>
        <v>0</v>
      </c>
      <c r="G50" s="47">
        <f>GAE!K50/GAE!$B50</f>
        <v>0</v>
      </c>
      <c r="H50" s="31">
        <f>GAE!L50/GAE!$B50</f>
        <v>0.10625743661052173</v>
      </c>
      <c r="I50" s="39">
        <f t="shared" si="0"/>
        <v>3.6154897697926458E-7</v>
      </c>
    </row>
    <row r="51" spans="1:9" x14ac:dyDescent="0.25">
      <c r="A51" s="12" t="s">
        <v>64</v>
      </c>
      <c r="B51" s="32">
        <f>GAE!C51/GAE!$B51</f>
        <v>0.26310765433455069</v>
      </c>
      <c r="C51" s="40">
        <f>GAE!G51/GAE!$B51</f>
        <v>0.27631886867316402</v>
      </c>
      <c r="D51" s="40">
        <f>GAE!H51/GAE!$B51</f>
        <v>0.16370645094801553</v>
      </c>
      <c r="E51" s="40">
        <f>GAE!I51/GAE!$B51</f>
        <v>5.6341978151882487E-2</v>
      </c>
      <c r="F51" s="40">
        <f>GAE!J51/GAE!$B51</f>
        <v>9.404135382590606E-3</v>
      </c>
      <c r="G51" s="48">
        <f>GAE!K51/GAE!$B51</f>
        <v>0.23183621744835867</v>
      </c>
      <c r="H51" s="32">
        <f>GAE!L51/GAE!$B51</f>
        <v>-2.4032873836369118E-3</v>
      </c>
      <c r="I51" s="40">
        <f t="shared" si="0"/>
        <v>1.6879824450751757E-3</v>
      </c>
    </row>
    <row r="52" spans="1:9" x14ac:dyDescent="0.25">
      <c r="A52" s="14" t="s">
        <v>65</v>
      </c>
      <c r="B52" s="34">
        <f>GAE!C52/GAE!$B52</f>
        <v>4.259143901040597E-2</v>
      </c>
      <c r="C52" s="42">
        <f>GAE!G52/GAE!$B52</f>
        <v>0.4649345519070669</v>
      </c>
      <c r="D52" s="42">
        <f>GAE!H52/GAE!$B52</f>
        <v>0.27483660966963691</v>
      </c>
      <c r="E52" s="42">
        <f>GAE!I52/GAE!$B52</f>
        <v>0.19260407362300716</v>
      </c>
      <c r="F52" s="42">
        <f>GAE!J52/GAE!$B52</f>
        <v>0</v>
      </c>
      <c r="G52" s="50">
        <f>GAE!K52/GAE!$B52</f>
        <v>0</v>
      </c>
      <c r="H52" s="34">
        <f>GAE!L52/GAE!$B52</f>
        <v>2.5033125875126846E-2</v>
      </c>
      <c r="I52" s="42">
        <f t="shared" si="0"/>
        <v>1.9991475619374199E-7</v>
      </c>
    </row>
    <row r="53" spans="1:9" x14ac:dyDescent="0.25">
      <c r="A53" s="28" t="s">
        <v>110</v>
      </c>
    </row>
    <row r="54" spans="1:9" x14ac:dyDescent="0.25">
      <c r="A54" s="1"/>
    </row>
    <row r="55" spans="1:9" x14ac:dyDescent="0.25">
      <c r="A55" s="1"/>
      <c r="B55" s="1"/>
    </row>
  </sheetData>
  <mergeCells count="1">
    <mergeCell ref="A7:I7"/>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F55"/>
  <sheetViews>
    <sheetView workbookViewId="0"/>
  </sheetViews>
  <sheetFormatPr defaultRowHeight="15" x14ac:dyDescent="0.25"/>
  <cols>
    <col min="1" max="6" width="18.5703125" style="2" customWidth="1"/>
    <col min="7" max="16384" width="9.140625" style="2"/>
  </cols>
  <sheetData>
    <row r="1" spans="1:6" ht="15.75" x14ac:dyDescent="0.25">
      <c r="A1" s="52" t="s">
        <v>101</v>
      </c>
      <c r="B1" s="5"/>
      <c r="C1" s="5"/>
      <c r="E1" s="52" t="s">
        <v>103</v>
      </c>
      <c r="F1" s="5"/>
    </row>
    <row r="2" spans="1:6" x14ac:dyDescent="0.25">
      <c r="A2" s="7"/>
      <c r="B2" s="5"/>
      <c r="C2" s="5"/>
      <c r="E2" s="7"/>
      <c r="F2" s="5"/>
    </row>
    <row r="3" spans="1:6" x14ac:dyDescent="0.25">
      <c r="A3" s="6" t="s">
        <v>1</v>
      </c>
      <c r="B3" s="3">
        <v>44627.779074074075</v>
      </c>
      <c r="C3" s="5"/>
      <c r="E3" s="6" t="s">
        <v>1</v>
      </c>
      <c r="F3" s="3">
        <v>44627.778738425928</v>
      </c>
    </row>
    <row r="4" spans="1:6" x14ac:dyDescent="0.25">
      <c r="A4" s="6" t="s">
        <v>2</v>
      </c>
      <c r="B4" s="3">
        <v>44628.722342152774</v>
      </c>
      <c r="C4" s="5"/>
      <c r="E4" s="6" t="s">
        <v>2</v>
      </c>
      <c r="F4" s="3">
        <v>44628.723322928243</v>
      </c>
    </row>
    <row r="5" spans="1:6" x14ac:dyDescent="0.25">
      <c r="A5" s="6" t="s">
        <v>3</v>
      </c>
      <c r="B5" s="1" t="s">
        <v>4</v>
      </c>
      <c r="C5" s="5"/>
      <c r="E5" s="6" t="s">
        <v>3</v>
      </c>
      <c r="F5" s="1" t="s">
        <v>4</v>
      </c>
    </row>
    <row r="6" spans="1:6" x14ac:dyDescent="0.25">
      <c r="A6" s="1"/>
      <c r="B6" s="5"/>
      <c r="C6" s="5"/>
      <c r="E6" s="1"/>
      <c r="F6" s="5"/>
    </row>
    <row r="7" spans="1:6" x14ac:dyDescent="0.25">
      <c r="A7" s="1" t="s">
        <v>91</v>
      </c>
      <c r="B7" s="1" t="s">
        <v>100</v>
      </c>
      <c r="C7" s="5"/>
      <c r="E7" s="1" t="s">
        <v>91</v>
      </c>
      <c r="F7" s="1" t="s">
        <v>100</v>
      </c>
    </row>
    <row r="8" spans="1:6" x14ac:dyDescent="0.25">
      <c r="A8" s="6" t="s">
        <v>7</v>
      </c>
      <c r="B8" s="1" t="s">
        <v>8</v>
      </c>
      <c r="C8" s="5"/>
      <c r="E8" s="6" t="s">
        <v>96</v>
      </c>
      <c r="F8" s="1" t="s">
        <v>12</v>
      </c>
    </row>
    <row r="9" spans="1:6" x14ac:dyDescent="0.25">
      <c r="A9" s="6" t="s">
        <v>9</v>
      </c>
      <c r="B9" s="1" t="s">
        <v>102</v>
      </c>
      <c r="C9" s="5"/>
      <c r="E9" s="6" t="s">
        <v>9</v>
      </c>
      <c r="F9" s="1" t="s">
        <v>102</v>
      </c>
    </row>
    <row r="10" spans="1:6" x14ac:dyDescent="0.25">
      <c r="A10" s="5"/>
      <c r="B10" s="5"/>
      <c r="C10" s="5"/>
      <c r="E10" s="5"/>
      <c r="F10" s="5"/>
    </row>
    <row r="11" spans="1:6" x14ac:dyDescent="0.25">
      <c r="A11" s="11" t="s">
        <v>93</v>
      </c>
      <c r="B11" s="9" t="s">
        <v>94</v>
      </c>
      <c r="C11" s="36" t="s">
        <v>12</v>
      </c>
      <c r="E11" s="9" t="s">
        <v>97</v>
      </c>
      <c r="F11" s="36" t="s">
        <v>8</v>
      </c>
    </row>
    <row r="12" spans="1:6" ht="36" x14ac:dyDescent="0.25">
      <c r="A12" s="25" t="s">
        <v>24</v>
      </c>
      <c r="B12" s="53">
        <v>112978.09299999999</v>
      </c>
      <c r="C12" s="53">
        <v>440251.89600000001</v>
      </c>
      <c r="E12" s="25" t="s">
        <v>24</v>
      </c>
      <c r="F12" s="53">
        <v>2820.864</v>
      </c>
    </row>
    <row r="13" spans="1:6" ht="36" x14ac:dyDescent="0.25">
      <c r="A13" s="26" t="s">
        <v>26</v>
      </c>
      <c r="B13" s="54">
        <v>84028.554000000004</v>
      </c>
      <c r="C13" s="54">
        <v>365958.53700000001</v>
      </c>
      <c r="E13" s="26" t="s">
        <v>26</v>
      </c>
      <c r="F13" s="54">
        <v>769.86800000000005</v>
      </c>
    </row>
    <row r="14" spans="1:6" x14ac:dyDescent="0.25">
      <c r="A14" s="15" t="s">
        <v>27</v>
      </c>
      <c r="B14" s="55">
        <v>8181.7</v>
      </c>
      <c r="C14" s="55">
        <v>27322.9</v>
      </c>
      <c r="E14" s="15" t="s">
        <v>27</v>
      </c>
      <c r="F14" s="55">
        <v>0</v>
      </c>
    </row>
    <row r="15" spans="1:6" x14ac:dyDescent="0.25">
      <c r="A15" s="12" t="s">
        <v>28</v>
      </c>
      <c r="B15" s="56">
        <v>0</v>
      </c>
      <c r="C15" s="56">
        <v>4858.5190000000002</v>
      </c>
      <c r="E15" s="12" t="s">
        <v>28</v>
      </c>
      <c r="F15" s="56">
        <v>0</v>
      </c>
    </row>
    <row r="16" spans="1:6" x14ac:dyDescent="0.25">
      <c r="A16" s="12" t="s">
        <v>29</v>
      </c>
      <c r="B16" s="56">
        <v>3013</v>
      </c>
      <c r="C16" s="56">
        <v>6174</v>
      </c>
      <c r="E16" s="12" t="s">
        <v>29</v>
      </c>
      <c r="F16" s="56">
        <v>0</v>
      </c>
    </row>
    <row r="17" spans="1:6" x14ac:dyDescent="0.25">
      <c r="A17" s="12" t="s">
        <v>30</v>
      </c>
      <c r="B17" s="56">
        <v>569.98099999999999</v>
      </c>
      <c r="C17" s="56">
        <v>4668.2259999999997</v>
      </c>
      <c r="E17" s="12" t="s">
        <v>30</v>
      </c>
      <c r="F17" s="56">
        <v>1089.145</v>
      </c>
    </row>
    <row r="18" spans="1:6" x14ac:dyDescent="0.25">
      <c r="A18" s="12" t="s">
        <v>31</v>
      </c>
      <c r="B18" s="56">
        <v>28132</v>
      </c>
      <c r="C18" s="56">
        <v>82724</v>
      </c>
      <c r="E18" s="12" t="s">
        <v>31</v>
      </c>
      <c r="F18" s="56">
        <v>0</v>
      </c>
    </row>
    <row r="19" spans="1:6" x14ac:dyDescent="0.25">
      <c r="A19" s="12" t="s">
        <v>32</v>
      </c>
      <c r="B19" s="56">
        <v>0</v>
      </c>
      <c r="C19" s="56">
        <v>0</v>
      </c>
      <c r="E19" s="12" t="s">
        <v>32</v>
      </c>
      <c r="F19" s="56">
        <v>0</v>
      </c>
    </row>
    <row r="20" spans="1:6" x14ac:dyDescent="0.25">
      <c r="A20" s="12" t="s">
        <v>33</v>
      </c>
      <c r="B20" s="56">
        <v>0</v>
      </c>
      <c r="C20" s="56">
        <v>2903.7359999999999</v>
      </c>
      <c r="E20" s="12" t="s">
        <v>33</v>
      </c>
      <c r="F20" s="56">
        <v>0</v>
      </c>
    </row>
    <row r="21" spans="1:6" x14ac:dyDescent="0.25">
      <c r="A21" s="12" t="s">
        <v>34</v>
      </c>
      <c r="B21" s="56">
        <v>4037.4209999999998</v>
      </c>
      <c r="C21" s="56">
        <v>22766.728999999999</v>
      </c>
      <c r="E21" s="12" t="s">
        <v>34</v>
      </c>
      <c r="F21" s="56">
        <v>88.978999999999999</v>
      </c>
    </row>
    <row r="22" spans="1:6" x14ac:dyDescent="0.25">
      <c r="A22" s="12" t="s">
        <v>35</v>
      </c>
      <c r="B22" s="56">
        <v>980</v>
      </c>
      <c r="C22" s="56">
        <v>54855</v>
      </c>
      <c r="E22" s="12" t="s">
        <v>35</v>
      </c>
      <c r="F22" s="56">
        <v>0</v>
      </c>
    </row>
    <row r="23" spans="1:6" x14ac:dyDescent="0.25">
      <c r="A23" s="12" t="s">
        <v>36</v>
      </c>
      <c r="B23" s="56">
        <v>2906</v>
      </c>
      <c r="C23" s="56">
        <v>33121</v>
      </c>
      <c r="E23" s="12" t="s">
        <v>36</v>
      </c>
      <c r="F23" s="56">
        <v>82.05</v>
      </c>
    </row>
    <row r="24" spans="1:6" x14ac:dyDescent="0.25">
      <c r="A24" s="12" t="s">
        <v>37</v>
      </c>
      <c r="B24" s="56">
        <v>0</v>
      </c>
      <c r="C24" s="56">
        <v>1943.8</v>
      </c>
      <c r="E24" s="12" t="s">
        <v>37</v>
      </c>
      <c r="F24" s="56">
        <v>555.4</v>
      </c>
    </row>
    <row r="25" spans="1:6" x14ac:dyDescent="0.25">
      <c r="A25" s="12" t="s">
        <v>38</v>
      </c>
      <c r="B25" s="56">
        <v>5595.5379999999996</v>
      </c>
      <c r="C25" s="56">
        <v>50363.074000000001</v>
      </c>
      <c r="E25" s="12" t="s">
        <v>38</v>
      </c>
      <c r="F25" s="56">
        <v>176.72</v>
      </c>
    </row>
    <row r="26" spans="1:6" x14ac:dyDescent="0.25">
      <c r="A26" s="12" t="s">
        <v>39</v>
      </c>
      <c r="B26" s="56">
        <v>0</v>
      </c>
      <c r="C26" s="56">
        <v>0</v>
      </c>
      <c r="E26" s="12" t="s">
        <v>39</v>
      </c>
      <c r="F26" s="56">
        <v>0</v>
      </c>
    </row>
    <row r="27" spans="1:6" x14ac:dyDescent="0.25">
      <c r="A27" s="12" t="s">
        <v>40</v>
      </c>
      <c r="B27" s="56">
        <v>0</v>
      </c>
      <c r="C27" s="56">
        <v>0</v>
      </c>
      <c r="E27" s="12" t="s">
        <v>40</v>
      </c>
      <c r="F27" s="56">
        <v>0</v>
      </c>
    </row>
    <row r="28" spans="1:6" x14ac:dyDescent="0.25">
      <c r="A28" s="12" t="s">
        <v>41</v>
      </c>
      <c r="B28" s="56">
        <v>5692.8</v>
      </c>
      <c r="C28" s="56">
        <v>7839.8</v>
      </c>
      <c r="E28" s="12" t="s">
        <v>41</v>
      </c>
      <c r="F28" s="56">
        <v>36.799999999999997</v>
      </c>
    </row>
    <row r="29" spans="1:6" x14ac:dyDescent="0.25">
      <c r="A29" s="12" t="s">
        <v>42</v>
      </c>
      <c r="B29" s="56">
        <v>0</v>
      </c>
      <c r="C29" s="56">
        <v>0</v>
      </c>
      <c r="E29" s="12" t="s">
        <v>42</v>
      </c>
      <c r="F29" s="56">
        <v>0</v>
      </c>
    </row>
    <row r="30" spans="1:6" x14ac:dyDescent="0.25">
      <c r="A30" s="12" t="s">
        <v>43</v>
      </c>
      <c r="B30" s="56">
        <v>3718</v>
      </c>
      <c r="C30" s="56">
        <v>6100</v>
      </c>
      <c r="E30" s="12" t="s">
        <v>43</v>
      </c>
      <c r="F30" s="56">
        <v>199</v>
      </c>
    </row>
    <row r="31" spans="1:6" x14ac:dyDescent="0.25">
      <c r="A31" s="12" t="s">
        <v>44</v>
      </c>
      <c r="B31" s="56">
        <v>0</v>
      </c>
      <c r="C31" s="56">
        <v>0</v>
      </c>
      <c r="E31" s="12" t="s">
        <v>44</v>
      </c>
      <c r="F31" s="56">
        <v>0</v>
      </c>
    </row>
    <row r="32" spans="1:6" x14ac:dyDescent="0.25">
      <c r="A32" s="12" t="s">
        <v>45</v>
      </c>
      <c r="B32" s="56">
        <v>13079.962</v>
      </c>
      <c r="C32" s="56">
        <v>49449.148000000001</v>
      </c>
      <c r="E32" s="12" t="s">
        <v>45</v>
      </c>
      <c r="F32" s="56">
        <v>383.07600000000002</v>
      </c>
    </row>
    <row r="33" spans="1:6" x14ac:dyDescent="0.25">
      <c r="A33" s="12" t="s">
        <v>46</v>
      </c>
      <c r="B33" s="56">
        <v>761.13300000000004</v>
      </c>
      <c r="C33" s="56">
        <v>7525.3549999999996</v>
      </c>
      <c r="E33" s="12" t="s">
        <v>46</v>
      </c>
      <c r="F33" s="56">
        <v>0</v>
      </c>
    </row>
    <row r="34" spans="1:6" x14ac:dyDescent="0.25">
      <c r="A34" s="12" t="s">
        <v>47</v>
      </c>
      <c r="B34" s="56">
        <v>17938.792000000001</v>
      </c>
      <c r="C34" s="56">
        <v>24905.809000000001</v>
      </c>
      <c r="E34" s="12" t="s">
        <v>47</v>
      </c>
      <c r="F34" s="56">
        <v>198.50200000000001</v>
      </c>
    </row>
    <row r="35" spans="1:6" x14ac:dyDescent="0.25">
      <c r="A35" s="12" t="s">
        <v>48</v>
      </c>
      <c r="B35" s="56">
        <v>0</v>
      </c>
      <c r="C35" s="56">
        <v>10715.795</v>
      </c>
      <c r="E35" s="12" t="s">
        <v>48</v>
      </c>
      <c r="F35" s="56">
        <v>0</v>
      </c>
    </row>
    <row r="36" spans="1:6" x14ac:dyDescent="0.25">
      <c r="A36" s="12" t="s">
        <v>49</v>
      </c>
      <c r="B36" s="56">
        <v>2286.933</v>
      </c>
      <c r="C36" s="56">
        <v>7073.4409999999998</v>
      </c>
      <c r="E36" s="12" t="s">
        <v>49</v>
      </c>
      <c r="F36" s="56">
        <v>8.9489999999999998</v>
      </c>
    </row>
    <row r="37" spans="1:6" x14ac:dyDescent="0.25">
      <c r="A37" s="12" t="s">
        <v>50</v>
      </c>
      <c r="B37" s="56">
        <v>0</v>
      </c>
      <c r="C37" s="56">
        <v>0</v>
      </c>
      <c r="E37" s="12" t="s">
        <v>50</v>
      </c>
      <c r="F37" s="56">
        <v>0.24299999999999999</v>
      </c>
    </row>
    <row r="38" spans="1:6" x14ac:dyDescent="0.25">
      <c r="A38" s="12" t="s">
        <v>51</v>
      </c>
      <c r="B38" s="56">
        <v>5655</v>
      </c>
      <c r="C38" s="56">
        <v>5655</v>
      </c>
      <c r="E38" s="12" t="s">
        <v>51</v>
      </c>
      <c r="F38" s="56">
        <v>2</v>
      </c>
    </row>
    <row r="39" spans="1:6" x14ac:dyDescent="0.25">
      <c r="A39" s="13" t="s">
        <v>52</v>
      </c>
      <c r="B39" s="57">
        <v>9007</v>
      </c>
      <c r="C39" s="57">
        <v>10717</v>
      </c>
      <c r="E39" s="13" t="s">
        <v>52</v>
      </c>
      <c r="F39" s="57">
        <v>0</v>
      </c>
    </row>
    <row r="40" spans="1:6" x14ac:dyDescent="0.25">
      <c r="A40" s="14" t="s">
        <v>53</v>
      </c>
      <c r="B40" s="58">
        <v>1422.8330000000001</v>
      </c>
      <c r="C40" s="58">
        <v>18569.563999999998</v>
      </c>
      <c r="E40" s="14" t="s">
        <v>53</v>
      </c>
      <c r="F40" s="58">
        <v>0</v>
      </c>
    </row>
    <row r="41" spans="1:6" x14ac:dyDescent="0.25">
      <c r="A41" s="10" t="s">
        <v>54</v>
      </c>
      <c r="B41" s="59">
        <v>0</v>
      </c>
      <c r="C41" s="59">
        <v>0</v>
      </c>
      <c r="E41" s="10" t="s">
        <v>54</v>
      </c>
      <c r="F41" s="59">
        <v>0</v>
      </c>
    </row>
    <row r="42" spans="1:6" x14ac:dyDescent="0.25">
      <c r="A42" s="14" t="s">
        <v>55</v>
      </c>
      <c r="B42" s="58">
        <v>74.417000000000002</v>
      </c>
      <c r="C42" s="58">
        <v>3142.5320000000002</v>
      </c>
      <c r="E42" s="14" t="s">
        <v>55</v>
      </c>
      <c r="F42" s="58">
        <v>75111.798999999999</v>
      </c>
    </row>
    <row r="43" spans="1:6" x14ac:dyDescent="0.25">
      <c r="A43" s="15" t="s">
        <v>56</v>
      </c>
      <c r="B43" s="55">
        <v>0</v>
      </c>
      <c r="C43" s="55">
        <v>0</v>
      </c>
      <c r="E43" s="15" t="s">
        <v>56</v>
      </c>
      <c r="F43" s="55">
        <v>0</v>
      </c>
    </row>
    <row r="44" spans="1:6" x14ac:dyDescent="0.25">
      <c r="A44" s="12" t="s">
        <v>57</v>
      </c>
      <c r="B44" s="56">
        <v>0</v>
      </c>
      <c r="C44" s="56">
        <v>0</v>
      </c>
      <c r="E44" s="12" t="s">
        <v>57</v>
      </c>
      <c r="F44" s="56">
        <v>0</v>
      </c>
    </row>
    <row r="45" spans="1:6" x14ac:dyDescent="0.25">
      <c r="A45" s="12" t="s">
        <v>58</v>
      </c>
      <c r="B45" s="56">
        <v>0</v>
      </c>
      <c r="C45" s="56">
        <v>0</v>
      </c>
      <c r="E45" s="12" t="s">
        <v>58</v>
      </c>
      <c r="F45" s="56">
        <v>624.12699999999995</v>
      </c>
    </row>
    <row r="46" spans="1:6" x14ac:dyDescent="0.25">
      <c r="A46" s="13" t="s">
        <v>59</v>
      </c>
      <c r="B46" s="57">
        <v>758.66899999999998</v>
      </c>
      <c r="C46" s="57">
        <v>2549.0949999999998</v>
      </c>
      <c r="E46" s="13" t="s">
        <v>59</v>
      </c>
      <c r="F46" s="57">
        <v>0</v>
      </c>
    </row>
    <row r="47" spans="1:6" x14ac:dyDescent="0.25">
      <c r="A47" s="14" t="s">
        <v>60</v>
      </c>
      <c r="B47" s="58">
        <v>3267.893</v>
      </c>
      <c r="C47" s="58">
        <v>29368.855</v>
      </c>
      <c r="E47" s="14" t="s">
        <v>60</v>
      </c>
      <c r="F47" s="58">
        <v>0</v>
      </c>
    </row>
    <row r="48" spans="1:6" x14ac:dyDescent="0.25">
      <c r="A48" s="10" t="s">
        <v>61</v>
      </c>
      <c r="B48" s="59">
        <v>0</v>
      </c>
      <c r="C48" s="59">
        <v>0</v>
      </c>
      <c r="E48" s="10" t="s">
        <v>61</v>
      </c>
      <c r="F48" s="59">
        <v>0</v>
      </c>
    </row>
    <row r="49" spans="1:6" x14ac:dyDescent="0.25">
      <c r="A49" s="14" t="s">
        <v>62</v>
      </c>
      <c r="B49" s="58">
        <v>0</v>
      </c>
      <c r="C49" s="58">
        <v>0</v>
      </c>
      <c r="E49" s="14" t="s">
        <v>62</v>
      </c>
      <c r="F49" s="58">
        <v>0</v>
      </c>
    </row>
    <row r="50" spans="1:6" x14ac:dyDescent="0.25">
      <c r="A50" s="15" t="s">
        <v>63</v>
      </c>
      <c r="B50" s="55">
        <v>0</v>
      </c>
      <c r="C50" s="55">
        <v>0</v>
      </c>
      <c r="E50" s="15" t="s">
        <v>63</v>
      </c>
      <c r="F50" s="55">
        <v>4.3</v>
      </c>
    </row>
    <row r="51" spans="1:6" x14ac:dyDescent="0.25">
      <c r="A51" s="12" t="s">
        <v>64</v>
      </c>
      <c r="B51" s="56">
        <v>0</v>
      </c>
      <c r="C51" s="56">
        <v>1245.7</v>
      </c>
      <c r="E51" s="12" t="s">
        <v>64</v>
      </c>
      <c r="F51" s="56">
        <v>80</v>
      </c>
    </row>
    <row r="52" spans="1:6" x14ac:dyDescent="0.25">
      <c r="A52" s="14" t="s">
        <v>65</v>
      </c>
      <c r="B52" s="58">
        <v>0</v>
      </c>
      <c r="C52" s="58">
        <v>4.165</v>
      </c>
      <c r="E52" s="14" t="s">
        <v>65</v>
      </c>
      <c r="F52" s="58">
        <v>0</v>
      </c>
    </row>
    <row r="53" spans="1:6" x14ac:dyDescent="0.25">
      <c r="A53" s="28"/>
      <c r="B53" s="5"/>
      <c r="C53" s="5"/>
      <c r="E53" s="5"/>
      <c r="F53" s="5"/>
    </row>
    <row r="54" spans="1:6" x14ac:dyDescent="0.25">
      <c r="A54" s="71"/>
      <c r="B54" s="28"/>
      <c r="C54" s="28"/>
      <c r="D54" s="28"/>
      <c r="E54" s="28"/>
      <c r="F54" s="28"/>
    </row>
    <row r="55" spans="1:6" x14ac:dyDescent="0.25">
      <c r="A55" s="71"/>
      <c r="B55" s="71"/>
      <c r="C55" s="28"/>
      <c r="D55" s="28"/>
      <c r="E55" s="28"/>
      <c r="F55" s="2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F55"/>
  <sheetViews>
    <sheetView zoomScaleNormal="100" workbookViewId="0">
      <selection activeCell="B11" sqref="B11"/>
    </sheetView>
  </sheetViews>
  <sheetFormatPr defaultRowHeight="15" x14ac:dyDescent="0.25"/>
  <cols>
    <col min="1" max="1" width="17.42578125" style="2" customWidth="1"/>
    <col min="2" max="6" width="17.5703125" style="2" customWidth="1"/>
    <col min="7" max="16384" width="9.140625" style="2"/>
  </cols>
  <sheetData>
    <row r="1" spans="1:6" ht="15.75" x14ac:dyDescent="0.25">
      <c r="A1" s="52" t="s">
        <v>81</v>
      </c>
      <c r="B1" s="5"/>
      <c r="C1" s="5"/>
      <c r="D1" s="5"/>
      <c r="E1" s="5"/>
      <c r="F1" s="5"/>
    </row>
    <row r="2" spans="1:6" x14ac:dyDescent="0.25">
      <c r="A2" s="7" t="s">
        <v>82</v>
      </c>
      <c r="B2" s="5"/>
      <c r="C2" s="5"/>
      <c r="D2" s="5"/>
      <c r="E2" s="5"/>
      <c r="F2" s="5"/>
    </row>
    <row r="3" spans="1:6" x14ac:dyDescent="0.25">
      <c r="A3" s="6" t="s">
        <v>89</v>
      </c>
      <c r="B3" s="3"/>
      <c r="C3" s="5"/>
      <c r="D3" s="5"/>
      <c r="E3" s="5"/>
      <c r="F3" s="5"/>
    </row>
    <row r="4" spans="1:6" x14ac:dyDescent="0.25">
      <c r="A4" s="6" t="s">
        <v>83</v>
      </c>
      <c r="B4" s="3"/>
      <c r="C4" s="5"/>
      <c r="D4" s="5"/>
      <c r="E4" s="5"/>
      <c r="F4" s="5"/>
    </row>
    <row r="5" spans="1:6" x14ac:dyDescent="0.25">
      <c r="A5" s="6" t="s">
        <v>84</v>
      </c>
      <c r="B5" s="1"/>
      <c r="C5" s="5"/>
      <c r="D5" s="5"/>
      <c r="E5" s="5"/>
      <c r="F5" s="5"/>
    </row>
    <row r="6" spans="1:6" x14ac:dyDescent="0.25">
      <c r="A6" s="1" t="s">
        <v>85</v>
      </c>
      <c r="B6" s="5"/>
      <c r="C6" s="5"/>
      <c r="D6" s="5"/>
      <c r="E6" s="5"/>
      <c r="F6" s="5"/>
    </row>
    <row r="7" spans="1:6" x14ac:dyDescent="0.25">
      <c r="A7" s="1" t="s">
        <v>86</v>
      </c>
      <c r="B7" s="1"/>
      <c r="C7" s="5"/>
      <c r="D7" s="5"/>
      <c r="E7" s="5"/>
      <c r="F7" s="5"/>
    </row>
    <row r="8" spans="1:6" x14ac:dyDescent="0.25">
      <c r="A8" s="6" t="s">
        <v>87</v>
      </c>
      <c r="B8" s="1"/>
      <c r="C8" s="5"/>
      <c r="D8" s="5"/>
      <c r="E8" s="5"/>
      <c r="F8" s="5"/>
    </row>
    <row r="9" spans="1:6" x14ac:dyDescent="0.25">
      <c r="A9" s="6" t="s">
        <v>88</v>
      </c>
      <c r="B9" s="1"/>
      <c r="C9" s="5"/>
      <c r="D9" s="5"/>
      <c r="E9" s="5"/>
      <c r="F9" s="5"/>
    </row>
    <row r="10" spans="1:6" x14ac:dyDescent="0.25">
      <c r="A10" s="5"/>
      <c r="B10" s="5"/>
      <c r="C10" s="5"/>
      <c r="D10" s="5"/>
      <c r="E10" s="5"/>
      <c r="F10" s="5"/>
    </row>
    <row r="11" spans="1:6" ht="36" x14ac:dyDescent="0.25">
      <c r="A11" s="11"/>
      <c r="B11" s="9" t="s">
        <v>12</v>
      </c>
      <c r="C11" s="36" t="s">
        <v>13</v>
      </c>
      <c r="D11" s="44" t="s">
        <v>17</v>
      </c>
      <c r="E11" s="9" t="s">
        <v>18</v>
      </c>
      <c r="F11" s="36" t="s">
        <v>19</v>
      </c>
    </row>
    <row r="12" spans="1:6" ht="36" x14ac:dyDescent="0.25">
      <c r="A12" s="25" t="s">
        <v>72</v>
      </c>
      <c r="B12" s="37">
        <f>IF(GAE!B12&lt;&gt;0,(IMP!B12-EXP!B12)/GAE!B12,":")</f>
        <v>0.57496696499280608</v>
      </c>
      <c r="C12" s="37">
        <f>IF(GAE!C12&lt;&gt;0,(IMP!C12-EXP!C12)/GAE!C12,":")</f>
        <v>0.35837957125237813</v>
      </c>
      <c r="D12" s="37">
        <f>IF(GAE!G12&lt;&gt;0,(IMP!G12-EXP!G12)/GAE!G12,":")</f>
        <v>0.83596827653262895</v>
      </c>
      <c r="E12" s="37">
        <f>IF(GAE!H12&lt;&gt;0,(IMP!H12-EXP!H12)/GAE!H12,":")</f>
        <v>0.96996044687322669</v>
      </c>
      <c r="F12" s="37">
        <f>IF(GAE!I12&lt;&gt;0,(IMP!I12-EXP!I12)/GAE!I12,":")</f>
        <v>2.5355611507505222E-2</v>
      </c>
    </row>
    <row r="13" spans="1:6" ht="36" x14ac:dyDescent="0.25">
      <c r="A13" s="26" t="s">
        <v>73</v>
      </c>
      <c r="B13" s="38">
        <f>IF(GAE!B13&lt;&gt;0,(IMP!B13-EXP!B13)/GAE!B13,":")</f>
        <v>0.62074976157853945</v>
      </c>
      <c r="C13" s="38">
        <f>IF(GAE!C13&lt;&gt;0,(IMP!C13-EXP!C13)/GAE!C13,":")</f>
        <v>0.58874855039825102</v>
      </c>
      <c r="D13" s="38">
        <f>IF(GAE!G13&lt;&gt;0,(IMP!G13-EXP!G13)/GAE!G13,":")</f>
        <v>0.86774329961230923</v>
      </c>
      <c r="E13" s="38">
        <f>IF(GAE!H13&lt;&gt;0,(IMP!H13-EXP!H13)/GAE!H13,":")</f>
        <v>0.97874858031028678</v>
      </c>
      <c r="F13" s="38">
        <f>IF(GAE!I13&lt;&gt;0,(IMP!I13-EXP!I13)/GAE!I13,":")</f>
        <v>1.4080013452311633E-2</v>
      </c>
    </row>
    <row r="14" spans="1:6" x14ac:dyDescent="0.25">
      <c r="A14" s="15" t="s">
        <v>27</v>
      </c>
      <c r="B14" s="39">
        <f>IF(GAE!B14&lt;&gt;0,(IMP!B14-EXP!B14)/GAE!B14,":")</f>
        <v>0.78054663604337804</v>
      </c>
      <c r="C14" s="39">
        <f>IF(GAE!C14&lt;&gt;0,(IMP!C14-EXP!C14)/GAE!C14,":")</f>
        <v>1.0269450115603764</v>
      </c>
      <c r="D14" s="39">
        <f>IF(GAE!G14&lt;&gt;0,(IMP!G14-EXP!G14)/GAE!G14,":")</f>
        <v>0.99131997082526913</v>
      </c>
      <c r="E14" s="39">
        <f>IF(GAE!H14&lt;&gt;0,(IMP!H14-EXP!H14)/GAE!H14,":")</f>
        <v>1.0272470657726747</v>
      </c>
      <c r="F14" s="39">
        <f>IF(GAE!I14&lt;&gt;0,(IMP!I14-EXP!I14)/GAE!I14,":")</f>
        <v>0.19013513497061232</v>
      </c>
    </row>
    <row r="15" spans="1:6" x14ac:dyDescent="0.25">
      <c r="A15" s="12" t="s">
        <v>28</v>
      </c>
      <c r="B15" s="40">
        <f>IF(GAE!B15&lt;&gt;0,(IMP!B15-EXP!B15)/GAE!B15,":")</f>
        <v>0.37882166291005354</v>
      </c>
      <c r="C15" s="40">
        <f>IF(GAE!C15&lt;&gt;0,(IMP!C15-EXP!C15)/GAE!C15,":")</f>
        <v>9.2294900804153104E-2</v>
      </c>
      <c r="D15" s="40">
        <f>IF(GAE!G15&lt;&gt;0,(IMP!G15-EXP!G15)/GAE!G15,":")</f>
        <v>0.96419898280501537</v>
      </c>
      <c r="E15" s="40">
        <f>IF(GAE!H15&lt;&gt;0,(IMP!H15-EXP!H15)/GAE!H15,":")</f>
        <v>0.97511168663881209</v>
      </c>
      <c r="F15" s="40">
        <f>IF(GAE!I15&lt;&gt;0,(IMP!I15-EXP!I15)/GAE!I15,":")</f>
        <v>-1.0090830019003637E-2</v>
      </c>
    </row>
    <row r="16" spans="1:6" x14ac:dyDescent="0.25">
      <c r="A16" s="12" t="s">
        <v>29</v>
      </c>
      <c r="B16" s="40">
        <f>IF(GAE!B16&lt;&gt;0,(IMP!B16-EXP!B16)/GAE!B16,":")</f>
        <v>0.38897995779680428</v>
      </c>
      <c r="C16" s="40">
        <f>IF(GAE!C16&lt;&gt;0,(IMP!C16-EXP!C16)/GAE!C16,":")</f>
        <v>0.12988912457294227</v>
      </c>
      <c r="D16" s="40">
        <f>IF(GAE!G16&lt;&gt;0,(IMP!G16-EXP!G16)/GAE!G16,":")</f>
        <v>0.8603749836966299</v>
      </c>
      <c r="E16" s="40">
        <f>IF(GAE!H16&lt;&gt;0,(IMP!H16-EXP!H16)/GAE!H16,":")</f>
        <v>1.012287556344825</v>
      </c>
      <c r="F16" s="40">
        <f>IF(GAE!I16&lt;&gt;0,(IMP!I16-EXP!I16)/GAE!I16,":")</f>
        <v>-8.6695617906098962E-3</v>
      </c>
    </row>
    <row r="17" spans="1:6" x14ac:dyDescent="0.25">
      <c r="A17" s="12" t="s">
        <v>30</v>
      </c>
      <c r="B17" s="40">
        <f>IF(GAE!B17&lt;&gt;0,(IMP!B17-EXP!B17)/GAE!B17,":")</f>
        <v>0.44856386421405081</v>
      </c>
      <c r="C17" s="40">
        <f>IF(GAE!C17&lt;&gt;0,(IMP!C17-EXP!C17)/GAE!C17,":")</f>
        <v>0.74850824850824849</v>
      </c>
      <c r="D17" s="40">
        <f>IF(GAE!G17&lt;&gt;0,(IMP!G17-EXP!G17)/GAE!G17,":")</f>
        <v>0.37416699649092239</v>
      </c>
      <c r="E17" s="40">
        <f>IF(GAE!H17&lt;&gt;0,(IMP!H17-EXP!H17)/GAE!H17,":")</f>
        <v>0.54995939947706773</v>
      </c>
      <c r="F17" s="40">
        <f>IF(GAE!I17&lt;&gt;0,(IMP!I17-EXP!I17)/GAE!I17,":")</f>
        <v>0.30480343009316108</v>
      </c>
    </row>
    <row r="18" spans="1:6" x14ac:dyDescent="0.25">
      <c r="A18" s="12" t="s">
        <v>70</v>
      </c>
      <c r="B18" s="40">
        <f>IF(GAE!B18&lt;&gt;0,(IMP!B18-EXP!B18)/GAE!B18,":")</f>
        <v>0.63710750540664496</v>
      </c>
      <c r="C18" s="40">
        <f>IF(GAE!C18&lt;&gt;0,(IMP!C18-EXP!C18)/GAE!C18,":")</f>
        <v>0.44120084184833958</v>
      </c>
      <c r="D18" s="40">
        <f>IF(GAE!G18&lt;&gt;0,(IMP!G18-EXP!G18)/GAE!G18,":")</f>
        <v>0.89104483313996852</v>
      </c>
      <c r="E18" s="40">
        <f>IF(GAE!H18&lt;&gt;0,(IMP!H18-EXP!H18)/GAE!H18,":")</f>
        <v>0.96544344648647873</v>
      </c>
      <c r="F18" s="40">
        <f>IF(GAE!I18&lt;&gt;0,(IMP!I18-EXP!I18)/GAE!I18,":")</f>
        <v>9.1605314026026469E-3</v>
      </c>
    </row>
    <row r="19" spans="1:6" x14ac:dyDescent="0.25">
      <c r="A19" s="12" t="s">
        <v>32</v>
      </c>
      <c r="B19" s="40">
        <f>IF(GAE!B19&lt;&gt;0,(IMP!B19-EXP!B19)/GAE!B19,":")</f>
        <v>0.10501909643385499</v>
      </c>
      <c r="C19" s="40">
        <f>IF(GAE!C19&lt;&gt;0,(IMP!C19-EXP!C19)/GAE!C19,":")</f>
        <v>3.9170946441672783</v>
      </c>
      <c r="D19" s="40">
        <f>IF(GAE!G19&lt;&gt;0,(IMP!G19-EXP!G19)/GAE!G19,":")</f>
        <v>1</v>
      </c>
      <c r="E19" s="40">
        <f>IF(GAE!H19&lt;&gt;0,(IMP!H19-EXP!H19)/GAE!H19,":")</f>
        <v>1.3019778118589036</v>
      </c>
      <c r="F19" s="40">
        <f>IF(GAE!I19&lt;&gt;0,(IMP!I19-EXP!I19)/GAE!I19,":")</f>
        <v>-0.38493681696726023</v>
      </c>
    </row>
    <row r="20" spans="1:6" x14ac:dyDescent="0.25">
      <c r="A20" s="12" t="s">
        <v>33</v>
      </c>
      <c r="B20" s="40">
        <f>IF(GAE!B20&lt;&gt;0,(IMP!B20-EXP!B20)/GAE!B20,":")</f>
        <v>0.71302249059656952</v>
      </c>
      <c r="C20" s="40">
        <f>IF(GAE!C20&lt;&gt;0,(IMP!C20-EXP!C20)/GAE!C20,":")</f>
        <v>0.60334442308253144</v>
      </c>
      <c r="D20" s="40">
        <f>IF(GAE!G20&lt;&gt;0,(IMP!G20-EXP!G20)/GAE!G20,":")</f>
        <v>0.6374226507158377</v>
      </c>
      <c r="E20" s="40">
        <f>IF(GAE!H20&lt;&gt;0,(IMP!H20-EXP!H20)/GAE!H20,":")</f>
        <v>1.0322262489536931</v>
      </c>
      <c r="F20" s="40">
        <f>IF(GAE!I20&lt;&gt;0,(IMP!I20-EXP!I20)/GAE!I20,":")</f>
        <v>9.0601794690203366E-2</v>
      </c>
    </row>
    <row r="21" spans="1:6" x14ac:dyDescent="0.25">
      <c r="A21" s="12" t="s">
        <v>34</v>
      </c>
      <c r="B21" s="40">
        <f>IF(GAE!B21&lt;&gt;0,(IMP!B21-EXP!B21)/GAE!B21,":")</f>
        <v>0.81427815713065155</v>
      </c>
      <c r="C21" s="40">
        <f>IF(GAE!C21&lt;&gt;0,(IMP!C21-EXP!C21)/GAE!C21,":")</f>
        <v>0.10176468660564088</v>
      </c>
      <c r="D21" s="40">
        <f>IF(GAE!G21&lt;&gt;0,(IMP!G21-EXP!G21)/GAE!G21,":")</f>
        <v>1.0069380164098678</v>
      </c>
      <c r="E21" s="40">
        <f>IF(GAE!H21&lt;&gt;0,(IMP!H21-EXP!H21)/GAE!H21,":")</f>
        <v>1.0643818388680326</v>
      </c>
      <c r="F21" s="40">
        <f>IF(GAE!I21&lt;&gt;0,(IMP!I21-EXP!I21)/GAE!I21,":")</f>
        <v>4.3808086032995693E-2</v>
      </c>
    </row>
    <row r="22" spans="1:6" x14ac:dyDescent="0.25">
      <c r="A22" s="12" t="s">
        <v>35</v>
      </c>
      <c r="B22" s="40">
        <f>IF(GAE!B22&lt;&gt;0,(IMP!B22-EXP!B22)/GAE!B22,":")</f>
        <v>0.67889774965374317</v>
      </c>
      <c r="C22" s="40">
        <f>IF(GAE!C22&lt;&gt;0,(IMP!C22-EXP!C22)/GAE!C22,":")</f>
        <v>0.54808145184080237</v>
      </c>
      <c r="D22" s="40">
        <f>IF(GAE!G22&lt;&gt;0,(IMP!G22-EXP!G22)/GAE!G22,":")</f>
        <v>0.9747405609866967</v>
      </c>
      <c r="E22" s="40">
        <f>IF(GAE!H22&lt;&gt;0,(IMP!H22-EXP!H22)/GAE!H22,":")</f>
        <v>0.99354922146839741</v>
      </c>
      <c r="F22" s="40">
        <f>IF(GAE!I22&lt;&gt;0,(IMP!I22-EXP!I22)/GAE!I22,":")</f>
        <v>-3.6411034899422774E-2</v>
      </c>
    </row>
    <row r="23" spans="1:6" x14ac:dyDescent="0.25">
      <c r="A23" s="12" t="s">
        <v>36</v>
      </c>
      <c r="B23" s="40">
        <f>IF(GAE!B23&lt;&gt;0,(IMP!B23-EXP!B23)/GAE!B23,":")</f>
        <v>0.4446268091950305</v>
      </c>
      <c r="C23" s="40">
        <f>IF(GAE!C23&lt;&gt;0,(IMP!C23-EXP!C23)/GAE!C23,":")</f>
        <v>0.96298510594852438</v>
      </c>
      <c r="D23" s="40">
        <f>IF(GAE!G23&lt;&gt;0,(IMP!G23-EXP!G23)/GAE!G23,":")</f>
        <v>0.94719874627055411</v>
      </c>
      <c r="E23" s="40">
        <f>IF(GAE!H23&lt;&gt;0,(IMP!H23-EXP!H23)/GAE!H23,":")</f>
        <v>0.98551908772575136</v>
      </c>
      <c r="F23" s="40">
        <f>IF(GAE!I23&lt;&gt;0,(IMP!I23-EXP!I23)/GAE!I23,":")</f>
        <v>2.2864582752471298E-2</v>
      </c>
    </row>
    <row r="24" spans="1:6" x14ac:dyDescent="0.25">
      <c r="A24" s="12" t="s">
        <v>37</v>
      </c>
      <c r="B24" s="40">
        <f>IF(GAE!B24&lt;&gt;0,(IMP!B24-EXP!B24)/GAE!B24,":")</f>
        <v>0.53588513356258061</v>
      </c>
      <c r="C24" s="40">
        <f>IF(GAE!C24&lt;&gt;0,(IMP!C24-EXP!C24)/GAE!C24,":")</f>
        <v>1.0597716997378119</v>
      </c>
      <c r="D24" s="40">
        <f>IF(GAE!G24&lt;&gt;0,(IMP!G24-EXP!G24)/GAE!G24,":")</f>
        <v>0.68773626822725464</v>
      </c>
      <c r="E24" s="40">
        <f>IF(GAE!H24&lt;&gt;0,(IMP!H24-EXP!H24)/GAE!H24,":")</f>
        <v>0.73695908949075928</v>
      </c>
      <c r="F24" s="40">
        <f>IF(GAE!I24&lt;&gt;0,(IMP!I24-EXP!I24)/GAE!I24,":")</f>
        <v>-5.6940166408390204E-2</v>
      </c>
    </row>
    <row r="25" spans="1:6" x14ac:dyDescent="0.25">
      <c r="A25" s="12" t="s">
        <v>38</v>
      </c>
      <c r="B25" s="40">
        <f>IF(GAE!B25&lt;&gt;0,(IMP!B25-EXP!B25)/GAE!B25,":")</f>
        <v>0.73453513752490907</v>
      </c>
      <c r="C25" s="40">
        <f>IF(GAE!C25&lt;&gt;0,(IMP!C25-EXP!C25)/GAE!C25,":")</f>
        <v>0.93027037329506501</v>
      </c>
      <c r="D25" s="40">
        <f>IF(GAE!G25&lt;&gt;0,(IMP!G25-EXP!G25)/GAE!G25,":")</f>
        <v>0.92848404760396175</v>
      </c>
      <c r="E25" s="40">
        <f>IF(GAE!H25&lt;&gt;0,(IMP!H25-EXP!H25)/GAE!H25,":")</f>
        <v>0.88717052746607949</v>
      </c>
      <c r="F25" s="40">
        <f>IF(GAE!I25&lt;&gt;0,(IMP!I25-EXP!I25)/GAE!I25,":")</f>
        <v>7.3771073917778485E-2</v>
      </c>
    </row>
    <row r="26" spans="1:6" x14ac:dyDescent="0.25">
      <c r="A26" s="12" t="s">
        <v>39</v>
      </c>
      <c r="B26" s="40">
        <f>IF(GAE!B26&lt;&gt;0,(IMP!B26-EXP!B26)/GAE!B26,":")</f>
        <v>0.93077237813319635</v>
      </c>
      <c r="C26" s="40">
        <f>IF(GAE!C26&lt;&gt;0,(IMP!C26-EXP!C26)/GAE!C26,":")</f>
        <v>1.0539131676663811</v>
      </c>
      <c r="D26" s="40" t="str">
        <f>IF(GAE!G26&lt;&gt;0,(IMP!G26-EXP!G26)/GAE!G26,":")</f>
        <v>:</v>
      </c>
      <c r="E26" s="40">
        <f>IF(GAE!H26&lt;&gt;0,(IMP!H26-EXP!H26)/GAE!H26,":")</f>
        <v>1.0167602496562052</v>
      </c>
      <c r="F26" s="40">
        <f>IF(GAE!I26&lt;&gt;0,(IMP!I26-EXP!I26)/GAE!I26,":")</f>
        <v>0.25936898026327504</v>
      </c>
    </row>
    <row r="27" spans="1:6" x14ac:dyDescent="0.25">
      <c r="A27" s="12" t="s">
        <v>40</v>
      </c>
      <c r="B27" s="40">
        <f>IF(GAE!B27&lt;&gt;0,(IMP!B27-EXP!B27)/GAE!B27,":")</f>
        <v>0.4548055266791044</v>
      </c>
      <c r="C27" s="40">
        <f>IF(GAE!C27&lt;&gt;0,(IMP!C27-EXP!C27)/GAE!C27,":")</f>
        <v>0.89615083166419918</v>
      </c>
      <c r="D27" s="40">
        <f>IF(GAE!G27&lt;&gt;0,(IMP!G27-EXP!G27)/GAE!G27,":")</f>
        <v>1.0009854327335048</v>
      </c>
      <c r="E27" s="40">
        <f>IF(GAE!H27&lt;&gt;0,(IMP!H27-EXP!H27)/GAE!H27,":")</f>
        <v>1.0557892312912087</v>
      </c>
      <c r="F27" s="40">
        <f>IF(GAE!I27&lt;&gt;0,(IMP!I27-EXP!I27)/GAE!I27,":")</f>
        <v>-0.41509108595684474</v>
      </c>
    </row>
    <row r="28" spans="1:6" x14ac:dyDescent="0.25">
      <c r="A28" s="12" t="s">
        <v>41</v>
      </c>
      <c r="B28" s="40">
        <f>IF(GAE!B28&lt;&gt;0,(IMP!B28-EXP!B28)/GAE!B28,":")</f>
        <v>0.74909416082278024</v>
      </c>
      <c r="C28" s="40">
        <f>IF(GAE!C28&lt;&gt;0,(IMP!C28-EXP!C28)/GAE!C28,":")</f>
        <v>0.87875860941667716</v>
      </c>
      <c r="D28" s="40">
        <f>IF(GAE!G28&lt;&gt;0,(IMP!G28-EXP!G28)/GAE!G28,":")</f>
        <v>0.98929430344759051</v>
      </c>
      <c r="E28" s="40">
        <f>IF(GAE!H28&lt;&gt;0,(IMP!H28-EXP!H28)/GAE!H28,":")</f>
        <v>1.0267264349877603</v>
      </c>
      <c r="F28" s="40">
        <f>IF(GAE!I28&lt;&gt;0,(IMP!I28-EXP!I28)/GAE!I28,":")</f>
        <v>-3.2784281133409955E-2</v>
      </c>
    </row>
    <row r="29" spans="1:6" x14ac:dyDescent="0.25">
      <c r="A29" s="12" t="s">
        <v>42</v>
      </c>
      <c r="B29" s="40">
        <f>IF(GAE!B29&lt;&gt;0,(IMP!B29-EXP!B29)/GAE!B29,":")</f>
        <v>0.92457496050236099</v>
      </c>
      <c r="C29" s="40">
        <f>IF(GAE!C29&lt;&gt;0,(IMP!C29-EXP!C29)/GAE!C29,":")</f>
        <v>1.1226783205868582</v>
      </c>
      <c r="D29" s="40">
        <f>IF(GAE!G29&lt;&gt;0,(IMP!G29-EXP!G29)/GAE!G29,":")</f>
        <v>1</v>
      </c>
      <c r="E29" s="40">
        <f>IF(GAE!H29&lt;&gt;0,(IMP!H29-EXP!H29)/GAE!H29,":")</f>
        <v>0.99958717915505424</v>
      </c>
      <c r="F29" s="40">
        <f>IF(GAE!I29&lt;&gt;0,(IMP!I29-EXP!I29)/GAE!I29,":")</f>
        <v>0.34938528466048807</v>
      </c>
    </row>
    <row r="30" spans="1:6" x14ac:dyDescent="0.25">
      <c r="A30" s="12" t="s">
        <v>43</v>
      </c>
      <c r="B30" s="40">
        <f>IF(GAE!B30&lt;&gt;0,(IMP!B30-EXP!B30)/GAE!B30,":")</f>
        <v>0.5662828706628803</v>
      </c>
      <c r="C30" s="40">
        <f>IF(GAE!C30&lt;&gt;0,(IMP!C30-EXP!C30)/GAE!C30,":")</f>
        <v>0.43677079793036738</v>
      </c>
      <c r="D30" s="40">
        <f>IF(GAE!G30&lt;&gt;0,(IMP!G30-EXP!G30)/GAE!G30,":")</f>
        <v>0.7562219168701132</v>
      </c>
      <c r="E30" s="40">
        <f>IF(GAE!H30&lt;&gt;0,(IMP!H30-EXP!H30)/GAE!H30,":")</f>
        <v>0.87084847787335873</v>
      </c>
      <c r="F30" s="40">
        <f>IF(GAE!I30&lt;&gt;0,(IMP!I30-EXP!I30)/GAE!I30,":")</f>
        <v>-4.2698854409462868E-2</v>
      </c>
    </row>
    <row r="31" spans="1:6" x14ac:dyDescent="0.25">
      <c r="A31" s="12" t="s">
        <v>44</v>
      </c>
      <c r="B31" s="40">
        <f>IF(GAE!B31&lt;&gt;0,(IMP!B31-EXP!B31)/GAE!B31,":")</f>
        <v>0.975595479860214</v>
      </c>
      <c r="C31" s="40" t="str">
        <f>IF(GAE!C31&lt;&gt;0,(IMP!C31-EXP!C31)/GAE!C31,":")</f>
        <v>:</v>
      </c>
      <c r="D31" s="40">
        <f>IF(GAE!G31&lt;&gt;0,(IMP!G31-EXP!G31)/GAE!G31,":")</f>
        <v>0.96165508746461048</v>
      </c>
      <c r="E31" s="40">
        <f>IF(GAE!H31&lt;&gt;0,(IMP!H31-EXP!H31)/GAE!H31,":")</f>
        <v>0.99269793497900893</v>
      </c>
      <c r="F31" s="40">
        <f>IF(GAE!I31&lt;&gt;0,(IMP!I31-EXP!I31)/GAE!I31,":")</f>
        <v>0.2802264032283423</v>
      </c>
    </row>
    <row r="32" spans="1:6" x14ac:dyDescent="0.25">
      <c r="A32" s="12" t="s">
        <v>45</v>
      </c>
      <c r="B32" s="40">
        <f>IF(GAE!B32&lt;&gt;0,(IMP!B32-EXP!B32)/GAE!B32,":")</f>
        <v>0.68068382275063577</v>
      </c>
      <c r="C32" s="40">
        <f>IF(GAE!C32&lt;&gt;0,(IMP!C32-EXP!C32)/GAE!C32,":")</f>
        <v>0.91935006681128661</v>
      </c>
      <c r="D32" s="40">
        <f>IF(GAE!G32&lt;&gt;0,(IMP!G32-EXP!G32)/GAE!G32,":")</f>
        <v>0.45032004929559744</v>
      </c>
      <c r="E32" s="40">
        <f>IF(GAE!H32&lt;&gt;0,(IMP!H32-EXP!H32)/GAE!H32,":")</f>
        <v>1.00158103066382</v>
      </c>
      <c r="F32" s="40">
        <f>IF(GAE!I32&lt;&gt;0,(IMP!I32-EXP!I32)/GAE!I32,":")</f>
        <v>-2.341073779765598E-2</v>
      </c>
    </row>
    <row r="33" spans="1:6" x14ac:dyDescent="0.25">
      <c r="A33" s="12" t="s">
        <v>46</v>
      </c>
      <c r="B33" s="40">
        <f>IF(GAE!B33&lt;&gt;0,(IMP!B33-EXP!B33)/GAE!B33,":")</f>
        <v>0.58323955222380075</v>
      </c>
      <c r="C33" s="40">
        <f>IF(GAE!C33&lt;&gt;0,(IMP!C33-EXP!C33)/GAE!C33,":")</f>
        <v>0.978066805448502</v>
      </c>
      <c r="D33" s="40">
        <f>IF(GAE!G33&lt;&gt;0,(IMP!G33-EXP!G33)/GAE!G33,":")</f>
        <v>0.73247229280156601</v>
      </c>
      <c r="E33" s="40">
        <f>IF(GAE!H33&lt;&gt;0,(IMP!H33-EXP!H33)/GAE!H33,":")</f>
        <v>0.9746773987042413</v>
      </c>
      <c r="F33" s="40">
        <f>IF(GAE!I33&lt;&gt;0,(IMP!I33-EXP!I33)/GAE!I33,":")</f>
        <v>2.2055940135400718E-3</v>
      </c>
    </row>
    <row r="34" spans="1:6" x14ac:dyDescent="0.25">
      <c r="A34" s="12" t="s">
        <v>47</v>
      </c>
      <c r="B34" s="40">
        <f>IF(GAE!B34&lt;&gt;0,(IMP!B34-EXP!B34)/GAE!B34,":")</f>
        <v>0.42760204187200301</v>
      </c>
      <c r="C34" s="40">
        <f>IF(GAE!C34&lt;&gt;0,(IMP!C34-EXP!C34)/GAE!C34,":")</f>
        <v>3.3429544051238064E-3</v>
      </c>
      <c r="D34" s="40">
        <f>IF(GAE!G34&lt;&gt;0,(IMP!G34-EXP!G34)/GAE!G34,":")</f>
        <v>0.7825196392409367</v>
      </c>
      <c r="E34" s="40">
        <f>IF(GAE!H34&lt;&gt;0,(IMP!H34-EXP!H34)/GAE!H34,":")</f>
        <v>0.96861343642036213</v>
      </c>
      <c r="F34" s="40">
        <f>IF(GAE!I34&lt;&gt;0,(IMP!I34-EXP!I34)/GAE!I34,":")</f>
        <v>3.3459415400904219E-2</v>
      </c>
    </row>
    <row r="35" spans="1:6" x14ac:dyDescent="0.25">
      <c r="A35" s="12" t="s">
        <v>48</v>
      </c>
      <c r="B35" s="40">
        <f>IF(GAE!B35&lt;&gt;0,(IMP!B35-EXP!B35)/GAE!B35,":")</f>
        <v>0.65260770334022589</v>
      </c>
      <c r="C35" s="40">
        <f>IF(GAE!C35&lt;&gt;0,(IMP!C35-EXP!C35)/GAE!C35,":")</f>
        <v>-6.5154179960582245E-2</v>
      </c>
      <c r="D35" s="40">
        <f>IF(GAE!G35&lt;&gt;0,(IMP!G35-EXP!G35)/GAE!G35,":")</f>
        <v>0.99279651473843888</v>
      </c>
      <c r="E35" s="40">
        <f>IF(GAE!H35&lt;&gt;0,(IMP!H35-EXP!H35)/GAE!H35,":")</f>
        <v>0.97558335608875379</v>
      </c>
      <c r="F35" s="40">
        <f>IF(GAE!I35&lt;&gt;0,(IMP!I35-EXP!I35)/GAE!I35,":")</f>
        <v>-4.4608110034520809E-2</v>
      </c>
    </row>
    <row r="36" spans="1:6" x14ac:dyDescent="0.25">
      <c r="A36" s="12" t="s">
        <v>49</v>
      </c>
      <c r="B36" s="40">
        <f>IF(GAE!B36&lt;&gt;0,(IMP!B36-EXP!B36)/GAE!B36,":")</f>
        <v>0.282012770780391</v>
      </c>
      <c r="C36" s="40">
        <f>IF(GAE!C36&lt;&gt;0,(IMP!C36-EXP!C36)/GAE!C36,":")</f>
        <v>0.21999956920381686</v>
      </c>
      <c r="D36" s="40">
        <f>IF(GAE!G36&lt;&gt;0,(IMP!G36-EXP!G36)/GAE!G36,":")</f>
        <v>0.16633663632219087</v>
      </c>
      <c r="E36" s="40">
        <f>IF(GAE!H36&lt;&gt;0,(IMP!H36-EXP!H36)/GAE!H36,":")</f>
        <v>0.64703857222661187</v>
      </c>
      <c r="F36" s="40">
        <f>IF(GAE!I36&lt;&gt;0,(IMP!I36-EXP!I36)/GAE!I36,":")</f>
        <v>3.3892829128154299E-2</v>
      </c>
    </row>
    <row r="37" spans="1:6" x14ac:dyDescent="0.25">
      <c r="A37" s="12" t="s">
        <v>50</v>
      </c>
      <c r="B37" s="40">
        <f>IF(GAE!B37&lt;&gt;0,(IMP!B37-EXP!B37)/GAE!B37,":")</f>
        <v>0.45801157731432901</v>
      </c>
      <c r="C37" s="40">
        <f>IF(GAE!C37&lt;&gt;0,(IMP!C37-EXP!C37)/GAE!C37,":")</f>
        <v>0.17580491963818276</v>
      </c>
      <c r="D37" s="40">
        <f>IF(GAE!G37&lt;&gt;0,(IMP!G37-EXP!G37)/GAE!G37,":")</f>
        <v>0.99370842605973186</v>
      </c>
      <c r="E37" s="40">
        <f>IF(GAE!H37&lt;&gt;0,(IMP!H37-EXP!H37)/GAE!H37,":")</f>
        <v>0.9947055907795076</v>
      </c>
      <c r="F37" s="40">
        <f>IF(GAE!I37&lt;&gt;0,(IMP!I37-EXP!I37)/GAE!I37,":")</f>
        <v>8.151885131407012E-2</v>
      </c>
    </row>
    <row r="38" spans="1:6" x14ac:dyDescent="0.25">
      <c r="A38" s="12" t="s">
        <v>51</v>
      </c>
      <c r="B38" s="40">
        <f>IF(GAE!B38&lt;&gt;0,(IMP!B38-EXP!B38)/GAE!B38,":")</f>
        <v>0.5630058870670791</v>
      </c>
      <c r="C38" s="40">
        <f>IF(GAE!C38&lt;&gt;0,(IMP!C38-EXP!C38)/GAE!C38,":")</f>
        <v>0.86166070495035751</v>
      </c>
      <c r="D38" s="40">
        <f>IF(GAE!G38&lt;&gt;0,(IMP!G38-EXP!G38)/GAE!G38,":")</f>
        <v>0.88051595632657753</v>
      </c>
      <c r="E38" s="40">
        <f>IF(GAE!H38&lt;&gt;0,(IMP!H38-EXP!H38)/GAE!H38,":")</f>
        <v>1.0198632965452308</v>
      </c>
      <c r="F38" s="40">
        <f>IF(GAE!I38&lt;&gt;0,(IMP!I38-EXP!I38)/GAE!I38,":")</f>
        <v>-1.3943844163749809E-2</v>
      </c>
    </row>
    <row r="39" spans="1:6" x14ac:dyDescent="0.25">
      <c r="A39" s="13" t="s">
        <v>52</v>
      </c>
      <c r="B39" s="41">
        <f>IF(GAE!B39&lt;&gt;0,(IMP!B39-EXP!B39)/GAE!B39,":")</f>
        <v>0.42031759705043076</v>
      </c>
      <c r="C39" s="41">
        <f>IF(GAE!C39&lt;&gt;0,(IMP!C39-EXP!C39)/GAE!C39,":")</f>
        <v>0.92237228311956165</v>
      </c>
      <c r="D39" s="41">
        <f>IF(GAE!G39&lt;&gt;0,(IMP!G39-EXP!G39)/GAE!G39,":")</f>
        <v>1.0029296898061626</v>
      </c>
      <c r="E39" s="41">
        <f>IF(GAE!H39&lt;&gt;0,(IMP!H39-EXP!H39)/GAE!H39,":")</f>
        <v>1.0241570614368787</v>
      </c>
      <c r="F39" s="41">
        <f>IF(GAE!I39&lt;&gt;0,(IMP!I39-EXP!I39)/GAE!I39,":")</f>
        <v>1.343493328966306E-2</v>
      </c>
    </row>
    <row r="40" spans="1:6" x14ac:dyDescent="0.25">
      <c r="A40" s="14" t="s">
        <v>53</v>
      </c>
      <c r="B40" s="42">
        <f>IF(GAE!B40&lt;&gt;0,(IMP!B40-EXP!B40)/GAE!B40,":")</f>
        <v>0.33510648961555117</v>
      </c>
      <c r="C40" s="42">
        <f>IF(GAE!C40&lt;&gt;0,(IMP!C40-EXP!C40)/GAE!C40,":")</f>
        <v>1.0034654592713936</v>
      </c>
      <c r="D40" s="42">
        <f>IF(GAE!G40&lt;&gt;0,(IMP!G40-EXP!G40)/GAE!G40,":")</f>
        <v>1</v>
      </c>
      <c r="E40" s="42">
        <f>IF(GAE!H40&lt;&gt;0,(IMP!H40-EXP!H40)/GAE!H40,":")</f>
        <v>1.2781172865339332</v>
      </c>
      <c r="F40" s="42">
        <f>IF(GAE!I40&lt;&gt;0,(IMP!I40-EXP!I40)/GAE!I40,":")</f>
        <v>5.8507497618217087E-2</v>
      </c>
    </row>
    <row r="41" spans="1:6" x14ac:dyDescent="0.25">
      <c r="A41" s="10" t="s">
        <v>54</v>
      </c>
      <c r="B41" s="43">
        <f>IF(GAE!B41&lt;&gt;0,(IMP!B41-EXP!B41)/GAE!B41,":")</f>
        <v>0.12155856353737954</v>
      </c>
      <c r="C41" s="43">
        <f>IF(GAE!C41&lt;&gt;0,(IMP!C41-EXP!C41)/GAE!C41,":")</f>
        <v>1</v>
      </c>
      <c r="D41" s="43" t="str">
        <f>IF(GAE!G41&lt;&gt;0,(IMP!G41-EXP!G41)/GAE!G41,":")</f>
        <v>:</v>
      </c>
      <c r="E41" s="43">
        <f>IF(GAE!H41&lt;&gt;0,(IMP!H41-EXP!H41)/GAE!H41,":")</f>
        <v>0.95965213073801969</v>
      </c>
      <c r="F41" s="43">
        <f>IF(GAE!I41&lt;&gt;0,(IMP!I41-EXP!I41)/GAE!I41,":")</f>
        <v>3.9068746119570496E-3</v>
      </c>
    </row>
    <row r="42" spans="1:6" x14ac:dyDescent="0.25">
      <c r="A42" s="14" t="s">
        <v>55</v>
      </c>
      <c r="B42" s="42">
        <f>IF(GAE!B42&lt;&gt;0,(IMP!B42-EXP!B42)/GAE!B42,":")</f>
        <v>-6.2305876203276105</v>
      </c>
      <c r="C42" s="42">
        <f>IF(GAE!C42&lt;&gt;0,(IMP!C42-EXP!C42)/GAE!C42,":")</f>
        <v>0.92151283131425832</v>
      </c>
      <c r="D42" s="42">
        <f>IF(GAE!G42&lt;&gt;0,(IMP!G42-EXP!G42)/GAE!G42,":")</f>
        <v>-20.310746603187635</v>
      </c>
      <c r="E42" s="42">
        <f>IF(GAE!H42&lt;&gt;0,(IMP!H42-EXP!H42)/GAE!H42,":")</f>
        <v>-9.2665507631433339</v>
      </c>
      <c r="F42" s="42">
        <f>IF(GAE!I42&lt;&gt;0,(IMP!I42-EXP!I42)/GAE!I42,":")</f>
        <v>2.3295776287999524E-2</v>
      </c>
    </row>
    <row r="43" spans="1:6" x14ac:dyDescent="0.25">
      <c r="A43" s="15" t="s">
        <v>56</v>
      </c>
      <c r="B43" s="39">
        <f>IF(GAE!B43&lt;&gt;0,(IMP!B43-EXP!B43)/GAE!B43,":")</f>
        <v>0.27422339231157411</v>
      </c>
      <c r="C43" s="39">
        <f>IF(GAE!C43&lt;&gt;0,(IMP!C43-EXP!C43)/GAE!C43,":")</f>
        <v>-4.6935998976359652E-2</v>
      </c>
      <c r="D43" s="39" t="str">
        <f>IF(GAE!G43&lt;&gt;0,(IMP!G43-EXP!G43)/GAE!G43,":")</f>
        <v>:</v>
      </c>
      <c r="E43" s="39">
        <f>IF(GAE!H43&lt;&gt;0,(IMP!H43-EXP!H43)/GAE!H43,":")</f>
        <v>0.95290590502996564</v>
      </c>
      <c r="F43" s="39">
        <f>IF(GAE!I43&lt;&gt;0,(IMP!I43-EXP!I43)/GAE!I43,":")</f>
        <v>-8.4279804688280641E-2</v>
      </c>
    </row>
    <row r="44" spans="1:6" x14ac:dyDescent="0.25">
      <c r="A44" s="12" t="s">
        <v>57</v>
      </c>
      <c r="B44" s="40">
        <f>IF(GAE!B44&lt;&gt;0,(IMP!B44-EXP!B44)/GAE!B44,":")</f>
        <v>0.6329090501311242</v>
      </c>
      <c r="C44" s="40">
        <f>IF(GAE!C44&lt;&gt;0,(IMP!C44-EXP!C44)/GAE!C44,":")</f>
        <v>0.1060233275054126</v>
      </c>
      <c r="D44" s="40">
        <f>IF(GAE!G44&lt;&gt;0,(IMP!G44-EXP!G44)/GAE!G44,":")</f>
        <v>0.99992466529868429</v>
      </c>
      <c r="E44" s="40">
        <f>IF(GAE!H44&lt;&gt;0,(IMP!H44-EXP!H44)/GAE!H44,":")</f>
        <v>1.0294055494073522</v>
      </c>
      <c r="F44" s="40">
        <f>IF(GAE!I44&lt;&gt;0,(IMP!I44-EXP!I44)/GAE!I44,":")</f>
        <v>0.15992225066188659</v>
      </c>
    </row>
    <row r="45" spans="1:6" x14ac:dyDescent="0.25">
      <c r="A45" s="12" t="s">
        <v>58</v>
      </c>
      <c r="B45" s="40">
        <f>IF(GAE!B45&lt;&gt;0,(IMP!B45-EXP!B45)/GAE!B45,":")</f>
        <v>0.35875993376135817</v>
      </c>
      <c r="C45" s="40">
        <f>IF(GAE!C45&lt;&gt;0,(IMP!C45-EXP!C45)/GAE!C45,":")</f>
        <v>0.53934530683764081</v>
      </c>
      <c r="D45" s="40">
        <f>IF(GAE!G45&lt;&gt;0,(IMP!G45-EXP!G45)/GAE!G45,":")</f>
        <v>0</v>
      </c>
      <c r="E45" s="40">
        <f>IF(GAE!H45&lt;&gt;0,(IMP!H45-EXP!H45)/GAE!H45,":")</f>
        <v>0.37373791823089741</v>
      </c>
      <c r="F45" s="40">
        <f>IF(GAE!I45&lt;&gt;0,(IMP!I45-EXP!I45)/GAE!I45,":")</f>
        <v>0.14654219383368136</v>
      </c>
    </row>
    <row r="46" spans="1:6" x14ac:dyDescent="0.25">
      <c r="A46" s="13" t="s">
        <v>59</v>
      </c>
      <c r="B46" s="41">
        <f>IF(GAE!B46&lt;&gt;0,(IMP!B46-EXP!B46)/GAE!B46,":")</f>
        <v>0.29835712738315834</v>
      </c>
      <c r="C46" s="41">
        <f>IF(GAE!C46&lt;&gt;0,(IMP!C46-EXP!C46)/GAE!C46,":")</f>
        <v>6.5120167056887932E-2</v>
      </c>
      <c r="D46" s="41">
        <f>IF(GAE!G46&lt;&gt;0,(IMP!G46-EXP!G46)/GAE!G46,":")</f>
        <v>0.79643030735306009</v>
      </c>
      <c r="E46" s="41">
        <f>IF(GAE!H46&lt;&gt;0,(IMP!H46-EXP!H46)/GAE!H46,":")</f>
        <v>0.76211424157027818</v>
      </c>
      <c r="F46" s="41">
        <f>IF(GAE!I46&lt;&gt;0,(IMP!I46-EXP!I46)/GAE!I46,":")</f>
        <v>-1.1523932768930076E-2</v>
      </c>
    </row>
    <row r="47" spans="1:6" x14ac:dyDescent="0.25">
      <c r="A47" s="14" t="s">
        <v>60</v>
      </c>
      <c r="B47" s="42">
        <f>IF(GAE!B47&lt;&gt;0,(IMP!B47-EXP!B47)/GAE!B47,":")</f>
        <v>0.70648499210126536</v>
      </c>
      <c r="C47" s="42">
        <f>IF(GAE!C47&lt;&gt;0,(IMP!C47-EXP!C47)/GAE!C47,":")</f>
        <v>0.63655578106950039</v>
      </c>
      <c r="D47" s="42">
        <f>IF(GAE!G47&lt;&gt;0,(IMP!G47-EXP!G47)/GAE!G47,":")</f>
        <v>0.98580399272015917</v>
      </c>
      <c r="E47" s="42">
        <f>IF(GAE!H47&lt;&gt;0,(IMP!H47-EXP!H47)/GAE!H47,":")</f>
        <v>0.91796086856869563</v>
      </c>
      <c r="F47" s="42">
        <f>IF(GAE!I47&lt;&gt;0,(IMP!I47-EXP!I47)/GAE!I47,":")</f>
        <v>0</v>
      </c>
    </row>
    <row r="48" spans="1:6" x14ac:dyDescent="0.25">
      <c r="A48" s="10" t="s">
        <v>61</v>
      </c>
      <c r="B48" s="43">
        <f>IF(GAE!B48&lt;&gt;0,(IMP!B48-EXP!B48)/GAE!B48,":")</f>
        <v>0.25410140093602035</v>
      </c>
      <c r="C48" s="43">
        <f>IF(GAE!C48&lt;&gt;0,(IMP!C48-EXP!C48)/GAE!C48,":")</f>
        <v>0.15417213469224683</v>
      </c>
      <c r="D48" s="43">
        <f>IF(GAE!G48&lt;&gt;0,(IMP!G48-EXP!G48)/GAE!G48,":")</f>
        <v>1</v>
      </c>
      <c r="E48" s="43">
        <f>IF(GAE!H48&lt;&gt;0,(IMP!H48-EXP!H48)/GAE!H48,":")</f>
        <v>0.99809730289449416</v>
      </c>
      <c r="F48" s="43">
        <f>IF(GAE!I48&lt;&gt;0,(IMP!I48-EXP!I48)/GAE!I48,":")</f>
        <v>-0.10225070171993578</v>
      </c>
    </row>
    <row r="49" spans="1:6" x14ac:dyDescent="0.25">
      <c r="A49" s="14" t="s">
        <v>71</v>
      </c>
      <c r="B49" s="42">
        <f>IF(GAE!B49&lt;&gt;0,(IMP!B49-EXP!B49)/GAE!B49,":")</f>
        <v>0.29536760448752181</v>
      </c>
      <c r="C49" s="42">
        <f>IF(GAE!C49&lt;&gt;0,(IMP!C49-EXP!C49)/GAE!C49,":")</f>
        <v>3.158757356775684E-3</v>
      </c>
      <c r="D49" s="42" t="str">
        <f>IF(GAE!G49&lt;&gt;0,(IMP!G49-EXP!G49)/GAE!G49,":")</f>
        <v>:</v>
      </c>
      <c r="E49" s="42">
        <f>IF(GAE!H49&lt;&gt;0,(IMP!H49-EXP!H49)/GAE!H49,":")</f>
        <v>1</v>
      </c>
      <c r="F49" s="42">
        <f>IF(GAE!I49&lt;&gt;0,(IMP!I49-EXP!I49)/GAE!I49,":")</f>
        <v>0.15935293082378371</v>
      </c>
    </row>
    <row r="50" spans="1:6" x14ac:dyDescent="0.25">
      <c r="A50" s="15" t="s">
        <v>63</v>
      </c>
      <c r="B50" s="39">
        <f>IF(GAE!B50&lt;&gt;0,(IMP!B50-EXP!B50)/GAE!B50,":")</f>
        <v>0.75989243194834755</v>
      </c>
      <c r="C50" s="39">
        <f>IF(GAE!C50&lt;&gt;0,(IMP!C50-EXP!C50)/GAE!C50,":")</f>
        <v>1.0318840205853141</v>
      </c>
      <c r="D50" s="39">
        <f>IF(GAE!G50&lt;&gt;0,(IMP!G50-EXP!G50)/GAE!G50,":")</f>
        <v>0.9954357883397017</v>
      </c>
      <c r="E50" s="39">
        <f>IF(GAE!H50&lt;&gt;0,(IMP!H50-EXP!H50)/GAE!H50,":")</f>
        <v>1.0052203744536117</v>
      </c>
      <c r="F50" s="39">
        <f>IF(GAE!I50&lt;&gt;0,(IMP!I50-EXP!I50)/GAE!I50,":")</f>
        <v>5.1019339471613189E-4</v>
      </c>
    </row>
    <row r="51" spans="1:6" x14ac:dyDescent="0.25">
      <c r="A51" s="12" t="s">
        <v>64</v>
      </c>
      <c r="B51" s="40">
        <f>IF(GAE!B51&lt;&gt;0,(IMP!B51-EXP!B51)/GAE!B51,":")</f>
        <v>0.34056536312689145</v>
      </c>
      <c r="C51" s="40">
        <f>IF(GAE!C51&lt;&gt;0,(IMP!C51-EXP!C51)/GAE!C51,":")</f>
        <v>0.48242859185325521</v>
      </c>
      <c r="D51" s="40">
        <f>IF(GAE!G51&lt;&gt;0,(IMP!G51-EXP!G51)/GAE!G51,":")</f>
        <v>0.31180541422507158</v>
      </c>
      <c r="E51" s="40">
        <f>IF(GAE!H51&lt;&gt;0,(IMP!H51-EXP!H51)/GAE!H51,":")</f>
        <v>0.81877255472096055</v>
      </c>
      <c r="F51" s="40">
        <f>IF(GAE!I51&lt;&gt;0,(IMP!I51-EXP!I51)/GAE!I51,":")</f>
        <v>-7.5303418980377734E-2</v>
      </c>
    </row>
    <row r="52" spans="1:6" x14ac:dyDescent="0.25">
      <c r="A52" s="14" t="s">
        <v>65</v>
      </c>
      <c r="B52" s="42">
        <f>IF(GAE!B52&lt;&gt;0,(IMP!B52-EXP!B52)/GAE!B52,":")</f>
        <v>0.79653355809083015</v>
      </c>
      <c r="C52" s="42">
        <f>IF(GAE!C52&lt;&gt;0,(IMP!C52-EXP!C52)/GAE!C52,":")</f>
        <v>0.82181480229807358</v>
      </c>
      <c r="D52" s="42">
        <f>IF(GAE!G52&lt;&gt;0,(IMP!G52-EXP!G52)/GAE!G52,":")</f>
        <v>0.99670846691525505</v>
      </c>
      <c r="E52" s="42">
        <f>IF(GAE!H52&lt;&gt;0,(IMP!H52-EXP!H52)/GAE!H52,":")</f>
        <v>0.99367166411229813</v>
      </c>
      <c r="F52" s="42">
        <f>IF(GAE!I52&lt;&gt;0,(IMP!I52-EXP!I52)/GAE!I52,":")</f>
        <v>-1.7645269874023155E-5</v>
      </c>
    </row>
    <row r="53" spans="1:6" x14ac:dyDescent="0.25">
      <c r="A53" s="28" t="s">
        <v>110</v>
      </c>
      <c r="B53" s="5"/>
      <c r="C53" s="5"/>
      <c r="D53" s="5"/>
      <c r="E53" s="5"/>
      <c r="F53" s="5"/>
    </row>
    <row r="54" spans="1:6" x14ac:dyDescent="0.25">
      <c r="A54" s="1"/>
    </row>
    <row r="55" spans="1:6" x14ac:dyDescent="0.25">
      <c r="A55" s="1"/>
      <c r="B55" s="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01"/>
  <sheetViews>
    <sheetView zoomScaleNormal="100" workbookViewId="0">
      <selection activeCell="A10" sqref="A10:E42"/>
    </sheetView>
  </sheetViews>
  <sheetFormatPr defaultRowHeight="15" x14ac:dyDescent="0.25"/>
  <cols>
    <col min="1" max="1" width="23.140625" style="2" customWidth="1"/>
    <col min="2" max="5" width="19.7109375" style="2" customWidth="1"/>
    <col min="6" max="6" width="9.140625" style="2"/>
    <col min="7" max="7" width="20.42578125" style="2" bestFit="1" customWidth="1"/>
    <col min="8" max="16384" width="9.140625" style="2"/>
  </cols>
  <sheetData>
    <row r="1" spans="1:7" ht="15.75" x14ac:dyDescent="0.25">
      <c r="A1" s="52" t="s">
        <v>119</v>
      </c>
      <c r="B1" s="5"/>
      <c r="C1" s="5"/>
      <c r="D1" s="5"/>
      <c r="E1" s="5"/>
    </row>
    <row r="2" spans="1:7" x14ac:dyDescent="0.25">
      <c r="A2" s="7" t="s">
        <v>152</v>
      </c>
      <c r="B2" s="5"/>
      <c r="C2" s="5"/>
      <c r="D2" s="5"/>
      <c r="E2" s="5"/>
    </row>
    <row r="3" spans="1:7" x14ac:dyDescent="0.25">
      <c r="A3" s="7" t="s">
        <v>113</v>
      </c>
      <c r="B3" s="3"/>
      <c r="C3" s="5"/>
      <c r="D3" s="3"/>
      <c r="E3" s="5"/>
    </row>
    <row r="4" spans="1:7" x14ac:dyDescent="0.25">
      <c r="A4" s="6" t="s">
        <v>153</v>
      </c>
      <c r="B4" s="3"/>
      <c r="C4" s="5"/>
      <c r="D4" s="3"/>
      <c r="E4" s="5"/>
    </row>
    <row r="5" spans="1:7" x14ac:dyDescent="0.25">
      <c r="A5" s="7" t="s">
        <v>118</v>
      </c>
      <c r="B5" s="1"/>
      <c r="C5" s="5"/>
      <c r="D5" s="1"/>
      <c r="E5" s="5"/>
    </row>
    <row r="6" spans="1:7" x14ac:dyDescent="0.25">
      <c r="A6" s="92" t="s">
        <v>117</v>
      </c>
      <c r="B6" s="5"/>
      <c r="C6" s="5"/>
      <c r="D6" s="5"/>
      <c r="E6" s="5"/>
    </row>
    <row r="7" spans="1:7" x14ac:dyDescent="0.25">
      <c r="A7" s="1" t="s">
        <v>147</v>
      </c>
      <c r="B7" s="1"/>
      <c r="C7" s="5"/>
      <c r="D7" s="1"/>
      <c r="E7" s="5"/>
    </row>
    <row r="8" spans="1:7" x14ac:dyDescent="0.25">
      <c r="A8" s="6"/>
      <c r="B8" s="1"/>
      <c r="C8" s="5"/>
      <c r="D8" s="1"/>
      <c r="E8" s="5"/>
    </row>
    <row r="9" spans="1:7" x14ac:dyDescent="0.25">
      <c r="A9" s="6"/>
      <c r="B9" s="1"/>
      <c r="C9" s="68"/>
      <c r="D9" s="1"/>
      <c r="E9" s="68"/>
    </row>
    <row r="10" spans="1:7" x14ac:dyDescent="0.25">
      <c r="A10" s="63"/>
      <c r="B10" s="64"/>
      <c r="C10" s="65"/>
      <c r="D10" s="64"/>
      <c r="E10" s="65"/>
      <c r="F10" s="72"/>
      <c r="G10" s="72"/>
    </row>
    <row r="11" spans="1:7" x14ac:dyDescent="0.25">
      <c r="A11" s="67"/>
      <c r="B11" s="69" t="s">
        <v>12</v>
      </c>
      <c r="C11" s="70" t="s">
        <v>17</v>
      </c>
      <c r="D11" s="69" t="s">
        <v>114</v>
      </c>
      <c r="E11" s="69" t="s">
        <v>115</v>
      </c>
      <c r="F11" s="72"/>
      <c r="G11" s="72"/>
    </row>
    <row r="12" spans="1:7" ht="24" x14ac:dyDescent="0.25">
      <c r="A12" s="60" t="s">
        <v>72</v>
      </c>
      <c r="B12" s="61">
        <v>0.24392946832148643</v>
      </c>
      <c r="C12" s="61">
        <v>0.41113535030711318</v>
      </c>
      <c r="D12" s="61">
        <v>0.36462064875191952</v>
      </c>
      <c r="E12" s="61">
        <v>0.19319864532318157</v>
      </c>
      <c r="F12" s="72"/>
      <c r="G12" s="72"/>
    </row>
    <row r="13" spans="1:7" ht="24" x14ac:dyDescent="0.25">
      <c r="A13" s="26" t="s">
        <v>73</v>
      </c>
      <c r="B13" s="38">
        <v>0.23801866273980063</v>
      </c>
      <c r="C13" s="38">
        <v>0.37970826783773282</v>
      </c>
      <c r="D13" s="38">
        <v>0.33744513335680415</v>
      </c>
      <c r="E13" s="38">
        <v>0.25184088279016797</v>
      </c>
      <c r="F13" s="72"/>
      <c r="G13" s="72"/>
    </row>
    <row r="14" spans="1:7" x14ac:dyDescent="0.25">
      <c r="A14" s="15" t="s">
        <v>27</v>
      </c>
      <c r="B14" s="39">
        <v>0.24305612476410871</v>
      </c>
      <c r="C14" s="39">
        <v>7.8803559644599591E-2</v>
      </c>
      <c r="D14" s="39">
        <v>0.46133469479008454</v>
      </c>
      <c r="E14" s="39">
        <v>0.35758501236774387</v>
      </c>
      <c r="F14" s="72"/>
      <c r="G14" s="72"/>
    </row>
    <row r="15" spans="1:7" x14ac:dyDescent="0.25">
      <c r="A15" s="12" t="s">
        <v>28</v>
      </c>
      <c r="B15" s="40">
        <v>0.15391338664623883</v>
      </c>
      <c r="C15" s="40">
        <v>0.72794952618641551</v>
      </c>
      <c r="D15" s="40">
        <v>0.1313683790104104</v>
      </c>
      <c r="E15" s="40">
        <v>8.1603068183006361E-2</v>
      </c>
      <c r="F15" s="72"/>
      <c r="G15" s="72"/>
    </row>
    <row r="16" spans="1:7" x14ac:dyDescent="0.25">
      <c r="A16" s="12" t="s">
        <v>29</v>
      </c>
      <c r="B16" s="40">
        <v>0.23718242634857603</v>
      </c>
      <c r="C16" s="40">
        <v>0.86037500442741688</v>
      </c>
      <c r="D16" s="40">
        <v>0.35684431734261951</v>
      </c>
      <c r="E16" s="40">
        <v>1.6793497164219382E-2</v>
      </c>
      <c r="F16" s="72"/>
      <c r="G16" s="72"/>
    </row>
    <row r="17" spans="1:7" x14ac:dyDescent="0.25">
      <c r="A17" s="12" t="s">
        <v>120</v>
      </c>
      <c r="B17" s="40">
        <v>0.21141631011312381</v>
      </c>
      <c r="C17" s="40">
        <v>0.52386897302534041</v>
      </c>
      <c r="D17" s="40">
        <v>0.27598569343673929</v>
      </c>
      <c r="E17" s="40">
        <v>0.86282259333168498</v>
      </c>
      <c r="F17" s="72"/>
      <c r="G17" s="72"/>
    </row>
    <row r="18" spans="1:7" x14ac:dyDescent="0.25">
      <c r="A18" s="94" t="s">
        <v>70</v>
      </c>
      <c r="B18" s="40">
        <v>0.3111182121387282</v>
      </c>
      <c r="C18" s="40">
        <v>0.58940052051153691</v>
      </c>
      <c r="D18" s="40">
        <v>0.35179712344950204</v>
      </c>
      <c r="E18" s="40">
        <v>0.21458720311401955</v>
      </c>
      <c r="F18" s="72"/>
      <c r="G18" s="72"/>
    </row>
    <row r="19" spans="1:7" x14ac:dyDescent="0.25">
      <c r="A19" s="12" t="s">
        <v>121</v>
      </c>
      <c r="B19" s="40">
        <v>0.21389971531294383</v>
      </c>
      <c r="C19" s="40">
        <v>0.86455063364725027</v>
      </c>
      <c r="D19" s="40">
        <v>2.7937413953700774</v>
      </c>
      <c r="E19" s="40">
        <v>8.3245981795899559E-4</v>
      </c>
      <c r="F19" s="72"/>
      <c r="G19" s="72"/>
    </row>
    <row r="20" spans="1:7" x14ac:dyDescent="0.25">
      <c r="A20" s="12" t="s">
        <v>33</v>
      </c>
      <c r="B20" s="40">
        <v>3.1909305924900724E-2</v>
      </c>
      <c r="C20" s="40">
        <v>0</v>
      </c>
      <c r="D20" s="40">
        <v>6.0965309446739502E-2</v>
      </c>
      <c r="E20" s="40">
        <v>5.1821832045287841E-2</v>
      </c>
      <c r="F20" s="72"/>
      <c r="G20" s="72"/>
    </row>
    <row r="21" spans="1:7" x14ac:dyDescent="0.25">
      <c r="A21" s="12" t="s">
        <v>34</v>
      </c>
      <c r="B21" s="40">
        <v>0.46459267362477424</v>
      </c>
      <c r="C21" s="40">
        <v>0.38915952342320265</v>
      </c>
      <c r="D21" s="40">
        <v>0.73019849097512801</v>
      </c>
      <c r="E21" s="40">
        <v>8.8756695408568675E-2</v>
      </c>
      <c r="F21" s="72"/>
      <c r="G21" s="72"/>
    </row>
    <row r="22" spans="1:7" x14ac:dyDescent="0.25">
      <c r="A22" s="94" t="s">
        <v>35</v>
      </c>
      <c r="B22" s="40">
        <v>7.5010245908833026E-2</v>
      </c>
      <c r="C22" s="40">
        <v>0.10543551079932285</v>
      </c>
      <c r="D22" s="40">
        <v>8.7959434014649396E-2</v>
      </c>
      <c r="E22" s="40">
        <v>0.43241241793015439</v>
      </c>
      <c r="F22" s="72"/>
      <c r="G22" s="72"/>
    </row>
    <row r="23" spans="1:7" x14ac:dyDescent="0.25">
      <c r="A23" s="94" t="s">
        <v>36</v>
      </c>
      <c r="B23" s="40">
        <v>8.4137921539306271E-2</v>
      </c>
      <c r="C23" s="40">
        <v>0.20015136761827931</v>
      </c>
      <c r="D23" s="40">
        <v>0.15695805113814418</v>
      </c>
      <c r="E23" s="40">
        <v>0.29700528238606411</v>
      </c>
      <c r="F23" s="72"/>
      <c r="G23" s="72"/>
    </row>
    <row r="24" spans="1:7" x14ac:dyDescent="0.25">
      <c r="A24" s="12" t="s">
        <v>122</v>
      </c>
      <c r="B24" s="40">
        <v>0.24740607439299728</v>
      </c>
      <c r="C24" s="40">
        <v>0.55018910342691807</v>
      </c>
      <c r="D24" s="40">
        <v>0.14248074347768031</v>
      </c>
      <c r="E24" s="40">
        <v>0.74730607404350879</v>
      </c>
      <c r="F24" s="72"/>
      <c r="G24" s="72"/>
    </row>
    <row r="25" spans="1:7" x14ac:dyDescent="0.25">
      <c r="A25" s="94" t="s">
        <v>38</v>
      </c>
      <c r="B25" s="40">
        <v>0.23796500879220461</v>
      </c>
      <c r="C25" s="40">
        <v>0.40350371630817911</v>
      </c>
      <c r="D25" s="40">
        <v>0.17351576459283422</v>
      </c>
      <c r="E25" s="40">
        <v>0.49830257880690587</v>
      </c>
      <c r="F25" s="72"/>
      <c r="G25" s="72"/>
    </row>
    <row r="26" spans="1:7" x14ac:dyDescent="0.25">
      <c r="A26" s="12" t="s">
        <v>39</v>
      </c>
      <c r="B26" s="40">
        <v>1.6669606565114767E-2</v>
      </c>
      <c r="C26" s="40" t="s">
        <v>25</v>
      </c>
      <c r="D26" s="40">
        <v>1.2518820721523183E-2</v>
      </c>
      <c r="E26" s="40">
        <v>1.0538442777983383</v>
      </c>
      <c r="F26" s="72"/>
      <c r="G26" s="72"/>
    </row>
    <row r="27" spans="1:7" x14ac:dyDescent="0.25">
      <c r="A27" s="12" t="s">
        <v>40</v>
      </c>
      <c r="B27" s="40">
        <v>0.30995324412963082</v>
      </c>
      <c r="C27" s="40">
        <v>1.0009859158662211</v>
      </c>
      <c r="D27" s="40">
        <v>0.25456904645850587</v>
      </c>
      <c r="E27" s="40">
        <v>0.95641174711818788</v>
      </c>
      <c r="F27" s="72"/>
      <c r="G27" s="72"/>
    </row>
    <row r="28" spans="1:7" x14ac:dyDescent="0.25">
      <c r="A28" s="12" t="s">
        <v>41</v>
      </c>
      <c r="B28" s="40">
        <v>0.96051861070181677</v>
      </c>
      <c r="C28" s="40">
        <v>0.50492771951246107</v>
      </c>
      <c r="D28" s="40">
        <v>2.027325185531617</v>
      </c>
      <c r="E28" s="40">
        <v>0.69084046267121457</v>
      </c>
      <c r="F28" s="72"/>
      <c r="G28" s="72"/>
    </row>
    <row r="29" spans="1:7" x14ac:dyDescent="0.25">
      <c r="A29" s="12" t="s">
        <v>42</v>
      </c>
      <c r="B29" s="40">
        <v>4.3416040942661147E-2</v>
      </c>
      <c r="C29" s="40">
        <v>0.27225868656334057</v>
      </c>
      <c r="D29" s="40">
        <v>0</v>
      </c>
      <c r="E29" s="40">
        <v>7.7055749886611472E-2</v>
      </c>
      <c r="F29" s="72"/>
      <c r="G29" s="72"/>
    </row>
    <row r="30" spans="1:7" x14ac:dyDescent="0.25">
      <c r="A30" s="12" t="s">
        <v>43</v>
      </c>
      <c r="B30" s="40">
        <v>0.54200236314727179</v>
      </c>
      <c r="C30" s="40">
        <v>1.1041109156814899</v>
      </c>
      <c r="D30" s="40">
        <v>0.57361364523214819</v>
      </c>
      <c r="E30" s="40">
        <v>0.11308674473808142</v>
      </c>
      <c r="F30" s="72"/>
      <c r="G30" s="72"/>
    </row>
    <row r="31" spans="1:7" x14ac:dyDescent="0.25">
      <c r="A31" s="12" t="s">
        <v>44</v>
      </c>
      <c r="B31" s="40">
        <v>7.4894174472955211E-2</v>
      </c>
      <c r="C31" s="40">
        <v>0</v>
      </c>
      <c r="D31" s="40">
        <v>8.7039148666393423E-2</v>
      </c>
      <c r="E31" s="40" t="s">
        <v>25</v>
      </c>
      <c r="F31" s="72"/>
      <c r="G31" s="72"/>
    </row>
    <row r="32" spans="1:7" x14ac:dyDescent="0.25">
      <c r="A32" s="94" t="s">
        <v>45</v>
      </c>
      <c r="B32" s="40">
        <v>0.48980803245543209</v>
      </c>
      <c r="C32" s="40">
        <v>0.35766421724951614</v>
      </c>
      <c r="D32" s="40">
        <v>0.70458262753307066</v>
      </c>
      <c r="E32" s="40">
        <v>0.50261226432610939</v>
      </c>
      <c r="F32" s="72"/>
      <c r="G32" s="72"/>
    </row>
    <row r="33" spans="1:7" x14ac:dyDescent="0.25">
      <c r="A33" s="12" t="s">
        <v>123</v>
      </c>
      <c r="B33" s="40">
        <v>0.16479236284764001</v>
      </c>
      <c r="C33" s="40">
        <v>0.58597789970418979</v>
      </c>
      <c r="D33" s="40">
        <v>7.3463081286924165E-2</v>
      </c>
      <c r="E33" s="40">
        <v>9.181829076543567E-2</v>
      </c>
      <c r="F33" s="72"/>
      <c r="G33" s="72"/>
    </row>
    <row r="34" spans="1:7" x14ac:dyDescent="0.25">
      <c r="A34" s="12" t="s">
        <v>47</v>
      </c>
      <c r="B34" s="40">
        <v>0.349716962466533</v>
      </c>
      <c r="C34" s="40">
        <v>0.45479774745085949</v>
      </c>
      <c r="D34" s="40">
        <v>0.76304182661652453</v>
      </c>
      <c r="E34" s="40">
        <v>0.13432166547585639</v>
      </c>
      <c r="F34" s="72"/>
      <c r="G34" s="72"/>
    </row>
    <row r="35" spans="1:7" x14ac:dyDescent="0.25">
      <c r="A35" s="12" t="s">
        <v>48</v>
      </c>
      <c r="B35" s="40">
        <v>4.8971407046744526E-2</v>
      </c>
      <c r="C35" s="40">
        <v>9.6292173515316243E-2</v>
      </c>
      <c r="D35" s="40">
        <v>6.0315705820442073E-2</v>
      </c>
      <c r="E35" s="40">
        <v>0</v>
      </c>
      <c r="F35" s="72"/>
      <c r="G35" s="72"/>
    </row>
    <row r="36" spans="1:7" x14ac:dyDescent="0.25">
      <c r="A36" s="12" t="s">
        <v>124</v>
      </c>
      <c r="B36" s="40">
        <v>0.17039811567932589</v>
      </c>
      <c r="C36" s="40">
        <v>0.1550423456425046</v>
      </c>
      <c r="D36" s="40">
        <v>0.3701255280035694</v>
      </c>
      <c r="E36" s="40">
        <v>0.11824945103029143</v>
      </c>
      <c r="F36" s="72"/>
      <c r="G36" s="72"/>
    </row>
    <row r="37" spans="1:7" x14ac:dyDescent="0.25">
      <c r="A37" s="12" t="s">
        <v>125</v>
      </c>
      <c r="B37" s="40">
        <v>0.17610591869989251</v>
      </c>
      <c r="C37" s="40">
        <v>0.80977277401630621</v>
      </c>
      <c r="D37" s="40">
        <v>0.24921453869308927</v>
      </c>
      <c r="E37" s="40">
        <v>8.0565489990052901E-3</v>
      </c>
      <c r="F37" s="72"/>
      <c r="G37" s="72"/>
    </row>
    <row r="38" spans="1:7" x14ac:dyDescent="0.25">
      <c r="A38" s="12" t="s">
        <v>51</v>
      </c>
      <c r="B38" s="40">
        <v>0.57274509032319199</v>
      </c>
      <c r="C38" s="40">
        <v>0.75236027165531838</v>
      </c>
      <c r="D38" s="40">
        <v>1.5937137979775957</v>
      </c>
      <c r="E38" s="40">
        <v>0.26625800167340336</v>
      </c>
      <c r="F38" s="72"/>
      <c r="G38" s="72"/>
    </row>
    <row r="39" spans="1:7" x14ac:dyDescent="0.25">
      <c r="A39" s="13" t="s">
        <v>126</v>
      </c>
      <c r="B39" s="41">
        <v>0.44965906532079969</v>
      </c>
      <c r="C39" s="41">
        <v>0.92409964583266557</v>
      </c>
      <c r="D39" s="41">
        <v>1.4124909252946198</v>
      </c>
      <c r="E39" s="41">
        <v>0.30047169620579744</v>
      </c>
      <c r="F39" s="72"/>
      <c r="G39" s="72"/>
    </row>
    <row r="40" spans="1:7" x14ac:dyDescent="0.25">
      <c r="A40" s="14" t="s">
        <v>53</v>
      </c>
      <c r="B40" s="42">
        <v>8.5141236236285472E-2</v>
      </c>
      <c r="C40" s="42">
        <v>0.13915482875508559</v>
      </c>
      <c r="D40" s="42">
        <v>0.32480385915908</v>
      </c>
      <c r="E40" s="42">
        <v>0.2273720378586683</v>
      </c>
      <c r="F40" s="72"/>
      <c r="G40" s="72"/>
    </row>
    <row r="41" spans="1:7" x14ac:dyDescent="0.25">
      <c r="A41" s="10" t="s">
        <v>54</v>
      </c>
      <c r="B41" s="43">
        <v>0</v>
      </c>
      <c r="C41" s="43" t="s">
        <v>25</v>
      </c>
      <c r="D41" s="43">
        <v>0</v>
      </c>
      <c r="E41" s="43">
        <v>0</v>
      </c>
      <c r="F41" s="72"/>
      <c r="G41" s="72"/>
    </row>
    <row r="42" spans="1:7" x14ac:dyDescent="0.25">
      <c r="A42" s="14" t="s">
        <v>55</v>
      </c>
      <c r="B42" s="42">
        <v>3.9362727418546219E-2</v>
      </c>
      <c r="C42" s="42">
        <v>1.8557393711225363E-3</v>
      </c>
      <c r="D42" s="42">
        <v>0.10520936603284267</v>
      </c>
      <c r="E42" s="42">
        <v>0.18713198552342106</v>
      </c>
      <c r="F42" s="72"/>
      <c r="G42" s="72"/>
    </row>
    <row r="43" spans="1:7" x14ac:dyDescent="0.25">
      <c r="A43" s="28" t="s">
        <v>116</v>
      </c>
      <c r="B43" s="5"/>
      <c r="C43" s="5"/>
      <c r="D43" s="5"/>
      <c r="E43" s="5"/>
      <c r="F43" s="72"/>
      <c r="G43" s="72"/>
    </row>
    <row r="44" spans="1:7" x14ac:dyDescent="0.25">
      <c r="A44" s="8"/>
      <c r="B44" s="73"/>
      <c r="C44" s="73"/>
      <c r="F44" s="72"/>
      <c r="G44" s="72"/>
    </row>
    <row r="45" spans="1:7" x14ac:dyDescent="0.25">
      <c r="A45" s="8" t="s">
        <v>127</v>
      </c>
      <c r="B45" s="8"/>
      <c r="C45" s="73"/>
      <c r="D45" s="1"/>
      <c r="F45" s="72"/>
      <c r="G45" s="72"/>
    </row>
    <row r="46" spans="1:7" x14ac:dyDescent="0.25">
      <c r="A46" s="74" t="s">
        <v>138</v>
      </c>
      <c r="B46" s="27" t="s">
        <v>128</v>
      </c>
      <c r="C46" s="73"/>
    </row>
    <row r="47" spans="1:7" x14ac:dyDescent="0.25">
      <c r="A47" s="74" t="s">
        <v>139</v>
      </c>
      <c r="B47" s="27" t="s">
        <v>129</v>
      </c>
      <c r="C47" s="73"/>
    </row>
    <row r="48" spans="1:7" x14ac:dyDescent="0.25">
      <c r="A48" s="74" t="s">
        <v>140</v>
      </c>
      <c r="B48" s="27" t="s">
        <v>130</v>
      </c>
      <c r="C48" s="73"/>
    </row>
    <row r="49" spans="1:5" x14ac:dyDescent="0.25">
      <c r="A49" s="74" t="s">
        <v>131</v>
      </c>
      <c r="B49" s="27" t="s">
        <v>132</v>
      </c>
      <c r="C49" s="73"/>
    </row>
    <row r="50" spans="1:5" x14ac:dyDescent="0.25">
      <c r="A50" s="74" t="s">
        <v>141</v>
      </c>
      <c r="B50" s="27" t="s">
        <v>133</v>
      </c>
      <c r="C50" s="73"/>
    </row>
    <row r="51" spans="1:5" x14ac:dyDescent="0.25">
      <c r="A51" s="74" t="s">
        <v>134</v>
      </c>
      <c r="B51" s="27" t="s">
        <v>135</v>
      </c>
      <c r="C51" s="73"/>
    </row>
    <row r="52" spans="1:5" x14ac:dyDescent="0.25">
      <c r="A52" s="74" t="s">
        <v>136</v>
      </c>
      <c r="B52" s="27" t="s">
        <v>137</v>
      </c>
      <c r="C52" s="73"/>
    </row>
    <row r="54" spans="1:5" ht="15.75" x14ac:dyDescent="0.25">
      <c r="A54" s="52" t="s">
        <v>145</v>
      </c>
      <c r="B54" s="5"/>
      <c r="C54" s="5"/>
      <c r="D54" s="5"/>
      <c r="E54" s="5"/>
    </row>
    <row r="55" spans="1:5" x14ac:dyDescent="0.25">
      <c r="A55" s="6" t="s">
        <v>154</v>
      </c>
      <c r="B55" s="5"/>
      <c r="C55" s="5"/>
      <c r="D55" s="5"/>
      <c r="E55" s="5"/>
    </row>
    <row r="56" spans="1:5" x14ac:dyDescent="0.25">
      <c r="A56" s="7" t="s">
        <v>104</v>
      </c>
      <c r="B56" s="5"/>
      <c r="C56" s="5"/>
      <c r="D56" s="5"/>
      <c r="E56" s="5"/>
    </row>
    <row r="57" spans="1:5" x14ac:dyDescent="0.25">
      <c r="A57" s="7" t="s">
        <v>105</v>
      </c>
      <c r="B57" s="3"/>
      <c r="C57" s="5"/>
      <c r="D57" s="3"/>
      <c r="E57" s="5"/>
    </row>
    <row r="58" spans="1:5" x14ac:dyDescent="0.25">
      <c r="A58" s="6" t="s">
        <v>111</v>
      </c>
      <c r="B58" s="3"/>
      <c r="C58" s="5"/>
      <c r="D58" s="3"/>
      <c r="E58" s="5"/>
    </row>
    <row r="59" spans="1:5" x14ac:dyDescent="0.25">
      <c r="A59" s="7" t="s">
        <v>106</v>
      </c>
      <c r="B59" s="1"/>
      <c r="C59" s="5"/>
      <c r="D59" s="1"/>
      <c r="E59" s="5"/>
    </row>
    <row r="60" spans="1:5" x14ac:dyDescent="0.25">
      <c r="A60" s="1" t="s">
        <v>107</v>
      </c>
      <c r="B60" s="5"/>
      <c r="C60" s="5"/>
      <c r="D60" s="5"/>
      <c r="E60" s="5"/>
    </row>
    <row r="61" spans="1:5" x14ac:dyDescent="0.25">
      <c r="A61" s="1" t="s">
        <v>112</v>
      </c>
      <c r="B61" s="1"/>
      <c r="C61" s="5"/>
      <c r="D61" s="1"/>
      <c r="E61" s="5"/>
    </row>
    <row r="62" spans="1:5" x14ac:dyDescent="0.25">
      <c r="A62" s="6" t="s">
        <v>108</v>
      </c>
      <c r="B62" s="1"/>
      <c r="C62" s="5"/>
      <c r="D62" s="1"/>
      <c r="E62" s="5"/>
    </row>
    <row r="63" spans="1:5" x14ac:dyDescent="0.25">
      <c r="A63" s="66"/>
      <c r="B63" s="1"/>
      <c r="C63" s="68"/>
      <c r="D63" s="1"/>
      <c r="E63" s="68"/>
    </row>
    <row r="64" spans="1:5" x14ac:dyDescent="0.25">
      <c r="A64" s="62"/>
      <c r="B64" s="102" t="s">
        <v>17</v>
      </c>
      <c r="C64" s="103"/>
      <c r="D64" s="102" t="s">
        <v>100</v>
      </c>
      <c r="E64" s="103"/>
    </row>
    <row r="65" spans="1:7" ht="24" x14ac:dyDescent="0.25">
      <c r="A65" s="67"/>
      <c r="B65" s="69" t="s">
        <v>98</v>
      </c>
      <c r="C65" s="70" t="s">
        <v>99</v>
      </c>
      <c r="D65" s="69" t="s">
        <v>98</v>
      </c>
      <c r="E65" s="70" t="s">
        <v>99</v>
      </c>
    </row>
    <row r="66" spans="1:7" ht="24" x14ac:dyDescent="0.25">
      <c r="A66" s="60" t="s">
        <v>72</v>
      </c>
      <c r="B66" s="61">
        <f>IF('GAS trade'!C12&lt;&gt;0,'GAS trade'!B12/'GAS trade'!C12,":")</f>
        <v>0.38206010869052426</v>
      </c>
      <c r="C66" s="61">
        <f>IF(('GAS trade'!C12-'GAS trade'!F12)&lt;&gt;0,'GAS trade'!B12/('GAS trade'!C12-'GAS trade'!F12),":")</f>
        <v>0.46059071951819236</v>
      </c>
      <c r="D66" s="61">
        <f>IF('OIL trade'!C12&lt;&gt;0,'OIL trade'!B12/'OIL trade'!C12,":")</f>
        <v>0.25662147971760235</v>
      </c>
      <c r="E66" s="61">
        <f>IF(('OIL trade'!C12-'OIL trade'!F12)&lt;&gt;0,'OIL trade'!B12/('OIL trade'!C12-'OIL trade'!F12),":")</f>
        <v>0.2582763561228093</v>
      </c>
    </row>
    <row r="67" spans="1:7" ht="24" x14ac:dyDescent="0.25">
      <c r="A67" s="26" t="s">
        <v>73</v>
      </c>
      <c r="B67" s="38">
        <f>IF('GAS trade'!C13&lt;&gt;0,'GAS trade'!B13/'GAS trade'!C13,":")</f>
        <v>0.34319830394737988</v>
      </c>
      <c r="C67" s="38">
        <f>IF(('GAS trade'!C13-'GAS trade'!F13)&lt;&gt;0,'GAS trade'!B13/('GAS trade'!C13-'GAS trade'!F13),":")</f>
        <v>0.41469088693578843</v>
      </c>
      <c r="D67" s="38">
        <f>IF('OIL trade'!C13&lt;&gt;0,'OIL trade'!B13/'OIL trade'!C13,":")</f>
        <v>0.22961222516855784</v>
      </c>
      <c r="E67" s="38">
        <f>IF(('OIL trade'!C13-'OIL trade'!F13)&lt;&gt;0,'OIL trade'!B13/('OIL trade'!C13-'OIL trade'!F13),":")</f>
        <v>0.23009627935635649</v>
      </c>
    </row>
    <row r="68" spans="1:7" x14ac:dyDescent="0.25">
      <c r="A68" s="15" t="s">
        <v>158</v>
      </c>
      <c r="B68" s="39">
        <f>IF('GAS trade'!C14&lt;&gt;0,'GAS trade'!B14/'GAS trade'!C14,":")</f>
        <v>6.6631038884972946E-2</v>
      </c>
      <c r="C68" s="39">
        <f>IF(('GAS trade'!C14-'GAS trade'!F14)&lt;&gt;0,'GAS trade'!B14/('GAS trade'!C14-'GAS trade'!F14),":")</f>
        <v>7.9493575104955833E-2</v>
      </c>
      <c r="D68" s="39">
        <f>IF('OIL trade'!C14&lt;&gt;0,'OIL trade'!B14/'OIL trade'!C14,":")</f>
        <v>0.29944478807154434</v>
      </c>
      <c r="E68" s="39">
        <f>IF(('OIL trade'!C14-'OIL trade'!F14)&lt;&gt;0,'OIL trade'!B14/('OIL trade'!C14-'OIL trade'!F14),":")</f>
        <v>0.29944478807154434</v>
      </c>
      <c r="G68" s="93"/>
    </row>
    <row r="69" spans="1:7" x14ac:dyDescent="0.25">
      <c r="A69" s="12" t="s">
        <v>28</v>
      </c>
      <c r="B69" s="40">
        <f>IF('GAS trade'!C15&lt;&gt;0,'GAS trade'!B15/'GAS trade'!C15,":")</f>
        <v>0.75230698266730422</v>
      </c>
      <c r="C69" s="40">
        <f>IF(('GAS trade'!C15-'GAS trade'!F15)&lt;&gt;0,'GAS trade'!B15/('GAS trade'!C15-'GAS trade'!F15),":")</f>
        <v>0.75497859469756634</v>
      </c>
      <c r="D69" s="40">
        <f>IF('OIL trade'!C15&lt;&gt;0,'OIL trade'!B15/'OIL trade'!C15,":")</f>
        <v>0</v>
      </c>
      <c r="E69" s="40">
        <f>IF(('OIL trade'!C15-'OIL trade'!F15)&lt;&gt;0,'OIL trade'!B15/('OIL trade'!C15-'OIL trade'!F15),":")</f>
        <v>0</v>
      </c>
      <c r="G69" s="93"/>
    </row>
    <row r="70" spans="1:7" x14ac:dyDescent="0.25">
      <c r="A70" s="12" t="s">
        <v>29</v>
      </c>
      <c r="B70" s="40">
        <f>IF('GAS trade'!C16&lt;&gt;0,'GAS trade'!B16/'GAS trade'!C16,":")</f>
        <v>1</v>
      </c>
      <c r="C70" s="40">
        <f>IF(('GAS trade'!C16-'GAS trade'!F16)&lt;&gt;0,'GAS trade'!B16/('GAS trade'!C16-'GAS trade'!F16),":")</f>
        <v>1</v>
      </c>
      <c r="D70" s="40">
        <f>IF('OIL trade'!C16&lt;&gt;0,'OIL trade'!B16/'OIL trade'!C16,":")</f>
        <v>0.48801425332037579</v>
      </c>
      <c r="E70" s="40">
        <f>IF(('OIL trade'!C16-'OIL trade'!F16)&lt;&gt;0,'OIL trade'!B16/('OIL trade'!C16-'OIL trade'!F16),":")</f>
        <v>0.48801425332037579</v>
      </c>
      <c r="G70" s="93"/>
    </row>
    <row r="71" spans="1:7" x14ac:dyDescent="0.25">
      <c r="A71" s="12" t="s">
        <v>159</v>
      </c>
      <c r="B71" s="40">
        <f>IF('GAS trade'!C17&lt;&gt;0,'GAS trade'!B17/'GAS trade'!C17,":")</f>
        <v>0</v>
      </c>
      <c r="C71" s="40">
        <f>IF(('GAS trade'!C17-'GAS trade'!F17)&lt;&gt;0,'GAS trade'!B17/('GAS trade'!C17-'GAS trade'!F17),":")</f>
        <v>0</v>
      </c>
      <c r="D71" s="40">
        <f>IF('OIL trade'!C17&lt;&gt;0,'OIL trade'!B17/'OIL trade'!C17,":")</f>
        <v>0.12209798754387642</v>
      </c>
      <c r="E71" s="40">
        <f>IF(('OIL trade'!C17-'OIL trade'!F17)&lt;&gt;0,'OIL trade'!B17/('OIL trade'!C17-'OIL trade'!F17),":")</f>
        <v>0.15925345081600559</v>
      </c>
      <c r="G71" s="93"/>
    </row>
    <row r="72" spans="1:7" x14ac:dyDescent="0.25">
      <c r="A72" s="12" t="s">
        <v>70</v>
      </c>
      <c r="B72" s="40">
        <f>IF('GAS trade'!C18&lt;&gt;0,'GAS trade'!B18/'GAS trade'!C18,":")</f>
        <v>0.66147122233256661</v>
      </c>
      <c r="C72" s="40">
        <f>IF(('GAS trade'!C18-'GAS trade'!F18)&lt;&gt;0,'GAS trade'!B18/('GAS trade'!C18-'GAS trade'!F18),":")</f>
        <v>0.66147122233256661</v>
      </c>
      <c r="D72" s="40">
        <f>IF('OIL trade'!C18&lt;&gt;0,'OIL trade'!B18/'OIL trade'!C18,":")</f>
        <v>0.3400705961994101</v>
      </c>
      <c r="E72" s="40">
        <f>IF(('OIL trade'!C18-'OIL trade'!F18)&lt;&gt;0,'OIL trade'!B18/('OIL trade'!C18-'OIL trade'!F18),":")</f>
        <v>0.3400705961994101</v>
      </c>
      <c r="G72" s="93"/>
    </row>
    <row r="73" spans="1:7" x14ac:dyDescent="0.25">
      <c r="A73" s="12" t="s">
        <v>32</v>
      </c>
      <c r="B73" s="40">
        <f>IF('GAS trade'!C19&lt;&gt;0,'GAS trade'!B19/'GAS trade'!C19,":")</f>
        <v>0.46041158004883154</v>
      </c>
      <c r="C73" s="40">
        <f>IF(('GAS trade'!C19-'GAS trade'!F19)&lt;&gt;0,'GAS trade'!B19/('GAS trade'!C19-'GAS trade'!F19),":")</f>
        <v>0.46041158004883154</v>
      </c>
      <c r="D73" s="40" t="str">
        <f>IF('OIL trade'!C19&lt;&gt;0,'OIL trade'!B19/'OIL trade'!C19,":")</f>
        <v>:</v>
      </c>
      <c r="E73" s="40" t="str">
        <f>IF(('OIL trade'!C19-'OIL trade'!F19)&lt;&gt;0,'OIL trade'!B19/('OIL trade'!C19-'OIL trade'!F19),":")</f>
        <v>:</v>
      </c>
      <c r="G73" s="93"/>
    </row>
    <row r="74" spans="1:7" x14ac:dyDescent="0.25">
      <c r="A74" s="12" t="s">
        <v>33</v>
      </c>
      <c r="B74" s="40">
        <f>IF('GAS trade'!C20&lt;&gt;0,'GAS trade'!B20/'GAS trade'!C20,":")</f>
        <v>0</v>
      </c>
      <c r="C74" s="40">
        <f>IF(('GAS trade'!C20-'GAS trade'!F20)&lt;&gt;0,'GAS trade'!B20/('GAS trade'!C20-'GAS trade'!F20),":")</f>
        <v>0</v>
      </c>
      <c r="D74" s="40">
        <f>IF('OIL trade'!C20&lt;&gt;0,'OIL trade'!B20/'OIL trade'!C20,":")</f>
        <v>0</v>
      </c>
      <c r="E74" s="40">
        <f>IF(('OIL trade'!C20-'OIL trade'!F20)&lt;&gt;0,'OIL trade'!B20/('OIL trade'!C20-'OIL trade'!F20),":")</f>
        <v>0</v>
      </c>
      <c r="G74" s="93"/>
    </row>
    <row r="75" spans="1:7" x14ac:dyDescent="0.25">
      <c r="A75" s="12" t="s">
        <v>34</v>
      </c>
      <c r="B75" s="40">
        <f>IF('GAS trade'!C21&lt;&gt;0,'GAS trade'!B21/'GAS trade'!C21,":")</f>
        <v>0.38428077672863564</v>
      </c>
      <c r="C75" s="40">
        <f>IF(('GAS trade'!C21-'GAS trade'!F21)&lt;&gt;0,'GAS trade'!B21/('GAS trade'!C21-'GAS trade'!F21),":")</f>
        <v>0.38647814474643988</v>
      </c>
      <c r="D75" s="40">
        <f>IF('OIL trade'!C21&lt;&gt;0,'OIL trade'!B21/'OIL trade'!C21,":")</f>
        <v>0.17733865062477794</v>
      </c>
      <c r="E75" s="40">
        <f>IF(('OIL trade'!C21-'OIL trade'!F21)&lt;&gt;0,'OIL trade'!B21/('OIL trade'!C21-'OIL trade'!F21),":")</f>
        <v>0.17803446109071666</v>
      </c>
      <c r="G75" s="93"/>
    </row>
    <row r="76" spans="1:7" x14ac:dyDescent="0.25">
      <c r="A76" s="12" t="s">
        <v>35</v>
      </c>
      <c r="B76" s="40">
        <f>IF('GAS trade'!C22&lt;&gt;0,'GAS trade'!B22/'GAS trade'!C22,":")</f>
        <v>0.1042656984181793</v>
      </c>
      <c r="C76" s="40">
        <f>IF(('GAS trade'!C22-'GAS trade'!F22)&lt;&gt;0,'GAS trade'!B22/('GAS trade'!C22-'GAS trade'!F22),":")</f>
        <v>0.10816794633973525</v>
      </c>
      <c r="D76" s="40">
        <f>IF('OIL trade'!C22&lt;&gt;0,'OIL trade'!B22/'OIL trade'!C22,":")</f>
        <v>1.7865281195880049E-2</v>
      </c>
      <c r="E76" s="40">
        <f>IF(('OIL trade'!C22-'OIL trade'!F22)&lt;&gt;0,'OIL trade'!B22/('OIL trade'!C22-'OIL trade'!F22),":")</f>
        <v>1.7865281195880049E-2</v>
      </c>
      <c r="G76" s="93"/>
    </row>
    <row r="77" spans="1:7" x14ac:dyDescent="0.25">
      <c r="A77" s="12" t="s">
        <v>160</v>
      </c>
      <c r="B77" s="40">
        <f>IF('GAS trade'!C23&lt;&gt;0,'GAS trade'!B23/'GAS trade'!C23,":")</f>
        <v>0.16942692318557348</v>
      </c>
      <c r="C77" s="40">
        <f>IF(('GAS trade'!C23-'GAS trade'!F23)&lt;&gt;0,'GAS trade'!B23/('GAS trade'!C23-'GAS trade'!F23),":")</f>
        <v>0.21130873448569781</v>
      </c>
      <c r="D77" s="40">
        <f>IF('OIL trade'!C23&lt;&gt;0,'OIL trade'!B23/'OIL trade'!C23,":")</f>
        <v>8.7738896772440442E-2</v>
      </c>
      <c r="E77" s="40">
        <f>IF(('OIL trade'!C23-'OIL trade'!F23)&lt;&gt;0,'OIL trade'!B23/('OIL trade'!C23-'OIL trade'!F23),":")</f>
        <v>8.7956790394367865E-2</v>
      </c>
      <c r="G77" s="93"/>
    </row>
    <row r="78" spans="1:7" x14ac:dyDescent="0.25">
      <c r="A78" s="12" t="s">
        <v>142</v>
      </c>
      <c r="B78" s="40">
        <f>IF('GAS trade'!C24&lt;&gt;0,'GAS trade'!B24/'GAS trade'!C24,":")</f>
        <v>0</v>
      </c>
      <c r="C78" s="40">
        <f>IF(('GAS trade'!C24-'GAS trade'!F24)&lt;&gt;0,'GAS trade'!B24/('GAS trade'!C24-'GAS trade'!F24),":")</f>
        <v>0</v>
      </c>
      <c r="D78" s="40">
        <f>IF('OIL trade'!C24&lt;&gt;0,'OIL trade'!B24/'OIL trade'!C24,":")</f>
        <v>0</v>
      </c>
      <c r="E78" s="40">
        <f>IF(('OIL trade'!C24-'OIL trade'!F24)&lt;&gt;0,'OIL trade'!B24/('OIL trade'!C24-'OIL trade'!F24),":")</f>
        <v>0</v>
      </c>
      <c r="G78" s="93"/>
    </row>
    <row r="79" spans="1:7" x14ac:dyDescent="0.25">
      <c r="A79" s="12" t="s">
        <v>38</v>
      </c>
      <c r="B79" s="40">
        <f>IF('GAS trade'!C25&lt;&gt;0,'GAS trade'!B25/'GAS trade'!C25,":")</f>
        <v>0.43251781848658438</v>
      </c>
      <c r="C79" s="40">
        <f>IF(('GAS trade'!C25-'GAS trade'!F25)&lt;&gt;0,'GAS trade'!B25/('GAS trade'!C25-'GAS trade'!F25),":")</f>
        <v>0.43458335967497835</v>
      </c>
      <c r="D79" s="40">
        <f>IF('OIL trade'!C25&lt;&gt;0,'OIL trade'!B25/'OIL trade'!C25,":")</f>
        <v>0.11110398066647004</v>
      </c>
      <c r="E79" s="40">
        <f>IF(('OIL trade'!C25-'OIL trade'!F25)&lt;&gt;0,'OIL trade'!B25/('OIL trade'!C25-'OIL trade'!F25),":")</f>
        <v>0.1114952084385329</v>
      </c>
      <c r="G79" s="93"/>
    </row>
    <row r="80" spans="1:7" x14ac:dyDescent="0.25">
      <c r="A80" s="12" t="s">
        <v>39</v>
      </c>
      <c r="B80" s="40" t="str">
        <f>IF('GAS trade'!C26&lt;&gt;0,'GAS trade'!B26/'GAS trade'!C26,":")</f>
        <v>:</v>
      </c>
      <c r="C80" s="40" t="str">
        <f>IF(('GAS trade'!C26-'GAS trade'!F26)&lt;&gt;0,'GAS trade'!B26/('GAS trade'!C26-'GAS trade'!F26),":")</f>
        <v>:</v>
      </c>
      <c r="D80" s="40" t="str">
        <f>IF('OIL trade'!C26&lt;&gt;0,'OIL trade'!B26/'OIL trade'!C26,":")</f>
        <v>:</v>
      </c>
      <c r="E80" s="40" t="str">
        <f>IF(('OIL trade'!C26-'OIL trade'!F26)&lt;&gt;0,'OIL trade'!B26/('OIL trade'!C26-'OIL trade'!F26),":")</f>
        <v>:</v>
      </c>
      <c r="G80" s="93"/>
    </row>
    <row r="81" spans="1:7" x14ac:dyDescent="0.25">
      <c r="A81" s="12" t="s">
        <v>40</v>
      </c>
      <c r="B81" s="40">
        <f>IF('GAS trade'!C27&lt;&gt;0,'GAS trade'!B27/'GAS trade'!C27,":")</f>
        <v>1</v>
      </c>
      <c r="C81" s="40">
        <f>IF(('GAS trade'!C27-'GAS trade'!F27)&lt;&gt;0,'GAS trade'!B27/('GAS trade'!C27-'GAS trade'!F27),":")</f>
        <v>1</v>
      </c>
      <c r="D81" s="40" t="str">
        <f>IF('OIL trade'!C27&lt;&gt;0,'OIL trade'!B27/'OIL trade'!C27,":")</f>
        <v>:</v>
      </c>
      <c r="E81" s="40" t="str">
        <f>IF(('OIL trade'!C27-'OIL trade'!F27)&lt;&gt;0,'OIL trade'!B27/('OIL trade'!C27-'OIL trade'!F27),":")</f>
        <v>:</v>
      </c>
      <c r="G81" s="93"/>
    </row>
    <row r="82" spans="1:7" x14ac:dyDescent="0.25">
      <c r="A82" s="12" t="s">
        <v>146</v>
      </c>
      <c r="B82" s="40">
        <f>IF('GAS trade'!C28&lt;&gt;0,'GAS trade'!B28/'GAS trade'!C28,":")</f>
        <v>0.4178809560329505</v>
      </c>
      <c r="C82" s="40">
        <f>IF(('GAS trade'!C28-'GAS trade'!F28)&lt;&gt;0,'GAS trade'!B28/('GAS trade'!C28-'GAS trade'!F28),":")</f>
        <v>0.51039187163889621</v>
      </c>
      <c r="D82" s="40">
        <f>IF('OIL trade'!C28&lt;&gt;0,'OIL trade'!B28/'OIL trade'!C28,":")</f>
        <v>0.72614097298400471</v>
      </c>
      <c r="E82" s="40">
        <f>IF(('OIL trade'!C28-'OIL trade'!F28)&lt;&gt;0,'OIL trade'!B28/('OIL trade'!C28-'OIL trade'!F28),":")</f>
        <v>0.72956555171088044</v>
      </c>
      <c r="G82" s="93"/>
    </row>
    <row r="83" spans="1:7" x14ac:dyDescent="0.25">
      <c r="A83" s="12" t="s">
        <v>42</v>
      </c>
      <c r="B83" s="40">
        <f>IF('GAS trade'!C29&lt;&gt;0,'GAS trade'!B29/'GAS trade'!C29,":")</f>
        <v>0.27225868656334057</v>
      </c>
      <c r="C83" s="40">
        <f>IF(('GAS trade'!C29-'GAS trade'!F29)&lt;&gt;0,'GAS trade'!B29/('GAS trade'!C29-'GAS trade'!F29),":")</f>
        <v>0.27225868656334057</v>
      </c>
      <c r="D83" s="40" t="str">
        <f>IF('OIL trade'!C29&lt;&gt;0,'OIL trade'!B29/'OIL trade'!C29,":")</f>
        <v>:</v>
      </c>
      <c r="E83" s="40" t="str">
        <f>IF(('OIL trade'!C29-'OIL trade'!F29)&lt;&gt;0,'OIL trade'!B29/('OIL trade'!C29-'OIL trade'!F29),":")</f>
        <v>:</v>
      </c>
      <c r="G83" s="93"/>
    </row>
    <row r="84" spans="1:7" x14ac:dyDescent="0.25">
      <c r="A84" s="12" t="s">
        <v>143</v>
      </c>
      <c r="B84" s="40">
        <f>IF('GAS trade'!C30&lt;&gt;0,'GAS trade'!B30/'GAS trade'!C30,":")</f>
        <v>0.95</v>
      </c>
      <c r="C84" s="40">
        <f>IF(('GAS trade'!C30-'GAS trade'!F30)&lt;&gt;0,'GAS trade'!B30/('GAS trade'!C30-'GAS trade'!F30),":")</f>
        <v>1.4600358062570138</v>
      </c>
      <c r="D84" s="40">
        <f>IF('OIL trade'!C30&lt;&gt;0,'OIL trade'!B30/'OIL trade'!C30,":")</f>
        <v>0.60950819672131151</v>
      </c>
      <c r="E84" s="40">
        <f>IF(('OIL trade'!C30-'OIL trade'!F30)&lt;&gt;0,'OIL trade'!B30/('OIL trade'!C30-'OIL trade'!F30),":")</f>
        <v>0.63006270123707842</v>
      </c>
      <c r="G84" s="93"/>
    </row>
    <row r="85" spans="1:7" x14ac:dyDescent="0.25">
      <c r="A85" s="12" t="s">
        <v>44</v>
      </c>
      <c r="B85" s="40">
        <f>IF('GAS trade'!C31&lt;&gt;0,'GAS trade'!B31/'GAS trade'!C31,":")</f>
        <v>0</v>
      </c>
      <c r="C85" s="40">
        <f>IF(('GAS trade'!C31-'GAS trade'!F31)&lt;&gt;0,'GAS trade'!B31/('GAS trade'!C31-'GAS trade'!F31),":")</f>
        <v>0</v>
      </c>
      <c r="D85" s="40" t="str">
        <f>IF('OIL trade'!C31&lt;&gt;0,'OIL trade'!B31/'OIL trade'!C31,":")</f>
        <v>:</v>
      </c>
      <c r="E85" s="40" t="str">
        <f>IF(('OIL trade'!C31-'OIL trade'!F31)&lt;&gt;0,'OIL trade'!B31/('OIL trade'!C31-'OIL trade'!F31),":")</f>
        <v>:</v>
      </c>
      <c r="G85" s="93"/>
    </row>
    <row r="86" spans="1:7" x14ac:dyDescent="0.25">
      <c r="A86" s="12" t="s">
        <v>144</v>
      </c>
      <c r="B86" s="40">
        <f>IF('GAS trade'!C32&lt;&gt;0,'GAS trade'!B32/'GAS trade'!C32,":")</f>
        <v>0.26331800975374359</v>
      </c>
      <c r="C86" s="40">
        <f>IF(('GAS trade'!C32-'GAS trade'!F32)&lt;&gt;0,'GAS trade'!B32/('GAS trade'!C32-'GAS trade'!F32),":")</f>
        <v>0.79424466072347977</v>
      </c>
      <c r="D86" s="40">
        <f>IF('OIL trade'!C32&lt;&gt;0,'OIL trade'!B32/'OIL trade'!C32,":")</f>
        <v>0.26451339464938806</v>
      </c>
      <c r="E86" s="40">
        <f>IF(('OIL trade'!C32-'OIL trade'!F32)&lt;&gt;0,'OIL trade'!B32/('OIL trade'!C32-'OIL trade'!F32),":")</f>
        <v>0.26657854331604125</v>
      </c>
      <c r="G86" s="93"/>
    </row>
    <row r="87" spans="1:7" x14ac:dyDescent="0.25">
      <c r="A87" s="12" t="s">
        <v>161</v>
      </c>
      <c r="B87" s="40">
        <f>IF('GAS trade'!C33&lt;&gt;0,'GAS trade'!B33/'GAS trade'!C33,":")</f>
        <v>0</v>
      </c>
      <c r="C87" s="40">
        <f>IF(('GAS trade'!C33-'GAS trade'!F33)&lt;&gt;0,'GAS trade'!B33/('GAS trade'!C33-'GAS trade'!F33),":")</f>
        <v>0</v>
      </c>
      <c r="D87" s="40">
        <f>IF('OIL trade'!C33&lt;&gt;0,'OIL trade'!B33/'OIL trade'!C33,":")</f>
        <v>0.10114247101963962</v>
      </c>
      <c r="E87" s="40">
        <f>IF(('OIL trade'!C33-'OIL trade'!F33)&lt;&gt;0,'OIL trade'!B33/('OIL trade'!C33-'OIL trade'!F33),":")</f>
        <v>0.10114247101963962</v>
      </c>
      <c r="G87" s="93"/>
    </row>
    <row r="88" spans="1:7" x14ac:dyDescent="0.25">
      <c r="A88" s="12" t="s">
        <v>47</v>
      </c>
      <c r="B88" s="40">
        <f>IF('GAS trade'!C34&lt;&gt;0,'GAS trade'!B34/'GAS trade'!C34,":")</f>
        <v>0.54811065649329505</v>
      </c>
      <c r="C88" s="40">
        <f>IF(('GAS trade'!C34-'GAS trade'!F34)&lt;&gt;0,'GAS trade'!B34/('GAS trade'!C34-'GAS trade'!F34),":")</f>
        <v>0.59575001638484371</v>
      </c>
      <c r="D88" s="40">
        <f>IF('OIL trade'!C34&lt;&gt;0,'OIL trade'!B34/'OIL trade'!C34,":")</f>
        <v>0.72026538065878531</v>
      </c>
      <c r="E88" s="40">
        <f>IF(('OIL trade'!C34-'OIL trade'!F34)&lt;&gt;0,'OIL trade'!B34/('OIL trade'!C34-'OIL trade'!F34),":")</f>
        <v>0.72605209462933373</v>
      </c>
      <c r="G88" s="93"/>
    </row>
    <row r="89" spans="1:7" x14ac:dyDescent="0.25">
      <c r="A89" s="12" t="s">
        <v>48</v>
      </c>
      <c r="B89" s="40">
        <f>IF('GAS trade'!C35&lt;&gt;0,'GAS trade'!B35/'GAS trade'!C35,":")</f>
        <v>9.699085837856293E-2</v>
      </c>
      <c r="C89" s="40">
        <f>IF(('GAS trade'!C35-'GAS trade'!F35)&lt;&gt;0,'GAS trade'!B35/('GAS trade'!C35-'GAS trade'!F35),":")</f>
        <v>9.699085837856293E-2</v>
      </c>
      <c r="D89" s="40">
        <f>IF('OIL trade'!C35&lt;&gt;0,'OIL trade'!B35/'OIL trade'!C35,":")</f>
        <v>0</v>
      </c>
      <c r="E89" s="40">
        <f>IF(('OIL trade'!C35-'OIL trade'!F35)&lt;&gt;0,'OIL trade'!B35/('OIL trade'!C35-'OIL trade'!F35),":")</f>
        <v>0</v>
      </c>
      <c r="G89" s="93"/>
    </row>
    <row r="90" spans="1:7" x14ac:dyDescent="0.25">
      <c r="A90" s="12" t="s">
        <v>49</v>
      </c>
      <c r="B90" s="40">
        <f>IF('GAS trade'!C36&lt;&gt;0,'GAS trade'!B36/'GAS trade'!C36,":")</f>
        <v>0.44763194006648305</v>
      </c>
      <c r="C90" s="40">
        <f>IF(('GAS trade'!C36-'GAS trade'!F36)&lt;&gt;0,'GAS trade'!B36/('GAS trade'!C36-'GAS trade'!F36),":")</f>
        <v>0.47967948541637345</v>
      </c>
      <c r="D90" s="40">
        <f>IF('OIL trade'!C36&lt;&gt;0,'OIL trade'!B36/'OIL trade'!C36,":")</f>
        <v>0.32331265645673724</v>
      </c>
      <c r="E90" s="40">
        <f>IF(('OIL trade'!C36-'OIL trade'!F36)&lt;&gt;0,'OIL trade'!B36/('OIL trade'!C36-'OIL trade'!F36),":")</f>
        <v>0.32372221527039735</v>
      </c>
      <c r="G90" s="93"/>
    </row>
    <row r="91" spans="1:7" x14ac:dyDescent="0.25">
      <c r="A91" s="12" t="s">
        <v>50</v>
      </c>
      <c r="B91" s="40">
        <f>IF('GAS trade'!C37&lt;&gt;0,'GAS trade'!B37/'GAS trade'!C37,":")</f>
        <v>8.6900126612085224E-2</v>
      </c>
      <c r="C91" s="40">
        <f>IF(('GAS trade'!C37-'GAS trade'!F37)&lt;&gt;0,'GAS trade'!B37/('GAS trade'!C37-'GAS trade'!F37),":")</f>
        <v>8.6900126612085224E-2</v>
      </c>
      <c r="D91" s="40" t="str">
        <f>IF('OIL trade'!C37&lt;&gt;0,'OIL trade'!B37/'OIL trade'!C37,":")</f>
        <v>:</v>
      </c>
      <c r="E91" s="40">
        <f>IF(('OIL trade'!C37-'OIL trade'!F37)&lt;&gt;0,'OIL trade'!B37/('OIL trade'!C37-'OIL trade'!F37),":")</f>
        <v>0</v>
      </c>
      <c r="G91" s="93"/>
    </row>
    <row r="92" spans="1:7" x14ac:dyDescent="0.25">
      <c r="A92" s="12" t="s">
        <v>51</v>
      </c>
      <c r="B92" s="40">
        <f>IF('GAS trade'!C38&lt;&gt;0,'GAS trade'!B38/'GAS trade'!C38,":")</f>
        <v>0.85445392603562664</v>
      </c>
      <c r="C92" s="40">
        <f>IF(('GAS trade'!C38-'GAS trade'!F38)&lt;&gt;0,'GAS trade'!B38/('GAS trade'!C38-'GAS trade'!F38),":")</f>
        <v>0.85445392603562664</v>
      </c>
      <c r="D92" s="40">
        <f>IF('OIL trade'!C38&lt;&gt;0,'OIL trade'!B38/'OIL trade'!C38,":")</f>
        <v>1</v>
      </c>
      <c r="E92" s="40">
        <f>IF(('OIL trade'!C38-'OIL trade'!F38)&lt;&gt;0,'OIL trade'!B38/('OIL trade'!C38-'OIL trade'!F38),":")</f>
        <v>1.0003537944454273</v>
      </c>
      <c r="G92" s="93"/>
    </row>
    <row r="93" spans="1:7" x14ac:dyDescent="0.25">
      <c r="A93" s="13" t="s">
        <v>52</v>
      </c>
      <c r="B93" s="41">
        <f>IF('GAS trade'!C39&lt;&gt;0,'GAS trade'!B39/'GAS trade'!C39,":")</f>
        <v>0.67415297220531545</v>
      </c>
      <c r="C93" s="41">
        <f>IF(('GAS trade'!C39-'GAS trade'!F39)&lt;&gt;0,'GAS trade'!B39/('GAS trade'!C39-'GAS trade'!F39),":")</f>
        <v>0.67415297220531545</v>
      </c>
      <c r="D93" s="41">
        <f>IF('OIL trade'!C39&lt;&gt;0,'OIL trade'!B39/'OIL trade'!C39,":")</f>
        <v>0.84044042175982081</v>
      </c>
      <c r="E93" s="41">
        <f>IF(('OIL trade'!C39-'OIL trade'!F39)&lt;&gt;0,'OIL trade'!B39/('OIL trade'!C39-'OIL trade'!F39),":")</f>
        <v>0.84044042175982081</v>
      </c>
      <c r="G93" s="93"/>
    </row>
    <row r="94" spans="1:7" x14ac:dyDescent="0.25">
      <c r="A94" s="14" t="s">
        <v>53</v>
      </c>
      <c r="B94" s="42">
        <f>IF('GAS trade'!C40&lt;&gt;0,'GAS trade'!B40/'GAS trade'!C40,":")</f>
        <v>0.1364768836402015</v>
      </c>
      <c r="C94" s="42">
        <f>IF(('GAS trade'!C40-'GAS trade'!F40)&lt;&gt;0,'GAS trade'!B40/('GAS trade'!C40-'GAS trade'!F40),":")</f>
        <v>0.13915482772071153</v>
      </c>
      <c r="D94" s="42">
        <f>IF('OIL trade'!C40&lt;&gt;0,'OIL trade'!B40/'OIL trade'!C40,":")</f>
        <v>7.6621777441839789E-2</v>
      </c>
      <c r="E94" s="42">
        <f>IF(('OIL trade'!C40-'OIL trade'!F40)&lt;&gt;0,'OIL trade'!B40/('OIL trade'!C40-'OIL trade'!F40),":")</f>
        <v>7.6621777441839789E-2</v>
      </c>
      <c r="G94" s="93"/>
    </row>
    <row r="95" spans="1:7" x14ac:dyDescent="0.25">
      <c r="A95" s="10" t="s">
        <v>54</v>
      </c>
      <c r="B95" s="43" t="str">
        <f>IF('GAS trade'!C41&lt;&gt;0,'GAS trade'!B41/'GAS trade'!C41,":")</f>
        <v>:</v>
      </c>
      <c r="C95" s="43" t="str">
        <f>IF(('GAS trade'!C41-'GAS trade'!F41)&lt;&gt;0,'GAS trade'!B41/('GAS trade'!C41-'GAS trade'!F41),":")</f>
        <v>:</v>
      </c>
      <c r="D95" s="43" t="str">
        <f>IF('OIL trade'!C41&lt;&gt;0,'OIL trade'!B41/'OIL trade'!C41,":")</f>
        <v>:</v>
      </c>
      <c r="E95" s="43" t="str">
        <f>IF(('OIL trade'!C41-'OIL trade'!F41)&lt;&gt;0,'OIL trade'!B41/('OIL trade'!C41-'OIL trade'!F41),":")</f>
        <v>:</v>
      </c>
    </row>
    <row r="96" spans="1:7" x14ac:dyDescent="0.25">
      <c r="A96" s="14" t="s">
        <v>55</v>
      </c>
      <c r="B96" s="42">
        <f>IF('GAS trade'!C42&lt;&gt;0,'GAS trade'!B42/'GAS trade'!C42,":")</f>
        <v>0.29955532158485315</v>
      </c>
      <c r="C96" s="42">
        <f>IF(('GAS trade'!C42-'GAS trade'!F42)&lt;&gt;0,'GAS trade'!B42/('GAS trade'!C42-'GAS trade'!F42),":")</f>
        <v>-9.136734812316477E-5</v>
      </c>
      <c r="D96" s="42">
        <f>IF('OIL trade'!C42&lt;&gt;0,'OIL trade'!B42/'OIL trade'!C42,":")</f>
        <v>2.3680586227920668E-2</v>
      </c>
      <c r="E96" s="42">
        <f>IF(('OIL trade'!C42-'OIL trade'!F42)&lt;&gt;0,'OIL trade'!B42/('OIL trade'!C42-'OIL trade'!F42),":")</f>
        <v>-1.0340108090860507E-3</v>
      </c>
    </row>
    <row r="97" spans="1:5" x14ac:dyDescent="0.25">
      <c r="A97" s="28" t="s">
        <v>109</v>
      </c>
      <c r="B97" s="5"/>
      <c r="C97" s="5"/>
      <c r="D97" s="5"/>
      <c r="E97" s="5"/>
    </row>
    <row r="98" spans="1:5" x14ac:dyDescent="0.25">
      <c r="A98" s="1"/>
      <c r="B98" s="5"/>
      <c r="C98" s="5"/>
      <c r="D98" s="5"/>
      <c r="E98" s="5"/>
    </row>
    <row r="99" spans="1:5" x14ac:dyDescent="0.25">
      <c r="A99" s="8" t="s">
        <v>155</v>
      </c>
      <c r="B99" s="1"/>
      <c r="C99" s="5"/>
      <c r="D99" s="1"/>
      <c r="E99" s="5"/>
    </row>
    <row r="100" spans="1:5" x14ac:dyDescent="0.25">
      <c r="A100" s="27" t="s">
        <v>156</v>
      </c>
      <c r="B100" s="5"/>
      <c r="C100" s="5"/>
      <c r="D100" s="5"/>
      <c r="E100" s="5"/>
    </row>
    <row r="101" spans="1:5" x14ac:dyDescent="0.25">
      <c r="A101" s="27" t="s">
        <v>157</v>
      </c>
      <c r="B101" s="5"/>
      <c r="C101" s="5"/>
      <c r="D101" s="5"/>
      <c r="E101" s="5"/>
    </row>
  </sheetData>
  <mergeCells count="2">
    <mergeCell ref="B64:C64"/>
    <mergeCell ref="D64:E64"/>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4F08D-D090-40C1-B0AD-29F60022B425}">
  <dimension ref="A2:O39"/>
  <sheetViews>
    <sheetView showGridLines="0" workbookViewId="0">
      <selection activeCell="B8" sqref="B8:F14"/>
    </sheetView>
  </sheetViews>
  <sheetFormatPr defaultRowHeight="15" x14ac:dyDescent="0.25"/>
  <cols>
    <col min="2" max="2" width="31.140625" bestFit="1" customWidth="1"/>
    <col min="3" max="3" width="7.7109375" bestFit="1" customWidth="1"/>
    <col min="4" max="4" width="14.28515625" bestFit="1" customWidth="1"/>
    <col min="5" max="5" width="10.5703125" bestFit="1" customWidth="1"/>
    <col min="6" max="6" width="9.28515625" bestFit="1" customWidth="1"/>
    <col min="7" max="7" width="6.85546875" bestFit="1" customWidth="1"/>
    <col min="8" max="8" width="52.5703125" customWidth="1"/>
  </cols>
  <sheetData>
    <row r="2" spans="1:15" ht="60" x14ac:dyDescent="0.25">
      <c r="A2" s="67"/>
      <c r="B2" s="69" t="s">
        <v>12</v>
      </c>
      <c r="C2" s="70" t="s">
        <v>17</v>
      </c>
      <c r="D2" s="69" t="s">
        <v>114</v>
      </c>
      <c r="E2" s="69" t="s">
        <v>115</v>
      </c>
      <c r="G2" s="67"/>
      <c r="H2" s="60" t="s">
        <v>72</v>
      </c>
      <c r="I2" s="26" t="s">
        <v>73</v>
      </c>
    </row>
    <row r="3" spans="1:15" ht="72" x14ac:dyDescent="0.25">
      <c r="A3" s="60" t="s">
        <v>72</v>
      </c>
      <c r="B3" s="61">
        <v>0.24392946832148643</v>
      </c>
      <c r="C3" s="61">
        <v>0.41113535030711318</v>
      </c>
      <c r="D3" s="61">
        <v>0.36462064875191952</v>
      </c>
      <c r="E3" s="61">
        <v>0.19319864532318157</v>
      </c>
      <c r="G3" s="69" t="s">
        <v>12</v>
      </c>
      <c r="H3" s="61">
        <v>0.24392946832148643</v>
      </c>
      <c r="I3" s="38">
        <v>0.23801866273980063</v>
      </c>
    </row>
    <row r="4" spans="1:15" ht="24" x14ac:dyDescent="0.25">
      <c r="B4" s="37">
        <v>0.57496696499280608</v>
      </c>
      <c r="C4" s="37">
        <v>0.83596827653262895</v>
      </c>
      <c r="D4" s="37">
        <v>0.96996044687322669</v>
      </c>
      <c r="G4" s="70" t="s">
        <v>17</v>
      </c>
      <c r="H4" s="61">
        <v>0.41113535030711318</v>
      </c>
      <c r="I4" s="38">
        <v>0.37970826783773282</v>
      </c>
    </row>
    <row r="5" spans="1:15" x14ac:dyDescent="0.25">
      <c r="G5" s="69" t="s">
        <v>114</v>
      </c>
      <c r="H5" s="61">
        <v>0.36462064875191952</v>
      </c>
      <c r="I5" s="38">
        <v>0.33744513335680415</v>
      </c>
    </row>
    <row r="6" spans="1:15" x14ac:dyDescent="0.25">
      <c r="G6" s="69" t="s">
        <v>115</v>
      </c>
      <c r="H6" s="61">
        <v>0.19319864532318157</v>
      </c>
      <c r="I6" s="38">
        <v>0.25184088279016797</v>
      </c>
    </row>
    <row r="8" spans="1:15" ht="15.75" x14ac:dyDescent="0.25">
      <c r="B8" s="95"/>
      <c r="C8" s="100" t="s">
        <v>12</v>
      </c>
      <c r="D8" s="100" t="s">
        <v>162</v>
      </c>
      <c r="E8" s="100" t="s">
        <v>163</v>
      </c>
      <c r="F8" s="100" t="s">
        <v>164</v>
      </c>
      <c r="L8" t="s">
        <v>12</v>
      </c>
      <c r="M8" t="s">
        <v>17</v>
      </c>
      <c r="N8" t="s">
        <v>114</v>
      </c>
      <c r="O8" t="s">
        <v>115</v>
      </c>
    </row>
    <row r="9" spans="1:15" ht="15.75" x14ac:dyDescent="0.25">
      <c r="B9" s="97" t="s">
        <v>165</v>
      </c>
      <c r="C9" s="98">
        <v>0.24392946832148643</v>
      </c>
      <c r="D9" s="98">
        <v>0.41113535030711318</v>
      </c>
      <c r="E9" s="98">
        <v>0.36462064875191952</v>
      </c>
      <c r="F9" s="98">
        <v>0.19319864532318157</v>
      </c>
      <c r="K9" t="s">
        <v>72</v>
      </c>
      <c r="L9">
        <v>0.24392946832148643</v>
      </c>
      <c r="M9">
        <v>0.41113535030711318</v>
      </c>
      <c r="N9">
        <v>0.36462064875191952</v>
      </c>
      <c r="O9">
        <v>0.19319864532318157</v>
      </c>
    </row>
    <row r="10" spans="1:15" ht="15.75" x14ac:dyDescent="0.25">
      <c r="B10" s="96" t="s">
        <v>166</v>
      </c>
      <c r="C10" s="99">
        <v>0.3111182121387282</v>
      </c>
      <c r="D10" s="99">
        <v>0.58940052051153691</v>
      </c>
      <c r="E10" s="99">
        <v>0.35179712344950204</v>
      </c>
      <c r="F10" s="99">
        <v>0.21458720311401955</v>
      </c>
      <c r="K10" t="s">
        <v>73</v>
      </c>
      <c r="L10">
        <v>0.23801866273980063</v>
      </c>
      <c r="M10">
        <v>0.37970826783773282</v>
      </c>
      <c r="N10">
        <v>0.33744513335680415</v>
      </c>
      <c r="O10">
        <v>0.25184088279016797</v>
      </c>
    </row>
    <row r="11" spans="1:15" ht="15.75" x14ac:dyDescent="0.25">
      <c r="B11" s="96" t="s">
        <v>168</v>
      </c>
      <c r="C11" s="99">
        <v>7.5010245908833026E-2</v>
      </c>
      <c r="D11" s="99">
        <v>0.10543551079932285</v>
      </c>
      <c r="E11" s="99">
        <v>8.7959434014649396E-2</v>
      </c>
      <c r="F11" s="99">
        <v>0.43241241793015439</v>
      </c>
      <c r="K11" t="s">
        <v>27</v>
      </c>
      <c r="L11">
        <v>0.24305612476410871</v>
      </c>
      <c r="M11">
        <v>7.8803559644599591E-2</v>
      </c>
      <c r="N11">
        <v>0.46133469479008454</v>
      </c>
      <c r="O11">
        <v>0.35758501236774387</v>
      </c>
    </row>
    <row r="12" spans="1:15" ht="15.75" x14ac:dyDescent="0.25">
      <c r="B12" s="96" t="s">
        <v>167</v>
      </c>
      <c r="C12" s="99">
        <v>8.4137921539306271E-2</v>
      </c>
      <c r="D12" s="99">
        <v>0.20015136761827931</v>
      </c>
      <c r="E12" s="99">
        <v>0.15695805113814418</v>
      </c>
      <c r="F12" s="99">
        <v>0.29700528238606411</v>
      </c>
      <c r="K12" t="s">
        <v>28</v>
      </c>
      <c r="L12">
        <v>0.15391338664623883</v>
      </c>
      <c r="M12">
        <v>0.72794952618641551</v>
      </c>
      <c r="N12">
        <v>0.1313683790104104</v>
      </c>
      <c r="O12">
        <v>8.1603068183006361E-2</v>
      </c>
    </row>
    <row r="13" spans="1:15" ht="15.75" x14ac:dyDescent="0.25">
      <c r="B13" s="96" t="s">
        <v>169</v>
      </c>
      <c r="C13" s="99">
        <v>0.23796500879220461</v>
      </c>
      <c r="D13" s="99">
        <v>0.40350371630817911</v>
      </c>
      <c r="E13" s="99">
        <v>0.17351576459283422</v>
      </c>
      <c r="F13" s="99">
        <v>0.49830257880690587</v>
      </c>
      <c r="K13" t="s">
        <v>29</v>
      </c>
      <c r="L13">
        <v>0.23718242634857603</v>
      </c>
      <c r="M13">
        <v>0.86037500442741688</v>
      </c>
      <c r="N13">
        <v>0.35684431734261951</v>
      </c>
      <c r="O13">
        <v>1.6793497164219382E-2</v>
      </c>
    </row>
    <row r="14" spans="1:15" ht="15.75" x14ac:dyDescent="0.25">
      <c r="B14" s="96" t="s">
        <v>170</v>
      </c>
      <c r="C14" s="99">
        <v>0.48980803245543209</v>
      </c>
      <c r="D14" s="99">
        <v>0.35766421724951614</v>
      </c>
      <c r="E14" s="99">
        <v>0.70458262753307066</v>
      </c>
      <c r="F14" s="99">
        <v>0.50261226432610939</v>
      </c>
      <c r="K14" t="s">
        <v>120</v>
      </c>
      <c r="L14">
        <v>0.21141631011312381</v>
      </c>
      <c r="M14">
        <v>0.52386897302534041</v>
      </c>
      <c r="N14">
        <v>0.27598569343673929</v>
      </c>
      <c r="O14">
        <v>0.86282259333168498</v>
      </c>
    </row>
    <row r="15" spans="1:15" x14ac:dyDescent="0.25">
      <c r="K15" t="s">
        <v>70</v>
      </c>
      <c r="L15">
        <v>0.3111182121387282</v>
      </c>
      <c r="M15">
        <v>0.58940052051153691</v>
      </c>
      <c r="N15">
        <v>0.35179712344950204</v>
      </c>
      <c r="O15">
        <v>0.21458720311401955</v>
      </c>
    </row>
    <row r="16" spans="1:15" x14ac:dyDescent="0.25">
      <c r="K16" t="s">
        <v>121</v>
      </c>
      <c r="L16">
        <v>0.21389971531294383</v>
      </c>
      <c r="M16">
        <v>0.86455063364725027</v>
      </c>
      <c r="N16">
        <v>2.7937413953700774</v>
      </c>
      <c r="O16">
        <v>8.3245981795899559E-4</v>
      </c>
    </row>
    <row r="17" spans="11:15" x14ac:dyDescent="0.25">
      <c r="K17" t="s">
        <v>33</v>
      </c>
      <c r="L17">
        <v>3.1909305924900724E-2</v>
      </c>
      <c r="M17">
        <v>0</v>
      </c>
      <c r="N17">
        <v>6.0965309446739502E-2</v>
      </c>
      <c r="O17">
        <v>5.1821832045287841E-2</v>
      </c>
    </row>
    <row r="18" spans="11:15" x14ac:dyDescent="0.25">
      <c r="K18" t="s">
        <v>34</v>
      </c>
      <c r="L18">
        <v>0.46459267362477424</v>
      </c>
      <c r="M18">
        <v>0.38915952342320265</v>
      </c>
      <c r="N18">
        <v>0.73019849097512801</v>
      </c>
      <c r="O18">
        <v>8.8756695408568675E-2</v>
      </c>
    </row>
    <row r="19" spans="11:15" x14ac:dyDescent="0.25">
      <c r="K19" t="s">
        <v>35</v>
      </c>
      <c r="L19">
        <v>7.5010245908833026E-2</v>
      </c>
      <c r="M19">
        <v>0.10543551079932285</v>
      </c>
      <c r="N19">
        <v>8.7959434014649396E-2</v>
      </c>
      <c r="O19">
        <v>0.43241241793015439</v>
      </c>
    </row>
    <row r="20" spans="11:15" x14ac:dyDescent="0.25">
      <c r="K20" t="s">
        <v>36</v>
      </c>
      <c r="L20">
        <v>8.4137921539306271E-2</v>
      </c>
      <c r="M20">
        <v>0.20015136761827931</v>
      </c>
      <c r="N20">
        <v>0.15695805113814418</v>
      </c>
      <c r="O20">
        <v>0.29700528238606411</v>
      </c>
    </row>
    <row r="21" spans="11:15" x14ac:dyDescent="0.25">
      <c r="K21" t="s">
        <v>122</v>
      </c>
      <c r="L21">
        <v>0.24740607439299728</v>
      </c>
      <c r="M21">
        <v>0.55018910342691807</v>
      </c>
      <c r="N21">
        <v>0.14248074347768031</v>
      </c>
      <c r="O21">
        <v>0.74730607404350879</v>
      </c>
    </row>
    <row r="22" spans="11:15" x14ac:dyDescent="0.25">
      <c r="K22" t="s">
        <v>38</v>
      </c>
      <c r="L22">
        <v>0.23796500879220461</v>
      </c>
      <c r="M22">
        <v>0.40350371630817911</v>
      </c>
      <c r="N22">
        <v>0.17351576459283422</v>
      </c>
      <c r="O22">
        <v>0.49830257880690587</v>
      </c>
    </row>
    <row r="23" spans="11:15" x14ac:dyDescent="0.25">
      <c r="K23" t="s">
        <v>39</v>
      </c>
      <c r="L23">
        <v>1.6669606565114767E-2</v>
      </c>
      <c r="M23" t="s">
        <v>25</v>
      </c>
      <c r="N23">
        <v>1.2518820721523183E-2</v>
      </c>
      <c r="O23">
        <v>1.0538442777983383</v>
      </c>
    </row>
    <row r="24" spans="11:15" x14ac:dyDescent="0.25">
      <c r="K24" t="s">
        <v>40</v>
      </c>
      <c r="L24">
        <v>0.30995324412963082</v>
      </c>
      <c r="M24">
        <v>1.0009859158662211</v>
      </c>
      <c r="N24">
        <v>0.25456904645850587</v>
      </c>
      <c r="O24">
        <v>0.95641174711818788</v>
      </c>
    </row>
    <row r="25" spans="11:15" x14ac:dyDescent="0.25">
      <c r="K25" t="s">
        <v>41</v>
      </c>
      <c r="L25">
        <v>0.96051861070181677</v>
      </c>
      <c r="M25">
        <v>0.50492771951246107</v>
      </c>
      <c r="N25">
        <v>2.027325185531617</v>
      </c>
      <c r="O25">
        <v>0.69084046267121457</v>
      </c>
    </row>
    <row r="26" spans="11:15" x14ac:dyDescent="0.25">
      <c r="K26" t="s">
        <v>42</v>
      </c>
      <c r="L26">
        <v>4.3416040942661147E-2</v>
      </c>
      <c r="M26">
        <v>0.27225868656334057</v>
      </c>
      <c r="N26">
        <v>0</v>
      </c>
      <c r="O26">
        <v>7.7055749886611472E-2</v>
      </c>
    </row>
    <row r="27" spans="11:15" x14ac:dyDescent="0.25">
      <c r="K27" t="s">
        <v>43</v>
      </c>
      <c r="L27">
        <v>0.54200236314727179</v>
      </c>
      <c r="M27">
        <v>1.1041109156814899</v>
      </c>
      <c r="N27">
        <v>0.57361364523214819</v>
      </c>
      <c r="O27">
        <v>0.11308674473808142</v>
      </c>
    </row>
    <row r="28" spans="11:15" x14ac:dyDescent="0.25">
      <c r="K28" t="s">
        <v>44</v>
      </c>
      <c r="L28">
        <v>7.4894174472955211E-2</v>
      </c>
      <c r="M28">
        <v>0</v>
      </c>
      <c r="N28">
        <v>8.7039148666393423E-2</v>
      </c>
      <c r="O28" t="s">
        <v>25</v>
      </c>
    </row>
    <row r="29" spans="11:15" x14ac:dyDescent="0.25">
      <c r="K29" t="s">
        <v>45</v>
      </c>
      <c r="L29">
        <v>0.48980803245543209</v>
      </c>
      <c r="M29">
        <v>0.35766421724951614</v>
      </c>
      <c r="N29">
        <v>0.70458262753307066</v>
      </c>
      <c r="O29">
        <v>0.50261226432610939</v>
      </c>
    </row>
    <row r="30" spans="11:15" x14ac:dyDescent="0.25">
      <c r="K30" t="s">
        <v>123</v>
      </c>
      <c r="L30">
        <v>0.16479236284764001</v>
      </c>
      <c r="M30">
        <v>0.58597789970418979</v>
      </c>
      <c r="N30">
        <v>7.3463081286924165E-2</v>
      </c>
      <c r="O30">
        <v>9.181829076543567E-2</v>
      </c>
    </row>
    <row r="31" spans="11:15" x14ac:dyDescent="0.25">
      <c r="K31" t="s">
        <v>47</v>
      </c>
      <c r="L31">
        <v>0.349716962466533</v>
      </c>
      <c r="M31">
        <v>0.45479774745085949</v>
      </c>
      <c r="N31">
        <v>0.76304182661652453</v>
      </c>
      <c r="O31">
        <v>0.13432166547585639</v>
      </c>
    </row>
    <row r="32" spans="11:15" x14ac:dyDescent="0.25">
      <c r="K32" t="s">
        <v>48</v>
      </c>
      <c r="L32">
        <v>4.8971407046744526E-2</v>
      </c>
      <c r="M32">
        <v>9.6292173515316243E-2</v>
      </c>
      <c r="N32">
        <v>6.0315705820442073E-2</v>
      </c>
      <c r="O32">
        <v>0</v>
      </c>
    </row>
    <row r="33" spans="11:15" x14ac:dyDescent="0.25">
      <c r="K33" t="s">
        <v>124</v>
      </c>
      <c r="L33">
        <v>0.17039811567932589</v>
      </c>
      <c r="M33">
        <v>0.1550423456425046</v>
      </c>
      <c r="N33">
        <v>0.3701255280035694</v>
      </c>
      <c r="O33">
        <v>0.11824945103029143</v>
      </c>
    </row>
    <row r="34" spans="11:15" x14ac:dyDescent="0.25">
      <c r="K34" t="s">
        <v>125</v>
      </c>
      <c r="L34">
        <v>0.17610591869989251</v>
      </c>
      <c r="M34">
        <v>0.80977277401630621</v>
      </c>
      <c r="N34">
        <v>0.24921453869308927</v>
      </c>
      <c r="O34">
        <v>8.0565489990052901E-3</v>
      </c>
    </row>
    <row r="35" spans="11:15" x14ac:dyDescent="0.25">
      <c r="K35" t="s">
        <v>51</v>
      </c>
      <c r="L35">
        <v>0.57274509032319199</v>
      </c>
      <c r="M35">
        <v>0.75236027165531838</v>
      </c>
      <c r="N35">
        <v>1.5937137979775957</v>
      </c>
      <c r="O35">
        <v>0.26625800167340336</v>
      </c>
    </row>
    <row r="36" spans="11:15" x14ac:dyDescent="0.25">
      <c r="K36" t="s">
        <v>126</v>
      </c>
      <c r="L36">
        <v>0.44965906532079969</v>
      </c>
      <c r="M36">
        <v>0.92409964583266557</v>
      </c>
      <c r="N36">
        <v>1.4124909252946198</v>
      </c>
      <c r="O36">
        <v>0.30047169620579744</v>
      </c>
    </row>
    <row r="37" spans="11:15" x14ac:dyDescent="0.25">
      <c r="K37" t="s">
        <v>53</v>
      </c>
      <c r="L37">
        <v>8.5141236236285472E-2</v>
      </c>
      <c r="M37">
        <v>0.13915482875508559</v>
      </c>
      <c r="N37">
        <v>0.32480385915908</v>
      </c>
      <c r="O37">
        <v>0.2273720378586683</v>
      </c>
    </row>
    <row r="38" spans="11:15" x14ac:dyDescent="0.25">
      <c r="K38" t="s">
        <v>54</v>
      </c>
      <c r="L38">
        <v>0</v>
      </c>
      <c r="M38" t="s">
        <v>25</v>
      </c>
      <c r="N38">
        <v>0</v>
      </c>
      <c r="O38">
        <v>0</v>
      </c>
    </row>
    <row r="39" spans="11:15" x14ac:dyDescent="0.25">
      <c r="K39" t="s">
        <v>55</v>
      </c>
      <c r="L39">
        <v>3.9362727418546219E-2</v>
      </c>
      <c r="M39">
        <v>1.8557393711225363E-3</v>
      </c>
      <c r="N39">
        <v>0.10520936603284267</v>
      </c>
      <c r="O39">
        <v>0.18713198552342106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3:B65"/>
  <sheetViews>
    <sheetView workbookViewId="0">
      <selection activeCell="A4" sqref="A4:B5"/>
    </sheetView>
  </sheetViews>
  <sheetFormatPr defaultRowHeight="15" x14ac:dyDescent="0.25"/>
  <cols>
    <col min="1" max="1" width="21.7109375" style="75" customWidth="1"/>
    <col min="2" max="16384" width="9.140625" style="75"/>
  </cols>
  <sheetData>
    <row r="3" spans="1:2" ht="15.75" x14ac:dyDescent="0.25">
      <c r="A3" s="84" t="s">
        <v>119</v>
      </c>
      <c r="B3" s="85"/>
    </row>
    <row r="4" spans="1:2" x14ac:dyDescent="0.25">
      <c r="A4" s="76" t="s">
        <v>41</v>
      </c>
      <c r="B4" s="77">
        <v>0.96051861070181677</v>
      </c>
    </row>
    <row r="5" spans="1:2" x14ac:dyDescent="0.25">
      <c r="A5" s="78" t="s">
        <v>51</v>
      </c>
      <c r="B5" s="79">
        <v>0.57274509032319199</v>
      </c>
    </row>
    <row r="6" spans="1:2" x14ac:dyDescent="0.25">
      <c r="A6" s="78" t="s">
        <v>43</v>
      </c>
      <c r="B6" s="79">
        <v>0.54200236314727179</v>
      </c>
    </row>
    <row r="7" spans="1:2" x14ac:dyDescent="0.25">
      <c r="A7" s="78" t="s">
        <v>45</v>
      </c>
      <c r="B7" s="79">
        <v>0.48980803245543209</v>
      </c>
    </row>
    <row r="8" spans="1:2" x14ac:dyDescent="0.25">
      <c r="A8" s="78" t="s">
        <v>34</v>
      </c>
      <c r="B8" s="79">
        <v>0.46459267362477424</v>
      </c>
    </row>
    <row r="9" spans="1:2" x14ac:dyDescent="0.25">
      <c r="A9" s="78" t="s">
        <v>126</v>
      </c>
      <c r="B9" s="79">
        <v>0.44965906532079969</v>
      </c>
    </row>
    <row r="10" spans="1:2" x14ac:dyDescent="0.25">
      <c r="A10" s="78" t="s">
        <v>47</v>
      </c>
      <c r="B10" s="79">
        <v>0.349716962466533</v>
      </c>
    </row>
    <row r="11" spans="1:2" x14ac:dyDescent="0.25">
      <c r="A11" s="78" t="s">
        <v>70</v>
      </c>
      <c r="B11" s="79">
        <v>0.3111182121387282</v>
      </c>
    </row>
    <row r="12" spans="1:2" x14ac:dyDescent="0.25">
      <c r="A12" s="78" t="s">
        <v>40</v>
      </c>
      <c r="B12" s="79">
        <v>0.30995324412963082</v>
      </c>
    </row>
    <row r="13" spans="1:2" x14ac:dyDescent="0.25">
      <c r="A13" s="80" t="s">
        <v>122</v>
      </c>
      <c r="B13" s="81">
        <v>0.24740607439299728</v>
      </c>
    </row>
    <row r="14" spans="1:2" x14ac:dyDescent="0.25">
      <c r="A14" s="86" t="s">
        <v>149</v>
      </c>
      <c r="B14" s="87">
        <v>0.24392946832148643</v>
      </c>
    </row>
    <row r="15" spans="1:2" x14ac:dyDescent="0.25">
      <c r="A15" s="76" t="s">
        <v>27</v>
      </c>
      <c r="B15" s="77">
        <v>0.24305612476410871</v>
      </c>
    </row>
    <row r="16" spans="1:2" x14ac:dyDescent="0.25">
      <c r="A16" s="78" t="s">
        <v>38</v>
      </c>
      <c r="B16" s="79">
        <v>0.23796500879220461</v>
      </c>
    </row>
    <row r="17" spans="1:2" x14ac:dyDescent="0.25">
      <c r="A17" s="78" t="s">
        <v>29</v>
      </c>
      <c r="B17" s="79">
        <v>0.23718242634857603</v>
      </c>
    </row>
    <row r="18" spans="1:2" x14ac:dyDescent="0.25">
      <c r="A18" s="78" t="s">
        <v>121</v>
      </c>
      <c r="B18" s="79">
        <v>0.21389971531294383</v>
      </c>
    </row>
    <row r="19" spans="1:2" x14ac:dyDescent="0.25">
      <c r="A19" s="78" t="s">
        <v>120</v>
      </c>
      <c r="B19" s="79">
        <v>0.21141631011312381</v>
      </c>
    </row>
    <row r="20" spans="1:2" x14ac:dyDescent="0.25">
      <c r="A20" s="78" t="s">
        <v>125</v>
      </c>
      <c r="B20" s="79">
        <v>0.17610591869989251</v>
      </c>
    </row>
    <row r="21" spans="1:2" x14ac:dyDescent="0.25">
      <c r="A21" s="78" t="s">
        <v>124</v>
      </c>
      <c r="B21" s="79">
        <v>0.17039811567932589</v>
      </c>
    </row>
    <row r="22" spans="1:2" x14ac:dyDescent="0.25">
      <c r="A22" s="78" t="s">
        <v>123</v>
      </c>
      <c r="B22" s="79">
        <v>0.16479236284764001</v>
      </c>
    </row>
    <row r="23" spans="1:2" x14ac:dyDescent="0.25">
      <c r="A23" s="78" t="s">
        <v>28</v>
      </c>
      <c r="B23" s="79">
        <v>0.15391338664623883</v>
      </c>
    </row>
    <row r="24" spans="1:2" x14ac:dyDescent="0.25">
      <c r="A24" s="78" t="s">
        <v>53</v>
      </c>
      <c r="B24" s="79">
        <v>8.5141236236285472E-2</v>
      </c>
    </row>
    <row r="25" spans="1:2" x14ac:dyDescent="0.25">
      <c r="A25" s="78" t="s">
        <v>36</v>
      </c>
      <c r="B25" s="79">
        <v>8.4137921539306271E-2</v>
      </c>
    </row>
    <row r="26" spans="1:2" x14ac:dyDescent="0.25">
      <c r="A26" s="78" t="s">
        <v>35</v>
      </c>
      <c r="B26" s="79">
        <v>7.5010245908833026E-2</v>
      </c>
    </row>
    <row r="27" spans="1:2" x14ac:dyDescent="0.25">
      <c r="A27" s="78" t="s">
        <v>44</v>
      </c>
      <c r="B27" s="79">
        <v>7.4894174472955211E-2</v>
      </c>
    </row>
    <row r="28" spans="1:2" x14ac:dyDescent="0.25">
      <c r="A28" s="78" t="s">
        <v>48</v>
      </c>
      <c r="B28" s="79">
        <v>4.8971407046744526E-2</v>
      </c>
    </row>
    <row r="29" spans="1:2" x14ac:dyDescent="0.25">
      <c r="A29" s="78" t="s">
        <v>42</v>
      </c>
      <c r="B29" s="79">
        <v>4.3416040942661147E-2</v>
      </c>
    </row>
    <row r="30" spans="1:2" x14ac:dyDescent="0.25">
      <c r="A30" s="78" t="s">
        <v>33</v>
      </c>
      <c r="B30" s="79">
        <v>3.1909305924900724E-2</v>
      </c>
    </row>
    <row r="31" spans="1:2" x14ac:dyDescent="0.25">
      <c r="A31" s="82" t="s">
        <v>39</v>
      </c>
      <c r="B31" s="83">
        <v>1.6669606565114767E-2</v>
      </c>
    </row>
    <row r="32" spans="1:2" x14ac:dyDescent="0.25">
      <c r="A32" s="75" t="s">
        <v>148</v>
      </c>
    </row>
    <row r="36" spans="1:2" ht="15.75" x14ac:dyDescent="0.25">
      <c r="A36" s="84" t="s">
        <v>81</v>
      </c>
      <c r="B36" s="85"/>
    </row>
    <row r="37" spans="1:2" x14ac:dyDescent="0.25">
      <c r="A37" s="15" t="s">
        <v>32</v>
      </c>
      <c r="B37" s="31">
        <v>0.10501909643385499</v>
      </c>
    </row>
    <row r="38" spans="1:2" x14ac:dyDescent="0.25">
      <c r="A38" s="12" t="s">
        <v>49</v>
      </c>
      <c r="B38" s="32">
        <v>0.282012770780391</v>
      </c>
    </row>
    <row r="39" spans="1:2" x14ac:dyDescent="0.25">
      <c r="A39" s="12" t="s">
        <v>53</v>
      </c>
      <c r="B39" s="32">
        <v>0.33510648961555117</v>
      </c>
    </row>
    <row r="40" spans="1:2" x14ac:dyDescent="0.25">
      <c r="A40" s="12" t="s">
        <v>28</v>
      </c>
      <c r="B40" s="32">
        <v>0.37882166291005354</v>
      </c>
    </row>
    <row r="41" spans="1:2" x14ac:dyDescent="0.25">
      <c r="A41" s="12" t="s">
        <v>29</v>
      </c>
      <c r="B41" s="32">
        <v>0.38897995779680428</v>
      </c>
    </row>
    <row r="42" spans="1:2" x14ac:dyDescent="0.25">
      <c r="A42" s="12" t="s">
        <v>52</v>
      </c>
      <c r="B42" s="32">
        <v>0.42031759705043076</v>
      </c>
    </row>
    <row r="43" spans="1:2" x14ac:dyDescent="0.25">
      <c r="A43" s="12" t="s">
        <v>47</v>
      </c>
      <c r="B43" s="32">
        <v>0.42760204187200301</v>
      </c>
    </row>
    <row r="44" spans="1:2" x14ac:dyDescent="0.25">
      <c r="A44" s="12" t="s">
        <v>36</v>
      </c>
      <c r="B44" s="32">
        <v>0.4446268091950305</v>
      </c>
    </row>
    <row r="45" spans="1:2" x14ac:dyDescent="0.25">
      <c r="A45" s="12" t="s">
        <v>30</v>
      </c>
      <c r="B45" s="32">
        <v>0.44856386421405081</v>
      </c>
    </row>
    <row r="46" spans="1:2" x14ac:dyDescent="0.25">
      <c r="A46" s="12" t="s">
        <v>40</v>
      </c>
      <c r="B46" s="32">
        <v>0.4548055266791044</v>
      </c>
    </row>
    <row r="47" spans="1:2" x14ac:dyDescent="0.25">
      <c r="A47" s="12" t="s">
        <v>50</v>
      </c>
      <c r="B47" s="32">
        <v>0.45801157731432901</v>
      </c>
    </row>
    <row r="48" spans="1:2" x14ac:dyDescent="0.25">
      <c r="A48" s="12" t="s">
        <v>37</v>
      </c>
      <c r="B48" s="32">
        <v>0.53588513356258061</v>
      </c>
    </row>
    <row r="49" spans="1:2" x14ac:dyDescent="0.25">
      <c r="A49" s="12" t="s">
        <v>51</v>
      </c>
      <c r="B49" s="32">
        <v>0.5630058870670791</v>
      </c>
    </row>
    <row r="50" spans="1:2" x14ac:dyDescent="0.25">
      <c r="A50" s="13" t="s">
        <v>43</v>
      </c>
      <c r="B50" s="33">
        <v>0.5662828706628803</v>
      </c>
    </row>
    <row r="51" spans="1:2" x14ac:dyDescent="0.25">
      <c r="A51" s="86" t="s">
        <v>149</v>
      </c>
      <c r="B51" s="88">
        <v>0.57496696499280608</v>
      </c>
    </row>
    <row r="52" spans="1:2" x14ac:dyDescent="0.25">
      <c r="A52" s="15" t="s">
        <v>46</v>
      </c>
      <c r="B52" s="31">
        <v>0.58323955222380075</v>
      </c>
    </row>
    <row r="53" spans="1:2" x14ac:dyDescent="0.25">
      <c r="A53" s="12" t="s">
        <v>70</v>
      </c>
      <c r="B53" s="32">
        <v>0.63710750540664496</v>
      </c>
    </row>
    <row r="54" spans="1:2" x14ac:dyDescent="0.25">
      <c r="A54" s="12" t="s">
        <v>48</v>
      </c>
      <c r="B54" s="32">
        <v>0.65260770334022589</v>
      </c>
    </row>
    <row r="55" spans="1:2" x14ac:dyDescent="0.25">
      <c r="A55" s="12" t="s">
        <v>35</v>
      </c>
      <c r="B55" s="32">
        <v>0.67889774965374317</v>
      </c>
    </row>
    <row r="56" spans="1:2" x14ac:dyDescent="0.25">
      <c r="A56" s="12" t="s">
        <v>45</v>
      </c>
      <c r="B56" s="32">
        <v>0.68068382275063577</v>
      </c>
    </row>
    <row r="57" spans="1:2" x14ac:dyDescent="0.25">
      <c r="A57" s="12" t="s">
        <v>33</v>
      </c>
      <c r="B57" s="32">
        <v>0.71302249059656952</v>
      </c>
    </row>
    <row r="58" spans="1:2" x14ac:dyDescent="0.25">
      <c r="A58" s="12" t="s">
        <v>38</v>
      </c>
      <c r="B58" s="32">
        <v>0.73453513752490907</v>
      </c>
    </row>
    <row r="59" spans="1:2" x14ac:dyDescent="0.25">
      <c r="A59" s="12" t="s">
        <v>41</v>
      </c>
      <c r="B59" s="32">
        <v>0.74909416082278024</v>
      </c>
    </row>
    <row r="60" spans="1:2" x14ac:dyDescent="0.25">
      <c r="A60" s="12" t="s">
        <v>27</v>
      </c>
      <c r="B60" s="32">
        <v>0.78054663604337804</v>
      </c>
    </row>
    <row r="61" spans="1:2" x14ac:dyDescent="0.25">
      <c r="A61" s="12" t="s">
        <v>34</v>
      </c>
      <c r="B61" s="32">
        <v>0.81427815713065155</v>
      </c>
    </row>
    <row r="62" spans="1:2" x14ac:dyDescent="0.25">
      <c r="A62" s="12" t="s">
        <v>42</v>
      </c>
      <c r="B62" s="32">
        <v>0.92457496050236099</v>
      </c>
    </row>
    <row r="63" spans="1:2" x14ac:dyDescent="0.25">
      <c r="A63" s="13" t="s">
        <v>39</v>
      </c>
      <c r="B63" s="33">
        <v>0.93077237813319635</v>
      </c>
    </row>
    <row r="64" spans="1:2" x14ac:dyDescent="0.25">
      <c r="A64" s="14" t="s">
        <v>44</v>
      </c>
      <c r="B64" s="34">
        <v>0.975595479860214</v>
      </c>
    </row>
    <row r="65" spans="1:1" x14ac:dyDescent="0.25">
      <c r="A65" s="28" t="s">
        <v>110</v>
      </c>
    </row>
  </sheetData>
  <sortState xmlns:xlrd2="http://schemas.microsoft.com/office/spreadsheetml/2017/richdata2" ref="A37:B64">
    <sortCondition ref="B36"/>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M55"/>
  <sheetViews>
    <sheetView workbookViewId="0"/>
  </sheetViews>
  <sheetFormatPr defaultRowHeight="15" x14ac:dyDescent="0.25"/>
  <cols>
    <col min="1" max="1" width="17.42578125" style="2" customWidth="1"/>
    <col min="2" max="16384" width="9.140625" style="2"/>
  </cols>
  <sheetData>
    <row r="1" spans="1:13" ht="15.75" x14ac:dyDescent="0.25">
      <c r="A1" s="4" t="s">
        <v>0</v>
      </c>
    </row>
    <row r="3" spans="1:13" x14ac:dyDescent="0.25">
      <c r="A3" s="6" t="s">
        <v>1</v>
      </c>
      <c r="B3" s="3">
        <v>44624.42454861111</v>
      </c>
    </row>
    <row r="4" spans="1:13" x14ac:dyDescent="0.25">
      <c r="A4" s="6" t="s">
        <v>2</v>
      </c>
      <c r="B4" s="3">
        <v>44628.682207928243</v>
      </c>
    </row>
    <row r="5" spans="1:13" x14ac:dyDescent="0.25">
      <c r="A5" s="6" t="s">
        <v>3</v>
      </c>
      <c r="B5" s="1" t="s">
        <v>4</v>
      </c>
    </row>
    <row r="6" spans="1:13" x14ac:dyDescent="0.25">
      <c r="A6" s="7"/>
    </row>
    <row r="7" spans="1:13" x14ac:dyDescent="0.25">
      <c r="A7" s="6" t="s">
        <v>5</v>
      </c>
      <c r="B7" s="1" t="s">
        <v>6</v>
      </c>
    </row>
    <row r="8" spans="1:13" x14ac:dyDescent="0.25">
      <c r="A8" s="6" t="s">
        <v>7</v>
      </c>
      <c r="B8" s="1" t="s">
        <v>8</v>
      </c>
    </row>
    <row r="9" spans="1:13" x14ac:dyDescent="0.25">
      <c r="A9" s="6" t="s">
        <v>9</v>
      </c>
      <c r="B9" s="1" t="s">
        <v>10</v>
      </c>
    </row>
    <row r="11" spans="1:13" ht="84" x14ac:dyDescent="0.25">
      <c r="A11" s="11" t="s">
        <v>11</v>
      </c>
      <c r="B11" s="9" t="s">
        <v>12</v>
      </c>
      <c r="C11" s="9" t="s">
        <v>13</v>
      </c>
      <c r="D11" s="9" t="s">
        <v>14</v>
      </c>
      <c r="E11" s="9" t="s">
        <v>15</v>
      </c>
      <c r="F11" s="9" t="s">
        <v>16</v>
      </c>
      <c r="G11" s="9" t="s">
        <v>17</v>
      </c>
      <c r="H11" s="9" t="s">
        <v>18</v>
      </c>
      <c r="I11" s="9" t="s">
        <v>19</v>
      </c>
      <c r="J11" s="9" t="s">
        <v>20</v>
      </c>
      <c r="K11" s="9" t="s">
        <v>21</v>
      </c>
      <c r="L11" s="9" t="s">
        <v>22</v>
      </c>
      <c r="M11" s="9" t="s">
        <v>23</v>
      </c>
    </row>
    <row r="12" spans="1:13" x14ac:dyDescent="0.25">
      <c r="A12" s="16" t="s">
        <v>24</v>
      </c>
      <c r="B12" s="18">
        <v>1202199.9850000001</v>
      </c>
      <c r="C12" s="18">
        <v>62868.277000000002</v>
      </c>
      <c r="D12" s="18">
        <v>0</v>
      </c>
      <c r="E12" s="18">
        <v>40.35</v>
      </c>
      <c r="F12" s="18">
        <v>0</v>
      </c>
      <c r="G12" s="18">
        <v>329270.84600000002</v>
      </c>
      <c r="H12" s="18">
        <v>756373.56700000004</v>
      </c>
      <c r="I12" s="18">
        <v>20410.218000000001</v>
      </c>
      <c r="J12" s="18">
        <v>481.45299999999997</v>
      </c>
      <c r="K12" s="18" t="s">
        <v>25</v>
      </c>
      <c r="L12" s="18">
        <v>32749.942999999999</v>
      </c>
      <c r="M12" s="18">
        <v>5.3369999999999997</v>
      </c>
    </row>
    <row r="13" spans="1:13" x14ac:dyDescent="0.25">
      <c r="A13" s="17" t="s">
        <v>26</v>
      </c>
      <c r="B13" s="19">
        <v>1016344.44</v>
      </c>
      <c r="C13" s="19">
        <v>47741.300999999999</v>
      </c>
      <c r="D13" s="19">
        <v>0</v>
      </c>
      <c r="E13" s="19">
        <v>21.213000000000001</v>
      </c>
      <c r="F13" s="19">
        <v>0</v>
      </c>
      <c r="G13" s="19">
        <v>288900.815</v>
      </c>
      <c r="H13" s="19">
        <v>641350.65700000001</v>
      </c>
      <c r="I13" s="19">
        <v>14457.16</v>
      </c>
      <c r="J13" s="19">
        <v>239.37700000000001</v>
      </c>
      <c r="K13" s="19" t="s">
        <v>25</v>
      </c>
      <c r="L13" s="19">
        <v>23632.271000000001</v>
      </c>
      <c r="M13" s="19">
        <v>1.6479999999999999</v>
      </c>
    </row>
    <row r="14" spans="1:13" x14ac:dyDescent="0.25">
      <c r="A14" s="15" t="s">
        <v>27</v>
      </c>
      <c r="B14" s="20">
        <v>76869.812999999995</v>
      </c>
      <c r="C14" s="20">
        <v>2568.4479999999999</v>
      </c>
      <c r="D14" s="20">
        <v>0</v>
      </c>
      <c r="E14" s="20">
        <v>0</v>
      </c>
      <c r="F14" s="20">
        <v>0</v>
      </c>
      <c r="G14" s="20">
        <v>17955.094000000001</v>
      </c>
      <c r="H14" s="20">
        <v>53808.784</v>
      </c>
      <c r="I14" s="20">
        <v>1356.943</v>
      </c>
      <c r="J14" s="20">
        <v>0.67400000000000004</v>
      </c>
      <c r="K14" s="20" t="s">
        <v>25</v>
      </c>
      <c r="L14" s="20">
        <v>1179.8710000000001</v>
      </c>
      <c r="M14" s="20">
        <v>0</v>
      </c>
    </row>
    <row r="15" spans="1:13" x14ac:dyDescent="0.25">
      <c r="A15" s="12" t="s">
        <v>28</v>
      </c>
      <c r="B15" s="21">
        <v>10509.553</v>
      </c>
      <c r="C15" s="21">
        <v>406.96800000000002</v>
      </c>
      <c r="D15" s="21">
        <v>0</v>
      </c>
      <c r="E15" s="21">
        <v>0</v>
      </c>
      <c r="F15" s="21">
        <v>0</v>
      </c>
      <c r="G15" s="21">
        <v>2433.7190000000001</v>
      </c>
      <c r="H15" s="21">
        <v>7204.4229999999998</v>
      </c>
      <c r="I15" s="21">
        <v>145.721</v>
      </c>
      <c r="J15" s="21">
        <v>0</v>
      </c>
      <c r="K15" s="21" t="s">
        <v>25</v>
      </c>
      <c r="L15" s="21">
        <v>318.72199999999998</v>
      </c>
      <c r="M15" s="21">
        <v>0</v>
      </c>
    </row>
    <row r="16" spans="1:13" x14ac:dyDescent="0.25">
      <c r="A16" s="12" t="s">
        <v>29</v>
      </c>
      <c r="B16" s="21">
        <v>21176.100999999999</v>
      </c>
      <c r="C16" s="21">
        <v>2790.62</v>
      </c>
      <c r="D16" s="21">
        <v>0</v>
      </c>
      <c r="E16" s="21">
        <v>0</v>
      </c>
      <c r="F16" s="21">
        <v>0</v>
      </c>
      <c r="G16" s="21">
        <v>6260.1769999999997</v>
      </c>
      <c r="H16" s="21">
        <v>10516.277</v>
      </c>
      <c r="I16" s="21">
        <v>458.45</v>
      </c>
      <c r="J16" s="21">
        <v>0</v>
      </c>
      <c r="K16" s="21" t="s">
        <v>25</v>
      </c>
      <c r="L16" s="21">
        <v>1149.4449999999999</v>
      </c>
      <c r="M16" s="21">
        <v>1.131</v>
      </c>
    </row>
    <row r="17" spans="1:13" x14ac:dyDescent="0.25">
      <c r="A17" s="12" t="s">
        <v>30</v>
      </c>
      <c r="B17" s="21">
        <v>18185.596000000001</v>
      </c>
      <c r="C17" s="21">
        <v>643.82399999999996</v>
      </c>
      <c r="D17" s="21">
        <v>0</v>
      </c>
      <c r="E17" s="21">
        <v>0</v>
      </c>
      <c r="F17" s="21">
        <v>0</v>
      </c>
      <c r="G17" s="21">
        <v>2214.8389999999999</v>
      </c>
      <c r="H17" s="21">
        <v>11708.374</v>
      </c>
      <c r="I17" s="21">
        <v>1951.9259999999999</v>
      </c>
      <c r="J17" s="21">
        <v>65.281999999999996</v>
      </c>
      <c r="K17" s="21" t="s">
        <v>25</v>
      </c>
      <c r="L17" s="21">
        <v>1598.7940000000001</v>
      </c>
      <c r="M17" s="21">
        <v>2.5579999999999998</v>
      </c>
    </row>
    <row r="18" spans="1:13" x14ac:dyDescent="0.25">
      <c r="A18" s="12" t="s">
        <v>31</v>
      </c>
      <c r="B18" s="21">
        <v>214477.989</v>
      </c>
      <c r="C18" s="21">
        <v>21089.715</v>
      </c>
      <c r="D18" s="21">
        <v>0</v>
      </c>
      <c r="E18" s="21">
        <v>0</v>
      </c>
      <c r="F18" s="21">
        <v>0</v>
      </c>
      <c r="G18" s="21">
        <v>66471.899999999994</v>
      </c>
      <c r="H18" s="21">
        <v>119345.96</v>
      </c>
      <c r="I18" s="21">
        <v>3455.797</v>
      </c>
      <c r="J18" s="21">
        <v>0</v>
      </c>
      <c r="K18" s="21" t="s">
        <v>25</v>
      </c>
      <c r="L18" s="21">
        <v>4114.6170000000002</v>
      </c>
      <c r="M18" s="21">
        <v>0</v>
      </c>
    </row>
    <row r="19" spans="1:13" x14ac:dyDescent="0.25">
      <c r="A19" s="12" t="s">
        <v>32</v>
      </c>
      <c r="B19" s="21">
        <v>3290.5410000000002</v>
      </c>
      <c r="C19" s="21">
        <v>2.085</v>
      </c>
      <c r="D19" s="21">
        <v>0</v>
      </c>
      <c r="E19" s="21">
        <v>0</v>
      </c>
      <c r="F19" s="21">
        <v>0</v>
      </c>
      <c r="G19" s="21">
        <v>369.77600000000001</v>
      </c>
      <c r="H19" s="21">
        <v>2193.5639999999999</v>
      </c>
      <c r="I19" s="21">
        <v>84.259</v>
      </c>
      <c r="J19" s="21">
        <v>7.4089999999999998</v>
      </c>
      <c r="K19" s="21" t="s">
        <v>25</v>
      </c>
      <c r="L19" s="21">
        <v>633.44799999999998</v>
      </c>
      <c r="M19" s="21">
        <v>0</v>
      </c>
    </row>
    <row r="20" spans="1:13" x14ac:dyDescent="0.25">
      <c r="A20" s="12" t="s">
        <v>33</v>
      </c>
      <c r="B20" s="21">
        <v>11620.972</v>
      </c>
      <c r="C20" s="21">
        <v>268.94499999999999</v>
      </c>
      <c r="D20" s="21">
        <v>0</v>
      </c>
      <c r="E20" s="21">
        <v>0</v>
      </c>
      <c r="F20" s="21">
        <v>0</v>
      </c>
      <c r="G20" s="21">
        <v>2903.2460000000001</v>
      </c>
      <c r="H20" s="21">
        <v>8120.7169999999996</v>
      </c>
      <c r="I20" s="21">
        <v>176.63499999999999</v>
      </c>
      <c r="J20" s="21">
        <v>0</v>
      </c>
      <c r="K20" s="21" t="s">
        <v>25</v>
      </c>
      <c r="L20" s="21">
        <v>151.428</v>
      </c>
      <c r="M20" s="21">
        <v>0</v>
      </c>
    </row>
    <row r="21" spans="1:13" x14ac:dyDescent="0.25">
      <c r="A21" s="12" t="s">
        <v>34</v>
      </c>
      <c r="B21" s="21">
        <v>37185.902999999998</v>
      </c>
      <c r="C21" s="21">
        <v>186.708</v>
      </c>
      <c r="D21" s="21">
        <v>0</v>
      </c>
      <c r="E21" s="21">
        <v>0</v>
      </c>
      <c r="F21" s="21">
        <v>0</v>
      </c>
      <c r="G21" s="21">
        <v>4991.0690000000004</v>
      </c>
      <c r="H21" s="21">
        <v>30958.583999999999</v>
      </c>
      <c r="I21" s="21">
        <v>204.22900000000001</v>
      </c>
      <c r="J21" s="21">
        <v>0</v>
      </c>
      <c r="K21" s="21" t="s">
        <v>25</v>
      </c>
      <c r="L21" s="21">
        <v>845.31399999999996</v>
      </c>
      <c r="M21" s="21">
        <v>0</v>
      </c>
    </row>
    <row r="22" spans="1:13" x14ac:dyDescent="0.25">
      <c r="A22" s="12" t="s">
        <v>35</v>
      </c>
      <c r="B22" s="21">
        <v>109174.391</v>
      </c>
      <c r="C22" s="21">
        <v>2951.1840000000002</v>
      </c>
      <c r="D22" s="21">
        <v>0</v>
      </c>
      <c r="E22" s="21">
        <v>0</v>
      </c>
      <c r="F22" s="21">
        <v>0</v>
      </c>
      <c r="G22" s="21">
        <v>28249.962</v>
      </c>
      <c r="H22" s="21">
        <v>75148.142000000007</v>
      </c>
      <c r="I22" s="21">
        <v>1283.5409999999999</v>
      </c>
      <c r="J22" s="21">
        <v>0</v>
      </c>
      <c r="K22" s="21" t="s">
        <v>25</v>
      </c>
      <c r="L22" s="21">
        <v>1541.5619999999999</v>
      </c>
      <c r="M22" s="21">
        <v>0</v>
      </c>
    </row>
    <row r="23" spans="1:13" x14ac:dyDescent="0.25">
      <c r="A23" s="12" t="s">
        <v>36</v>
      </c>
      <c r="B23" s="21">
        <v>127516.353</v>
      </c>
      <c r="C23" s="21">
        <v>5111.116</v>
      </c>
      <c r="D23" s="21">
        <v>0</v>
      </c>
      <c r="E23" s="21">
        <v>0</v>
      </c>
      <c r="F23" s="21">
        <v>0</v>
      </c>
      <c r="G23" s="21">
        <v>41222.892</v>
      </c>
      <c r="H23" s="21">
        <v>78149.745999999999</v>
      </c>
      <c r="I23" s="21">
        <v>1352.797</v>
      </c>
      <c r="J23" s="21">
        <v>0</v>
      </c>
      <c r="K23" s="21" t="s">
        <v>25</v>
      </c>
      <c r="L23" s="21">
        <v>1679.8019999999999</v>
      </c>
      <c r="M23" s="21">
        <v>0</v>
      </c>
    </row>
    <row r="24" spans="1:13" x14ac:dyDescent="0.25">
      <c r="A24" s="12" t="s">
        <v>37</v>
      </c>
      <c r="B24" s="21">
        <v>7645.34</v>
      </c>
      <c r="C24" s="21">
        <v>382.78</v>
      </c>
      <c r="D24" s="21">
        <v>0</v>
      </c>
      <c r="E24" s="21">
        <v>0</v>
      </c>
      <c r="F24" s="21">
        <v>0</v>
      </c>
      <c r="G24" s="21">
        <v>1780.2729999999999</v>
      </c>
      <c r="H24" s="21">
        <v>4451.7209999999995</v>
      </c>
      <c r="I24" s="21">
        <v>128.50399999999999</v>
      </c>
      <c r="J24" s="21">
        <v>0</v>
      </c>
      <c r="K24" s="21" t="s">
        <v>25</v>
      </c>
      <c r="L24" s="21">
        <v>902.06399999999996</v>
      </c>
      <c r="M24" s="21">
        <v>0</v>
      </c>
    </row>
    <row r="25" spans="1:13" x14ac:dyDescent="0.25">
      <c r="A25" s="12" t="s">
        <v>38</v>
      </c>
      <c r="B25" s="21">
        <v>131128.04</v>
      </c>
      <c r="C25" s="21">
        <v>4948.9769999999999</v>
      </c>
      <c r="D25" s="21">
        <v>0</v>
      </c>
      <c r="E25" s="21">
        <v>0</v>
      </c>
      <c r="F25" s="21">
        <v>0</v>
      </c>
      <c r="G25" s="21">
        <v>54375.898999999998</v>
      </c>
      <c r="H25" s="21">
        <v>65725.414999999994</v>
      </c>
      <c r="I25" s="21">
        <v>2656.43</v>
      </c>
      <c r="J25" s="21">
        <v>0</v>
      </c>
      <c r="K25" s="21" t="s">
        <v>25</v>
      </c>
      <c r="L25" s="21">
        <v>3421.319</v>
      </c>
      <c r="M25" s="21">
        <v>0</v>
      </c>
    </row>
    <row r="26" spans="1:13" x14ac:dyDescent="0.25">
      <c r="A26" s="12" t="s">
        <v>39</v>
      </c>
      <c r="B26" s="21">
        <v>2384.0450000000001</v>
      </c>
      <c r="C26" s="21">
        <v>14.759</v>
      </c>
      <c r="D26" s="21">
        <v>0</v>
      </c>
      <c r="E26" s="21">
        <v>0</v>
      </c>
      <c r="F26" s="21">
        <v>0</v>
      </c>
      <c r="G26" s="21">
        <v>0</v>
      </c>
      <c r="H26" s="21">
        <v>2269.1129999999998</v>
      </c>
      <c r="I26" s="21">
        <v>72.843000000000004</v>
      </c>
      <c r="J26" s="21">
        <v>27.331</v>
      </c>
      <c r="K26" s="21" t="s">
        <v>25</v>
      </c>
      <c r="L26" s="21">
        <v>0</v>
      </c>
      <c r="M26" s="21">
        <v>0</v>
      </c>
    </row>
    <row r="27" spans="1:13" x14ac:dyDescent="0.25">
      <c r="A27" s="12" t="s">
        <v>40</v>
      </c>
      <c r="B27" s="21">
        <v>3939.1529999999998</v>
      </c>
      <c r="C27" s="21">
        <v>23.198</v>
      </c>
      <c r="D27" s="21">
        <v>0</v>
      </c>
      <c r="E27" s="21">
        <v>0</v>
      </c>
      <c r="F27" s="21">
        <v>0</v>
      </c>
      <c r="G27" s="21">
        <v>911.15700000000004</v>
      </c>
      <c r="H27" s="21">
        <v>2018.1679999999999</v>
      </c>
      <c r="I27" s="21">
        <v>594.15599999999995</v>
      </c>
      <c r="J27" s="21">
        <v>33.628999999999998</v>
      </c>
      <c r="K27" s="21" t="s">
        <v>25</v>
      </c>
      <c r="L27" s="21">
        <v>358.84500000000003</v>
      </c>
      <c r="M27" s="21">
        <v>0</v>
      </c>
    </row>
    <row r="28" spans="1:13" x14ac:dyDescent="0.25">
      <c r="A28" s="12" t="s">
        <v>41</v>
      </c>
      <c r="B28" s="21">
        <v>12808.934999999999</v>
      </c>
      <c r="C28" s="21">
        <v>118.273</v>
      </c>
      <c r="D28" s="21">
        <v>0</v>
      </c>
      <c r="E28" s="21">
        <v>12.262</v>
      </c>
      <c r="F28" s="21">
        <v>0</v>
      </c>
      <c r="G28" s="21">
        <v>2382.4810000000002</v>
      </c>
      <c r="H28" s="21">
        <v>9023.2420000000002</v>
      </c>
      <c r="I28" s="21">
        <v>239.71100000000001</v>
      </c>
      <c r="J28" s="21">
        <v>0</v>
      </c>
      <c r="K28" s="21" t="s">
        <v>25</v>
      </c>
      <c r="L28" s="21">
        <v>1032.9659999999999</v>
      </c>
      <c r="M28" s="21">
        <v>0</v>
      </c>
    </row>
    <row r="29" spans="1:13" x14ac:dyDescent="0.25">
      <c r="A29" s="12" t="s">
        <v>42</v>
      </c>
      <c r="B29" s="21">
        <v>3780.0369999999998</v>
      </c>
      <c r="C29" s="21">
        <v>43.158000000000001</v>
      </c>
      <c r="D29" s="21">
        <v>0</v>
      </c>
      <c r="E29" s="21">
        <v>0</v>
      </c>
      <c r="F29" s="21">
        <v>0</v>
      </c>
      <c r="G29" s="21">
        <v>621.26900000000001</v>
      </c>
      <c r="H29" s="21">
        <v>2395.1239999999998</v>
      </c>
      <c r="I29" s="21">
        <v>157.84700000000001</v>
      </c>
      <c r="J29" s="21">
        <v>0</v>
      </c>
      <c r="K29" s="21" t="s">
        <v>25</v>
      </c>
      <c r="L29" s="21">
        <v>562.63900000000001</v>
      </c>
      <c r="M29" s="21">
        <v>0</v>
      </c>
    </row>
    <row r="30" spans="1:13" x14ac:dyDescent="0.25">
      <c r="A30" s="12" t="s">
        <v>43</v>
      </c>
      <c r="B30" s="21">
        <v>22585.674999999999</v>
      </c>
      <c r="C30" s="21">
        <v>924.08699999999999</v>
      </c>
      <c r="D30" s="21">
        <v>0</v>
      </c>
      <c r="E30" s="21">
        <v>0</v>
      </c>
      <c r="F30" s="21">
        <v>0</v>
      </c>
      <c r="G30" s="21">
        <v>10186.156999999999</v>
      </c>
      <c r="H30" s="21">
        <v>9516.1620000000003</v>
      </c>
      <c r="I30" s="21">
        <v>248.16300000000001</v>
      </c>
      <c r="J30" s="21">
        <v>62.267000000000003</v>
      </c>
      <c r="K30" s="21" t="s">
        <v>25</v>
      </c>
      <c r="L30" s="21">
        <v>1648.8389999999999</v>
      </c>
      <c r="M30" s="21">
        <v>0</v>
      </c>
    </row>
    <row r="31" spans="1:13" x14ac:dyDescent="0.25">
      <c r="A31" s="12" t="s">
        <v>44</v>
      </c>
      <c r="B31" s="21">
        <v>3069.4160000000002</v>
      </c>
      <c r="C31" s="21">
        <v>0</v>
      </c>
      <c r="D31" s="21">
        <v>0</v>
      </c>
      <c r="E31" s="21">
        <v>0</v>
      </c>
      <c r="F31" s="21">
        <v>0</v>
      </c>
      <c r="G31" s="21">
        <v>306.04000000000002</v>
      </c>
      <c r="H31" s="21">
        <v>2711.2379999999998</v>
      </c>
      <c r="I31" s="21">
        <v>16.041</v>
      </c>
      <c r="J31" s="21">
        <v>0</v>
      </c>
      <c r="K31" s="21" t="s">
        <v>25</v>
      </c>
      <c r="L31" s="21">
        <v>36.097000000000001</v>
      </c>
      <c r="M31" s="21">
        <v>0</v>
      </c>
    </row>
    <row r="32" spans="1:13" x14ac:dyDescent="0.25">
      <c r="A32" s="12" t="s">
        <v>45</v>
      </c>
      <c r="B32" s="21">
        <v>182679.83900000001</v>
      </c>
      <c r="C32" s="21">
        <v>3965.2629999999999</v>
      </c>
      <c r="D32" s="21">
        <v>0</v>
      </c>
      <c r="E32" s="21">
        <v>0</v>
      </c>
      <c r="F32" s="21">
        <v>0</v>
      </c>
      <c r="G32" s="21">
        <v>42856.601000000002</v>
      </c>
      <c r="H32" s="21">
        <v>132568.92499999999</v>
      </c>
      <c r="I32" s="21">
        <v>1475.818</v>
      </c>
      <c r="J32" s="21">
        <v>113.035</v>
      </c>
      <c r="K32" s="21" t="s">
        <v>25</v>
      </c>
      <c r="L32" s="21">
        <v>1700.1959999999999</v>
      </c>
      <c r="M32" s="21">
        <v>0</v>
      </c>
    </row>
    <row r="33" spans="1:13" x14ac:dyDescent="0.25">
      <c r="A33" s="12" t="s">
        <v>46</v>
      </c>
      <c r="B33" s="21">
        <v>32645.628000000001</v>
      </c>
      <c r="C33" s="21">
        <v>2443.4879999999998</v>
      </c>
      <c r="D33" s="21">
        <v>0</v>
      </c>
      <c r="E33" s="21">
        <v>0</v>
      </c>
      <c r="F33" s="21">
        <v>0</v>
      </c>
      <c r="G33" s="21">
        <v>13676.053</v>
      </c>
      <c r="H33" s="21">
        <v>13606.380999999999</v>
      </c>
      <c r="I33" s="21">
        <v>811.15099999999995</v>
      </c>
      <c r="J33" s="21">
        <v>0</v>
      </c>
      <c r="K33" s="21" t="s">
        <v>25</v>
      </c>
      <c r="L33" s="21">
        <v>2108.5549999999998</v>
      </c>
      <c r="M33" s="21">
        <v>0</v>
      </c>
    </row>
    <row r="34" spans="1:13" x14ac:dyDescent="0.25">
      <c r="A34" s="12" t="s">
        <v>47</v>
      </c>
      <c r="B34" s="21">
        <v>58492.029000000002</v>
      </c>
      <c r="C34" s="21">
        <v>7738.1289999999999</v>
      </c>
      <c r="D34" s="21">
        <v>0</v>
      </c>
      <c r="E34" s="21">
        <v>0</v>
      </c>
      <c r="F34" s="21">
        <v>0</v>
      </c>
      <c r="G34" s="21">
        <v>14471.214</v>
      </c>
      <c r="H34" s="21">
        <v>33490.695</v>
      </c>
      <c r="I34" s="21">
        <v>1018.6369999999999</v>
      </c>
      <c r="J34" s="21">
        <v>0</v>
      </c>
      <c r="K34" s="21" t="s">
        <v>25</v>
      </c>
      <c r="L34" s="21">
        <v>1773.355</v>
      </c>
      <c r="M34" s="21">
        <v>0</v>
      </c>
    </row>
    <row r="35" spans="1:13" x14ac:dyDescent="0.25">
      <c r="A35" s="12" t="s">
        <v>48</v>
      </c>
      <c r="B35" s="21">
        <v>20661.628000000001</v>
      </c>
      <c r="C35" s="21">
        <v>11.291</v>
      </c>
      <c r="D35" s="21">
        <v>0</v>
      </c>
      <c r="E35" s="21">
        <v>0</v>
      </c>
      <c r="F35" s="21">
        <v>0</v>
      </c>
      <c r="G35" s="21">
        <v>5153.1530000000002</v>
      </c>
      <c r="H35" s="21">
        <v>14707.362999999999</v>
      </c>
      <c r="I35" s="21">
        <v>92.433000000000007</v>
      </c>
      <c r="J35" s="21">
        <v>47.936</v>
      </c>
      <c r="K35" s="21" t="s">
        <v>25</v>
      </c>
      <c r="L35" s="21">
        <v>649.45100000000002</v>
      </c>
      <c r="M35" s="21">
        <v>0</v>
      </c>
    </row>
    <row r="36" spans="1:13" x14ac:dyDescent="0.25">
      <c r="A36" s="12" t="s">
        <v>49</v>
      </c>
      <c r="B36" s="21">
        <v>14179.215</v>
      </c>
      <c r="C36" s="21">
        <v>766.61800000000005</v>
      </c>
      <c r="D36" s="21">
        <v>0</v>
      </c>
      <c r="E36" s="21">
        <v>16.045999999999999</v>
      </c>
      <c r="F36" s="21">
        <v>0</v>
      </c>
      <c r="G36" s="21">
        <v>1725.76</v>
      </c>
      <c r="H36" s="21">
        <v>10718.937</v>
      </c>
      <c r="I36" s="21">
        <v>242.339</v>
      </c>
      <c r="J36" s="21">
        <v>0</v>
      </c>
      <c r="K36" s="21" t="s">
        <v>25</v>
      </c>
      <c r="L36" s="21">
        <v>709.51400000000001</v>
      </c>
      <c r="M36" s="21">
        <v>0</v>
      </c>
    </row>
    <row r="37" spans="1:13" x14ac:dyDescent="0.25">
      <c r="A37" s="12" t="s">
        <v>50</v>
      </c>
      <c r="B37" s="21">
        <v>5682.6779999999999</v>
      </c>
      <c r="C37" s="21">
        <v>178.98400000000001</v>
      </c>
      <c r="D37" s="21">
        <v>0</v>
      </c>
      <c r="E37" s="21">
        <v>0</v>
      </c>
      <c r="F37" s="21">
        <v>0</v>
      </c>
      <c r="G37" s="21">
        <v>730.95899999999995</v>
      </c>
      <c r="H37" s="21">
        <v>4064.306</v>
      </c>
      <c r="I37" s="21">
        <v>96.224000000000004</v>
      </c>
      <c r="J37" s="21">
        <v>0</v>
      </c>
      <c r="K37" s="21" t="s">
        <v>25</v>
      </c>
      <c r="L37" s="21">
        <v>612.20600000000002</v>
      </c>
      <c r="M37" s="21">
        <v>0</v>
      </c>
    </row>
    <row r="38" spans="1:13" x14ac:dyDescent="0.25">
      <c r="A38" s="12" t="s">
        <v>51</v>
      </c>
      <c r="B38" s="21">
        <v>14183.221</v>
      </c>
      <c r="C38" s="21">
        <v>2018.1110000000001</v>
      </c>
      <c r="D38" s="21">
        <v>0</v>
      </c>
      <c r="E38" s="21">
        <v>0</v>
      </c>
      <c r="F38" s="21">
        <v>0</v>
      </c>
      <c r="G38" s="21">
        <v>3599.7719999999999</v>
      </c>
      <c r="H38" s="21">
        <v>7304.7929999999997</v>
      </c>
      <c r="I38" s="21">
        <v>106.887</v>
      </c>
      <c r="J38" s="21">
        <v>9.3629999999999995</v>
      </c>
      <c r="K38" s="21" t="s">
        <v>25</v>
      </c>
      <c r="L38" s="21">
        <v>1142.6479999999999</v>
      </c>
      <c r="M38" s="21">
        <v>1.6479999999999999</v>
      </c>
    </row>
    <row r="39" spans="1:13" x14ac:dyDescent="0.25">
      <c r="A39" s="13" t="s">
        <v>52</v>
      </c>
      <c r="B39" s="22">
        <v>23245.858</v>
      </c>
      <c r="C39" s="22">
        <v>1797.598</v>
      </c>
      <c r="D39" s="22">
        <v>0</v>
      </c>
      <c r="E39" s="22">
        <v>8.9510000000000005</v>
      </c>
      <c r="F39" s="22">
        <v>0</v>
      </c>
      <c r="G39" s="22">
        <v>2123.4920000000002</v>
      </c>
      <c r="H39" s="22">
        <v>17231.092000000001</v>
      </c>
      <c r="I39" s="22">
        <v>223.41800000000001</v>
      </c>
      <c r="J39" s="22">
        <v>0</v>
      </c>
      <c r="K39" s="22" t="s">
        <v>25</v>
      </c>
      <c r="L39" s="22">
        <v>1861.307</v>
      </c>
      <c r="M39" s="22">
        <v>0</v>
      </c>
    </row>
    <row r="40" spans="1:13" x14ac:dyDescent="0.25">
      <c r="A40" s="14" t="s">
        <v>53</v>
      </c>
      <c r="B40" s="23">
        <v>33082.036</v>
      </c>
      <c r="C40" s="23">
        <v>1473.95</v>
      </c>
      <c r="D40" s="23">
        <v>0</v>
      </c>
      <c r="E40" s="23">
        <v>3.0910000000000002</v>
      </c>
      <c r="F40" s="23">
        <v>0</v>
      </c>
      <c r="G40" s="23">
        <v>1297.8920000000001</v>
      </c>
      <c r="H40" s="23">
        <v>27416.321</v>
      </c>
      <c r="I40" s="23">
        <v>1759.318</v>
      </c>
      <c r="J40" s="23">
        <v>114.527</v>
      </c>
      <c r="K40" s="23" t="s">
        <v>25</v>
      </c>
      <c r="L40" s="23">
        <v>1016.939</v>
      </c>
      <c r="M40" s="23">
        <v>0</v>
      </c>
    </row>
    <row r="41" spans="1:13" x14ac:dyDescent="0.25">
      <c r="A41" s="10" t="s">
        <v>54</v>
      </c>
      <c r="B41" s="24">
        <v>732.01400000000001</v>
      </c>
      <c r="C41" s="24">
        <v>92.876999999999995</v>
      </c>
      <c r="D41" s="24">
        <v>0</v>
      </c>
      <c r="E41" s="24">
        <v>0</v>
      </c>
      <c r="F41" s="24">
        <v>0</v>
      </c>
      <c r="G41" s="24">
        <v>0</v>
      </c>
      <c r="H41" s="24">
        <v>618.49099999999999</v>
      </c>
      <c r="I41" s="24">
        <v>20.646000000000001</v>
      </c>
      <c r="J41" s="24">
        <v>0</v>
      </c>
      <c r="K41" s="24" t="s">
        <v>25</v>
      </c>
      <c r="L41" s="24">
        <v>0</v>
      </c>
      <c r="M41" s="24">
        <v>0</v>
      </c>
    </row>
    <row r="42" spans="1:13" x14ac:dyDescent="0.25">
      <c r="A42" s="14" t="s">
        <v>55</v>
      </c>
      <c r="B42" s="23">
        <v>10853.842000000001</v>
      </c>
      <c r="C42" s="23">
        <v>789.96100000000001</v>
      </c>
      <c r="D42" s="23">
        <v>0</v>
      </c>
      <c r="E42" s="23">
        <v>0</v>
      </c>
      <c r="F42" s="23">
        <v>0</v>
      </c>
      <c r="G42" s="23">
        <v>28.501999999999999</v>
      </c>
      <c r="H42" s="23">
        <v>9210.1329999999998</v>
      </c>
      <c r="I42" s="23">
        <v>438.64699999999999</v>
      </c>
      <c r="J42" s="23">
        <v>0</v>
      </c>
      <c r="K42" s="23" t="s">
        <v>25</v>
      </c>
      <c r="L42" s="23">
        <v>386.59899999999999</v>
      </c>
      <c r="M42" s="23">
        <v>0</v>
      </c>
    </row>
    <row r="43" spans="1:13" x14ac:dyDescent="0.25">
      <c r="A43" s="15" t="s">
        <v>56</v>
      </c>
      <c r="B43" s="20">
        <v>841.95699999999999</v>
      </c>
      <c r="C43" s="20">
        <v>1.37</v>
      </c>
      <c r="D43" s="20">
        <v>0</v>
      </c>
      <c r="E43" s="20">
        <v>0</v>
      </c>
      <c r="F43" s="20">
        <v>0</v>
      </c>
      <c r="G43" s="20">
        <v>0</v>
      </c>
      <c r="H43" s="20">
        <v>326.702</v>
      </c>
      <c r="I43" s="20">
        <v>2.88</v>
      </c>
      <c r="J43" s="20">
        <v>0</v>
      </c>
      <c r="K43" s="20" t="s">
        <v>25</v>
      </c>
      <c r="L43" s="20">
        <v>511.00599999999997</v>
      </c>
      <c r="M43" s="20">
        <v>0</v>
      </c>
    </row>
    <row r="44" spans="1:13" x14ac:dyDescent="0.25">
      <c r="A44" s="12" t="s">
        <v>57</v>
      </c>
      <c r="B44" s="21">
        <v>1798.702</v>
      </c>
      <c r="C44" s="21">
        <v>80.724000000000004</v>
      </c>
      <c r="D44" s="21">
        <v>0</v>
      </c>
      <c r="E44" s="21">
        <v>0</v>
      </c>
      <c r="F44" s="21">
        <v>0</v>
      </c>
      <c r="G44" s="21">
        <v>278.73500000000001</v>
      </c>
      <c r="H44" s="21">
        <v>1125.9549999999999</v>
      </c>
      <c r="I44" s="21">
        <v>58.326999999999998</v>
      </c>
      <c r="J44" s="21">
        <v>0</v>
      </c>
      <c r="K44" s="21" t="s">
        <v>25</v>
      </c>
      <c r="L44" s="21">
        <v>254.96199999999999</v>
      </c>
      <c r="M44" s="21">
        <v>0</v>
      </c>
    </row>
    <row r="45" spans="1:13" x14ac:dyDescent="0.25">
      <c r="A45" s="12" t="s">
        <v>58</v>
      </c>
      <c r="B45" s="21">
        <v>1608.838</v>
      </c>
      <c r="C45" s="21">
        <v>81.260999999999996</v>
      </c>
      <c r="D45" s="21">
        <v>0</v>
      </c>
      <c r="E45" s="21">
        <v>0</v>
      </c>
      <c r="F45" s="21">
        <v>0</v>
      </c>
      <c r="G45" s="21">
        <v>0</v>
      </c>
      <c r="H45" s="21">
        <v>1133.0350000000001</v>
      </c>
      <c r="I45" s="21">
        <v>116.071</v>
      </c>
      <c r="J45" s="21">
        <v>0</v>
      </c>
      <c r="K45" s="21" t="s">
        <v>25</v>
      </c>
      <c r="L45" s="21">
        <v>278.47199999999998</v>
      </c>
      <c r="M45" s="21">
        <v>0</v>
      </c>
    </row>
    <row r="46" spans="1:13" x14ac:dyDescent="0.25">
      <c r="A46" s="13" t="s">
        <v>59</v>
      </c>
      <c r="B46" s="22">
        <v>6196.0609999999997</v>
      </c>
      <c r="C46" s="22">
        <v>528.63499999999999</v>
      </c>
      <c r="D46" s="22">
        <v>0</v>
      </c>
      <c r="E46" s="22">
        <v>0</v>
      </c>
      <c r="F46" s="22">
        <v>0</v>
      </c>
      <c r="G46" s="22">
        <v>1584.4749999999999</v>
      </c>
      <c r="H46" s="22">
        <v>3626.4940000000001</v>
      </c>
      <c r="I46" s="22">
        <v>20.556000000000001</v>
      </c>
      <c r="J46" s="22">
        <v>0</v>
      </c>
      <c r="K46" s="22" t="s">
        <v>25</v>
      </c>
      <c r="L46" s="22">
        <v>435.90100000000001</v>
      </c>
      <c r="M46" s="22">
        <v>0</v>
      </c>
    </row>
    <row r="47" spans="1:13" x14ac:dyDescent="0.25">
      <c r="A47" s="14" t="s">
        <v>60</v>
      </c>
      <c r="B47" s="23">
        <v>113650.41</v>
      </c>
      <c r="C47" s="23">
        <v>25489.199000000001</v>
      </c>
      <c r="D47" s="23">
        <v>0</v>
      </c>
      <c r="E47" s="23">
        <v>0</v>
      </c>
      <c r="F47" s="23">
        <v>0</v>
      </c>
      <c r="G47" s="23">
        <v>39581.923000000003</v>
      </c>
      <c r="H47" s="23">
        <v>48416.819000000003</v>
      </c>
      <c r="I47" s="23">
        <v>0</v>
      </c>
      <c r="J47" s="23">
        <v>0</v>
      </c>
      <c r="K47" s="23" t="s">
        <v>25</v>
      </c>
      <c r="L47" s="23">
        <v>162.47</v>
      </c>
      <c r="M47" s="23">
        <v>0</v>
      </c>
    </row>
    <row r="48" spans="1:13" x14ac:dyDescent="0.25">
      <c r="A48" s="10" t="s">
        <v>61</v>
      </c>
      <c r="B48" s="24">
        <v>2913.3820000000001</v>
      </c>
      <c r="C48" s="24">
        <v>906.83</v>
      </c>
      <c r="D48" s="24">
        <v>0</v>
      </c>
      <c r="E48" s="24">
        <v>0</v>
      </c>
      <c r="F48" s="24">
        <v>0</v>
      </c>
      <c r="G48" s="24">
        <v>171.47499999999999</v>
      </c>
      <c r="H48" s="24">
        <v>1552.548</v>
      </c>
      <c r="I48" s="24">
        <v>1.7030000000000001</v>
      </c>
      <c r="J48" s="24">
        <v>0</v>
      </c>
      <c r="K48" s="24" t="s">
        <v>25</v>
      </c>
      <c r="L48" s="24">
        <v>280.82499999999999</v>
      </c>
      <c r="M48" s="24">
        <v>0</v>
      </c>
    </row>
    <row r="49" spans="1:13" x14ac:dyDescent="0.25">
      <c r="A49" s="14" t="s">
        <v>62</v>
      </c>
      <c r="B49" s="23">
        <v>905.51700000000005</v>
      </c>
      <c r="C49" s="23">
        <v>6.5060000000000002</v>
      </c>
      <c r="D49" s="23">
        <v>0</v>
      </c>
      <c r="E49" s="23">
        <v>0</v>
      </c>
      <c r="F49" s="23">
        <v>0</v>
      </c>
      <c r="G49" s="23">
        <v>0</v>
      </c>
      <c r="H49" s="23">
        <v>751.55200000000002</v>
      </c>
      <c r="I49" s="23">
        <v>64.429000000000002</v>
      </c>
      <c r="J49" s="23">
        <v>0</v>
      </c>
      <c r="K49" s="23" t="s">
        <v>25</v>
      </c>
      <c r="L49" s="23">
        <v>83.028999999999996</v>
      </c>
      <c r="M49" s="23">
        <v>0</v>
      </c>
    </row>
    <row r="50" spans="1:13" x14ac:dyDescent="0.25">
      <c r="A50" s="15" t="s">
        <v>63</v>
      </c>
      <c r="B50" s="20">
        <v>2117.2159999999999</v>
      </c>
      <c r="C50" s="20">
        <v>80.003</v>
      </c>
      <c r="D50" s="20">
        <v>0</v>
      </c>
      <c r="E50" s="20">
        <v>0</v>
      </c>
      <c r="F50" s="20">
        <v>0</v>
      </c>
      <c r="G50" s="20">
        <v>768.78800000000001</v>
      </c>
      <c r="H50" s="20">
        <v>972.923</v>
      </c>
      <c r="I50" s="20">
        <v>1.607</v>
      </c>
      <c r="J50" s="20">
        <v>0</v>
      </c>
      <c r="K50" s="20" t="s">
        <v>25</v>
      </c>
      <c r="L50" s="20">
        <v>293.89499999999998</v>
      </c>
      <c r="M50" s="20">
        <v>0</v>
      </c>
    </row>
    <row r="51" spans="1:13" x14ac:dyDescent="0.25">
      <c r="A51" s="12" t="s">
        <v>64</v>
      </c>
      <c r="B51" s="21">
        <v>30727.725999999999</v>
      </c>
      <c r="C51" s="21">
        <v>11026.218000000001</v>
      </c>
      <c r="D51" s="21">
        <v>0</v>
      </c>
      <c r="E51" s="21">
        <v>9.8610000000000007</v>
      </c>
      <c r="F51" s="21">
        <v>0</v>
      </c>
      <c r="G51" s="21">
        <v>7459.7640000000001</v>
      </c>
      <c r="H51" s="21">
        <v>11946.745000000001</v>
      </c>
      <c r="I51" s="21">
        <v>51.277999999999999</v>
      </c>
      <c r="J51" s="21">
        <v>0</v>
      </c>
      <c r="K51" s="21" t="s">
        <v>25</v>
      </c>
      <c r="L51" s="21">
        <v>233.86099999999999</v>
      </c>
      <c r="M51" s="21">
        <v>0</v>
      </c>
    </row>
    <row r="52" spans="1:13" x14ac:dyDescent="0.25">
      <c r="A52" s="14" t="s">
        <v>65</v>
      </c>
      <c r="B52" s="23">
        <v>4022.8119999999999</v>
      </c>
      <c r="C52" s="23">
        <v>175.309</v>
      </c>
      <c r="D52" s="23">
        <v>0</v>
      </c>
      <c r="E52" s="23">
        <v>0</v>
      </c>
      <c r="F52" s="23">
        <v>0</v>
      </c>
      <c r="G52" s="23">
        <v>2318.009</v>
      </c>
      <c r="H52" s="23">
        <v>1382.297</v>
      </c>
      <c r="I52" s="23">
        <v>0</v>
      </c>
      <c r="J52" s="23">
        <v>0</v>
      </c>
      <c r="K52" s="23" t="s">
        <v>25</v>
      </c>
      <c r="L52" s="23">
        <v>147.197</v>
      </c>
      <c r="M52" s="23">
        <v>0</v>
      </c>
    </row>
    <row r="54" spans="1:13" x14ac:dyDescent="0.25">
      <c r="A54" s="1" t="s">
        <v>66</v>
      </c>
    </row>
    <row r="55" spans="1:13" x14ac:dyDescent="0.25">
      <c r="A55" s="1" t="s">
        <v>25</v>
      </c>
      <c r="B55" s="1" t="s">
        <v>67</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M55"/>
  <sheetViews>
    <sheetView workbookViewId="0"/>
  </sheetViews>
  <sheetFormatPr defaultRowHeight="15" x14ac:dyDescent="0.25"/>
  <cols>
    <col min="1" max="1" width="17.42578125" style="2" customWidth="1"/>
    <col min="2" max="16384" width="9.140625" style="2"/>
  </cols>
  <sheetData>
    <row r="1" spans="1:13" ht="15.75" x14ac:dyDescent="0.25">
      <c r="A1" s="4" t="s">
        <v>0</v>
      </c>
    </row>
    <row r="3" spans="1:13" x14ac:dyDescent="0.25">
      <c r="A3" s="6" t="s">
        <v>1</v>
      </c>
      <c r="B3" s="3">
        <v>44624.42454861111</v>
      </c>
    </row>
    <row r="4" spans="1:13" x14ac:dyDescent="0.25">
      <c r="A4" s="6" t="s">
        <v>2</v>
      </c>
      <c r="B4" s="3">
        <v>44628.682207928243</v>
      </c>
    </row>
    <row r="5" spans="1:13" x14ac:dyDescent="0.25">
      <c r="A5" s="6" t="s">
        <v>3</v>
      </c>
      <c r="B5" s="1" t="s">
        <v>4</v>
      </c>
    </row>
    <row r="6" spans="1:13" x14ac:dyDescent="0.25">
      <c r="A6" s="7"/>
    </row>
    <row r="7" spans="1:13" x14ac:dyDescent="0.25">
      <c r="A7" s="6" t="s">
        <v>5</v>
      </c>
      <c r="B7" s="1" t="s">
        <v>68</v>
      </c>
    </row>
    <row r="8" spans="1:13" x14ac:dyDescent="0.25">
      <c r="A8" s="6" t="s">
        <v>7</v>
      </c>
      <c r="B8" s="1" t="s">
        <v>8</v>
      </c>
    </row>
    <row r="9" spans="1:13" x14ac:dyDescent="0.25">
      <c r="A9" s="6" t="s">
        <v>9</v>
      </c>
      <c r="B9" s="1" t="s">
        <v>10</v>
      </c>
    </row>
    <row r="11" spans="1:13" ht="84" x14ac:dyDescent="0.25">
      <c r="A11" s="11" t="s">
        <v>11</v>
      </c>
      <c r="B11" s="9" t="s">
        <v>12</v>
      </c>
      <c r="C11" s="9" t="s">
        <v>13</v>
      </c>
      <c r="D11" s="9" t="s">
        <v>14</v>
      </c>
      <c r="E11" s="9" t="s">
        <v>15</v>
      </c>
      <c r="F11" s="9" t="s">
        <v>16</v>
      </c>
      <c r="G11" s="9" t="s">
        <v>17</v>
      </c>
      <c r="H11" s="9" t="s">
        <v>18</v>
      </c>
      <c r="I11" s="9" t="s">
        <v>19</v>
      </c>
      <c r="J11" s="9" t="s">
        <v>20</v>
      </c>
      <c r="K11" s="9" t="s">
        <v>21</v>
      </c>
      <c r="L11" s="9" t="s">
        <v>22</v>
      </c>
      <c r="M11" s="9" t="s">
        <v>23</v>
      </c>
    </row>
    <row r="12" spans="1:13" x14ac:dyDescent="0.25">
      <c r="A12" s="16" t="s">
        <v>24</v>
      </c>
      <c r="B12" s="18">
        <v>409233.51500000001</v>
      </c>
      <c r="C12" s="18">
        <v>12582.817999999999</v>
      </c>
      <c r="D12" s="18">
        <v>0</v>
      </c>
      <c r="E12" s="18">
        <v>6.508</v>
      </c>
      <c r="F12" s="18">
        <v>0</v>
      </c>
      <c r="G12" s="18">
        <v>55802.595999999998</v>
      </c>
      <c r="H12" s="18">
        <v>294917.09299999999</v>
      </c>
      <c r="I12" s="18">
        <v>14325.758</v>
      </c>
      <c r="J12" s="18">
        <v>36.692</v>
      </c>
      <c r="K12" s="18" t="s">
        <v>25</v>
      </c>
      <c r="L12" s="18">
        <v>31560.406999999999</v>
      </c>
      <c r="M12" s="18">
        <v>1.6419999999999999</v>
      </c>
    </row>
    <row r="13" spans="1:13" x14ac:dyDescent="0.25">
      <c r="A13" s="17" t="s">
        <v>26</v>
      </c>
      <c r="B13" s="19">
        <v>341728.42200000002</v>
      </c>
      <c r="C13" s="19">
        <v>3446.616</v>
      </c>
      <c r="D13" s="19">
        <v>0</v>
      </c>
      <c r="E13" s="19">
        <v>6.4139999999999997</v>
      </c>
      <c r="F13" s="19">
        <v>0</v>
      </c>
      <c r="G13" s="19">
        <v>49803.451000000001</v>
      </c>
      <c r="H13" s="19">
        <v>253993.467</v>
      </c>
      <c r="I13" s="19">
        <v>11940.148999999999</v>
      </c>
      <c r="J13" s="19">
        <v>35.378</v>
      </c>
      <c r="K13" s="19" t="s">
        <v>25</v>
      </c>
      <c r="L13" s="19">
        <v>22502.947</v>
      </c>
      <c r="M13" s="19">
        <v>0</v>
      </c>
    </row>
    <row r="14" spans="1:13" x14ac:dyDescent="0.25">
      <c r="A14" s="15" t="s">
        <v>27</v>
      </c>
      <c r="B14" s="20">
        <v>31741.628000000001</v>
      </c>
      <c r="C14" s="20">
        <v>153.518</v>
      </c>
      <c r="D14" s="20">
        <v>0</v>
      </c>
      <c r="E14" s="20">
        <v>0</v>
      </c>
      <c r="F14" s="20">
        <v>0</v>
      </c>
      <c r="G14" s="20">
        <v>2905.24</v>
      </c>
      <c r="H14" s="20">
        <v>27054.467000000001</v>
      </c>
      <c r="I14" s="20">
        <v>419.90800000000002</v>
      </c>
      <c r="J14" s="20">
        <v>0</v>
      </c>
      <c r="K14" s="20" t="s">
        <v>25</v>
      </c>
      <c r="L14" s="20">
        <v>1208.4949999999999</v>
      </c>
      <c r="M14" s="20">
        <v>0</v>
      </c>
    </row>
    <row r="15" spans="1:13" x14ac:dyDescent="0.25">
      <c r="A15" s="12" t="s">
        <v>28</v>
      </c>
      <c r="B15" s="21">
        <v>3720.2460000000001</v>
      </c>
      <c r="C15" s="21">
        <v>11.679</v>
      </c>
      <c r="D15" s="21">
        <v>0</v>
      </c>
      <c r="E15" s="21">
        <v>0</v>
      </c>
      <c r="F15" s="21">
        <v>0</v>
      </c>
      <c r="G15" s="21">
        <v>8.6120000000000001</v>
      </c>
      <c r="H15" s="21">
        <v>2916.7359999999999</v>
      </c>
      <c r="I15" s="21">
        <v>171.453</v>
      </c>
      <c r="J15" s="21">
        <v>0</v>
      </c>
      <c r="K15" s="21" t="s">
        <v>25</v>
      </c>
      <c r="L15" s="21">
        <v>611.76599999999996</v>
      </c>
      <c r="M15" s="21">
        <v>0</v>
      </c>
    </row>
    <row r="16" spans="1:13" x14ac:dyDescent="0.25">
      <c r="A16" s="12" t="s">
        <v>29</v>
      </c>
      <c r="B16" s="21">
        <v>5534.9449999999997</v>
      </c>
      <c r="C16" s="21">
        <v>1207.4490000000001</v>
      </c>
      <c r="D16" s="21">
        <v>0</v>
      </c>
      <c r="E16" s="21">
        <v>0</v>
      </c>
      <c r="F16" s="21">
        <v>0</v>
      </c>
      <c r="G16" s="21">
        <v>0</v>
      </c>
      <c r="H16" s="21">
        <v>1800.5519999999999</v>
      </c>
      <c r="I16" s="21">
        <v>502.86700000000002</v>
      </c>
      <c r="J16" s="21">
        <v>0</v>
      </c>
      <c r="K16" s="21" t="s">
        <v>25</v>
      </c>
      <c r="L16" s="21">
        <v>2022.434</v>
      </c>
      <c r="M16" s="21">
        <v>1.6419999999999999</v>
      </c>
    </row>
    <row r="17" spans="1:13" x14ac:dyDescent="0.25">
      <c r="A17" s="12" t="s">
        <v>30</v>
      </c>
      <c r="B17" s="21">
        <v>10810.073</v>
      </c>
      <c r="C17" s="21">
        <v>110.699</v>
      </c>
      <c r="D17" s="21">
        <v>0</v>
      </c>
      <c r="E17" s="21">
        <v>0</v>
      </c>
      <c r="F17" s="21">
        <v>0</v>
      </c>
      <c r="G17" s="21">
        <v>1424.51</v>
      </c>
      <c r="H17" s="21">
        <v>8210.8940000000002</v>
      </c>
      <c r="I17" s="21">
        <v>56.970999999999997</v>
      </c>
      <c r="J17" s="21">
        <v>0</v>
      </c>
      <c r="K17" s="21" t="s">
        <v>25</v>
      </c>
      <c r="L17" s="21">
        <v>1006.999</v>
      </c>
      <c r="M17" s="21">
        <v>0</v>
      </c>
    </row>
    <row r="18" spans="1:13" x14ac:dyDescent="0.25">
      <c r="A18" s="12" t="s">
        <v>31</v>
      </c>
      <c r="B18" s="21">
        <v>32234.955000000002</v>
      </c>
      <c r="C18" s="21">
        <v>1414.0630000000001</v>
      </c>
      <c r="D18" s="21">
        <v>0</v>
      </c>
      <c r="E18" s="21">
        <v>0</v>
      </c>
      <c r="F18" s="21">
        <v>0</v>
      </c>
      <c r="G18" s="21">
        <v>0</v>
      </c>
      <c r="H18" s="21">
        <v>22044.252</v>
      </c>
      <c r="I18" s="21">
        <v>3025.8229999999999</v>
      </c>
      <c r="J18" s="21">
        <v>0</v>
      </c>
      <c r="K18" s="21" t="s">
        <v>25</v>
      </c>
      <c r="L18" s="21">
        <v>5750.817</v>
      </c>
      <c r="M18" s="21">
        <v>0</v>
      </c>
    </row>
    <row r="19" spans="1:13" x14ac:dyDescent="0.25">
      <c r="A19" s="12" t="s">
        <v>32</v>
      </c>
      <c r="B19" s="21">
        <v>2788.2249999999999</v>
      </c>
      <c r="C19" s="21">
        <v>12.763</v>
      </c>
      <c r="D19" s="21">
        <v>0</v>
      </c>
      <c r="E19" s="21">
        <v>0</v>
      </c>
      <c r="F19" s="21">
        <v>0</v>
      </c>
      <c r="G19" s="21">
        <v>0</v>
      </c>
      <c r="H19" s="21">
        <v>1866.722</v>
      </c>
      <c r="I19" s="21">
        <v>588.61900000000003</v>
      </c>
      <c r="J19" s="21">
        <v>0</v>
      </c>
      <c r="K19" s="21" t="s">
        <v>25</v>
      </c>
      <c r="L19" s="21">
        <v>320.12</v>
      </c>
      <c r="M19" s="21">
        <v>0</v>
      </c>
    </row>
    <row r="20" spans="1:13" x14ac:dyDescent="0.25">
      <c r="A20" s="12" t="s">
        <v>33</v>
      </c>
      <c r="B20" s="21">
        <v>1729.6880000000001</v>
      </c>
      <c r="C20" s="21">
        <v>0</v>
      </c>
      <c r="D20" s="21">
        <v>0</v>
      </c>
      <c r="E20" s="21">
        <v>5.665</v>
      </c>
      <c r="F20" s="21">
        <v>0</v>
      </c>
      <c r="G20" s="21">
        <v>0</v>
      </c>
      <c r="H20" s="21">
        <v>1542.944</v>
      </c>
      <c r="I20" s="21">
        <v>16.593</v>
      </c>
      <c r="J20" s="21">
        <v>0</v>
      </c>
      <c r="K20" s="21" t="s">
        <v>25</v>
      </c>
      <c r="L20" s="21">
        <v>164.48500000000001</v>
      </c>
      <c r="M20" s="21">
        <v>0</v>
      </c>
    </row>
    <row r="21" spans="1:13" x14ac:dyDescent="0.25">
      <c r="A21" s="12" t="s">
        <v>34</v>
      </c>
      <c r="B21" s="21">
        <v>19213.32</v>
      </c>
      <c r="C21" s="21">
        <v>0.38500000000000001</v>
      </c>
      <c r="D21" s="21">
        <v>0</v>
      </c>
      <c r="E21" s="21">
        <v>0</v>
      </c>
      <c r="F21" s="21">
        <v>0</v>
      </c>
      <c r="G21" s="21">
        <v>28.376999999999999</v>
      </c>
      <c r="H21" s="21">
        <v>19043.782999999999</v>
      </c>
      <c r="I21" s="21">
        <v>57.628</v>
      </c>
      <c r="J21" s="21">
        <v>0</v>
      </c>
      <c r="K21" s="21" t="s">
        <v>25</v>
      </c>
      <c r="L21" s="21">
        <v>83.147000000000006</v>
      </c>
      <c r="M21" s="21">
        <v>0</v>
      </c>
    </row>
    <row r="22" spans="1:13" x14ac:dyDescent="0.25">
      <c r="A22" s="12" t="s">
        <v>35</v>
      </c>
      <c r="B22" s="21">
        <v>28947.42</v>
      </c>
      <c r="C22" s="21">
        <v>1252.2170000000001</v>
      </c>
      <c r="D22" s="21">
        <v>0</v>
      </c>
      <c r="E22" s="21">
        <v>0</v>
      </c>
      <c r="F22" s="21">
        <v>0</v>
      </c>
      <c r="G22" s="21">
        <v>1019.096</v>
      </c>
      <c r="H22" s="21">
        <v>23437.758999999998</v>
      </c>
      <c r="I22" s="21">
        <v>1978.78</v>
      </c>
      <c r="J22" s="21">
        <v>0</v>
      </c>
      <c r="K22" s="21" t="s">
        <v>25</v>
      </c>
      <c r="L22" s="21">
        <v>1259.568</v>
      </c>
      <c r="M22" s="21">
        <v>0</v>
      </c>
    </row>
    <row r="23" spans="1:13" x14ac:dyDescent="0.25">
      <c r="A23" s="12" t="s">
        <v>36</v>
      </c>
      <c r="B23" s="21">
        <v>27613.378000000001</v>
      </c>
      <c r="C23" s="21">
        <v>8.36</v>
      </c>
      <c r="D23" s="21">
        <v>0</v>
      </c>
      <c r="E23" s="21">
        <v>0</v>
      </c>
      <c r="F23" s="21">
        <v>0</v>
      </c>
      <c r="G23" s="21">
        <v>8170.4589999999998</v>
      </c>
      <c r="H23" s="21">
        <v>13183.289000000001</v>
      </c>
      <c r="I23" s="21">
        <v>698.79399999999998</v>
      </c>
      <c r="J23" s="21">
        <v>0</v>
      </c>
      <c r="K23" s="21" t="s">
        <v>25</v>
      </c>
      <c r="L23" s="21">
        <v>5552.4759999999997</v>
      </c>
      <c r="M23" s="21">
        <v>0</v>
      </c>
    </row>
    <row r="24" spans="1:13" x14ac:dyDescent="0.25">
      <c r="A24" s="12" t="s">
        <v>37</v>
      </c>
      <c r="B24" s="21">
        <v>3183.047</v>
      </c>
      <c r="C24" s="21">
        <v>0</v>
      </c>
      <c r="D24" s="21">
        <v>0</v>
      </c>
      <c r="E24" s="21">
        <v>0</v>
      </c>
      <c r="F24" s="21">
        <v>0</v>
      </c>
      <c r="G24" s="21">
        <v>43.6</v>
      </c>
      <c r="H24" s="21">
        <v>2382.7849999999999</v>
      </c>
      <c r="I24" s="21">
        <v>253.506</v>
      </c>
      <c r="J24" s="21">
        <v>0</v>
      </c>
      <c r="K24" s="21" t="s">
        <v>25</v>
      </c>
      <c r="L24" s="21">
        <v>503.15600000000001</v>
      </c>
      <c r="M24" s="21">
        <v>0</v>
      </c>
    </row>
    <row r="25" spans="1:13" x14ac:dyDescent="0.25">
      <c r="A25" s="12" t="s">
        <v>38</v>
      </c>
      <c r="B25" s="21">
        <v>25329.352999999999</v>
      </c>
      <c r="C25" s="21">
        <v>209.66900000000001</v>
      </c>
      <c r="D25" s="21">
        <v>0</v>
      </c>
      <c r="E25" s="21">
        <v>0</v>
      </c>
      <c r="F25" s="21">
        <v>0</v>
      </c>
      <c r="G25" s="21">
        <v>258.44400000000002</v>
      </c>
      <c r="H25" s="21">
        <v>23717.013999999999</v>
      </c>
      <c r="I25" s="21">
        <v>491.64100000000002</v>
      </c>
      <c r="J25" s="21">
        <v>0</v>
      </c>
      <c r="K25" s="21" t="s">
        <v>25</v>
      </c>
      <c r="L25" s="21">
        <v>652.58399999999995</v>
      </c>
      <c r="M25" s="21">
        <v>0</v>
      </c>
    </row>
    <row r="26" spans="1:13" x14ac:dyDescent="0.25">
      <c r="A26" s="12" t="s">
        <v>39</v>
      </c>
      <c r="B26" s="21">
        <v>0</v>
      </c>
      <c r="C26" s="21">
        <v>0</v>
      </c>
      <c r="D26" s="21">
        <v>0</v>
      </c>
      <c r="E26" s="21">
        <v>0</v>
      </c>
      <c r="F26" s="21">
        <v>0</v>
      </c>
      <c r="G26" s="21">
        <v>0</v>
      </c>
      <c r="H26" s="21">
        <v>0</v>
      </c>
      <c r="I26" s="21">
        <v>0</v>
      </c>
      <c r="J26" s="21">
        <v>0</v>
      </c>
      <c r="K26" s="21" t="s">
        <v>25</v>
      </c>
      <c r="L26" s="21">
        <v>0</v>
      </c>
      <c r="M26" s="21">
        <v>0</v>
      </c>
    </row>
    <row r="27" spans="1:13" x14ac:dyDescent="0.25">
      <c r="A27" s="12" t="s">
        <v>40</v>
      </c>
      <c r="B27" s="21">
        <v>1861.4590000000001</v>
      </c>
      <c r="C27" s="21">
        <v>2.617</v>
      </c>
      <c r="D27" s="21">
        <v>0</v>
      </c>
      <c r="E27" s="21">
        <v>0.374</v>
      </c>
      <c r="F27" s="21">
        <v>0</v>
      </c>
      <c r="G27" s="21">
        <v>0</v>
      </c>
      <c r="H27" s="21">
        <v>294.23099999999999</v>
      </c>
      <c r="I27" s="21">
        <v>1345.172</v>
      </c>
      <c r="J27" s="21">
        <v>0</v>
      </c>
      <c r="K27" s="21" t="s">
        <v>25</v>
      </c>
      <c r="L27" s="21">
        <v>219.065</v>
      </c>
      <c r="M27" s="21">
        <v>0</v>
      </c>
    </row>
    <row r="28" spans="1:13" x14ac:dyDescent="0.25">
      <c r="A28" s="12" t="s">
        <v>41</v>
      </c>
      <c r="B28" s="21">
        <v>6955.0810000000001</v>
      </c>
      <c r="C28" s="21">
        <v>0</v>
      </c>
      <c r="D28" s="21">
        <v>0</v>
      </c>
      <c r="E28" s="21">
        <v>0.375</v>
      </c>
      <c r="F28" s="21">
        <v>0</v>
      </c>
      <c r="G28" s="21">
        <v>431.83600000000001</v>
      </c>
      <c r="H28" s="21">
        <v>5875.9229999999998</v>
      </c>
      <c r="I28" s="21">
        <v>293.99</v>
      </c>
      <c r="J28" s="21">
        <v>0</v>
      </c>
      <c r="K28" s="21" t="s">
        <v>25</v>
      </c>
      <c r="L28" s="21">
        <v>352.95800000000003</v>
      </c>
      <c r="M28" s="21">
        <v>0</v>
      </c>
    </row>
    <row r="29" spans="1:13" x14ac:dyDescent="0.25">
      <c r="A29" s="12" t="s">
        <v>42</v>
      </c>
      <c r="B29" s="21">
        <v>114.873</v>
      </c>
      <c r="C29" s="21">
        <v>0</v>
      </c>
      <c r="D29" s="21">
        <v>0</v>
      </c>
      <c r="E29" s="21">
        <v>0</v>
      </c>
      <c r="F29" s="21">
        <v>0</v>
      </c>
      <c r="G29" s="21">
        <v>0</v>
      </c>
      <c r="H29" s="21">
        <v>2.8220000000000001</v>
      </c>
      <c r="I29" s="21">
        <v>19.306999999999999</v>
      </c>
      <c r="J29" s="21">
        <v>0</v>
      </c>
      <c r="K29" s="21" t="s">
        <v>25</v>
      </c>
      <c r="L29" s="21">
        <v>92.744</v>
      </c>
      <c r="M29" s="21">
        <v>0</v>
      </c>
    </row>
    <row r="30" spans="1:13" x14ac:dyDescent="0.25">
      <c r="A30" s="12" t="s">
        <v>43</v>
      </c>
      <c r="B30" s="21">
        <v>7775.7039999999997</v>
      </c>
      <c r="C30" s="21">
        <v>189</v>
      </c>
      <c r="D30" s="21">
        <v>0</v>
      </c>
      <c r="E30" s="21">
        <v>0</v>
      </c>
      <c r="F30" s="21">
        <v>0</v>
      </c>
      <c r="G30" s="21">
        <v>3558.34</v>
      </c>
      <c r="H30" s="21">
        <v>3008.799</v>
      </c>
      <c r="I30" s="21">
        <v>374.76600000000002</v>
      </c>
      <c r="J30" s="21">
        <v>0</v>
      </c>
      <c r="K30" s="21" t="s">
        <v>25</v>
      </c>
      <c r="L30" s="21">
        <v>644.798</v>
      </c>
      <c r="M30" s="21">
        <v>0</v>
      </c>
    </row>
    <row r="31" spans="1:13" x14ac:dyDescent="0.25">
      <c r="A31" s="12" t="s">
        <v>44</v>
      </c>
      <c r="B31" s="21">
        <v>194.261</v>
      </c>
      <c r="C31" s="21">
        <v>0</v>
      </c>
      <c r="D31" s="21">
        <v>0</v>
      </c>
      <c r="E31" s="21">
        <v>0</v>
      </c>
      <c r="F31" s="21">
        <v>0</v>
      </c>
      <c r="G31" s="21">
        <v>0</v>
      </c>
      <c r="H31" s="21">
        <v>193.89699999999999</v>
      </c>
      <c r="I31" s="21">
        <v>0</v>
      </c>
      <c r="J31" s="21">
        <v>0</v>
      </c>
      <c r="K31" s="21" t="s">
        <v>25</v>
      </c>
      <c r="L31" s="21">
        <v>0.36399999999999999</v>
      </c>
      <c r="M31" s="21">
        <v>0</v>
      </c>
    </row>
    <row r="32" spans="1:13" x14ac:dyDescent="0.25">
      <c r="A32" s="12" t="s">
        <v>45</v>
      </c>
      <c r="B32" s="21">
        <v>125629.24400000001</v>
      </c>
      <c r="C32" s="21">
        <v>186.65700000000001</v>
      </c>
      <c r="D32" s="21">
        <v>0</v>
      </c>
      <c r="E32" s="21">
        <v>0</v>
      </c>
      <c r="F32" s="21">
        <v>0</v>
      </c>
      <c r="G32" s="21">
        <v>28648.237000000001</v>
      </c>
      <c r="H32" s="21">
        <v>93190.005999999994</v>
      </c>
      <c r="I32" s="21">
        <v>1640.09</v>
      </c>
      <c r="J32" s="21">
        <v>35.378</v>
      </c>
      <c r="K32" s="21" t="s">
        <v>25</v>
      </c>
      <c r="L32" s="21">
        <v>1928.876</v>
      </c>
      <c r="M32" s="21">
        <v>0</v>
      </c>
    </row>
    <row r="33" spans="1:13" x14ac:dyDescent="0.25">
      <c r="A33" s="12" t="s">
        <v>46</v>
      </c>
      <c r="B33" s="21">
        <v>13849.259</v>
      </c>
      <c r="C33" s="21">
        <v>26.190999999999999</v>
      </c>
      <c r="D33" s="21">
        <v>0</v>
      </c>
      <c r="E33" s="21">
        <v>0</v>
      </c>
      <c r="F33" s="21">
        <v>0</v>
      </c>
      <c r="G33" s="21">
        <v>8341.7620000000006</v>
      </c>
      <c r="H33" s="21">
        <v>2773.5619999999999</v>
      </c>
      <c r="I33" s="21">
        <v>787.995</v>
      </c>
      <c r="J33" s="21">
        <v>0</v>
      </c>
      <c r="K33" s="21" t="s">
        <v>25</v>
      </c>
      <c r="L33" s="21">
        <v>1919.749</v>
      </c>
      <c r="M33" s="21">
        <v>0</v>
      </c>
    </row>
    <row r="34" spans="1:13" x14ac:dyDescent="0.25">
      <c r="A34" s="12" t="s">
        <v>47</v>
      </c>
      <c r="B34" s="21">
        <v>14329.152</v>
      </c>
      <c r="C34" s="21">
        <v>7601.3530000000001</v>
      </c>
      <c r="D34" s="21">
        <v>0</v>
      </c>
      <c r="E34" s="21">
        <v>0</v>
      </c>
      <c r="F34" s="21">
        <v>0</v>
      </c>
      <c r="G34" s="21">
        <v>823.80700000000002</v>
      </c>
      <c r="H34" s="21">
        <v>4686.0879999999997</v>
      </c>
      <c r="I34" s="21">
        <v>585.30999999999995</v>
      </c>
      <c r="J34" s="21">
        <v>0</v>
      </c>
      <c r="K34" s="21" t="s">
        <v>25</v>
      </c>
      <c r="L34" s="21">
        <v>632.59500000000003</v>
      </c>
      <c r="M34" s="21">
        <v>0</v>
      </c>
    </row>
    <row r="35" spans="1:13" x14ac:dyDescent="0.25">
      <c r="A35" s="12" t="s">
        <v>48</v>
      </c>
      <c r="B35" s="21">
        <v>6256.5020000000004</v>
      </c>
      <c r="C35" s="21">
        <v>48.151000000000003</v>
      </c>
      <c r="D35" s="21">
        <v>0</v>
      </c>
      <c r="E35" s="21">
        <v>0</v>
      </c>
      <c r="F35" s="21">
        <v>0</v>
      </c>
      <c r="G35" s="21">
        <v>0</v>
      </c>
      <c r="H35" s="21">
        <v>5307.5519999999997</v>
      </c>
      <c r="I35" s="21">
        <v>376.56400000000002</v>
      </c>
      <c r="J35" s="21">
        <v>0</v>
      </c>
      <c r="K35" s="21" t="s">
        <v>25</v>
      </c>
      <c r="L35" s="21">
        <v>524.23500000000001</v>
      </c>
      <c r="M35" s="21">
        <v>0</v>
      </c>
    </row>
    <row r="36" spans="1:13" x14ac:dyDescent="0.25">
      <c r="A36" s="12" t="s">
        <v>49</v>
      </c>
      <c r="B36" s="21">
        <v>5083.28</v>
      </c>
      <c r="C36" s="21">
        <v>0.59599999999999997</v>
      </c>
      <c r="D36" s="21">
        <v>0</v>
      </c>
      <c r="E36" s="21">
        <v>9.4E-2</v>
      </c>
      <c r="F36" s="21">
        <v>0</v>
      </c>
      <c r="G36" s="21">
        <v>115.29900000000001</v>
      </c>
      <c r="H36" s="21">
        <v>4458.5249999999996</v>
      </c>
      <c r="I36" s="21">
        <v>39.347999999999999</v>
      </c>
      <c r="J36" s="21">
        <v>0</v>
      </c>
      <c r="K36" s="21" t="s">
        <v>25</v>
      </c>
      <c r="L36" s="21">
        <v>469.41800000000001</v>
      </c>
      <c r="M36" s="21">
        <v>0</v>
      </c>
    </row>
    <row r="37" spans="1:13" x14ac:dyDescent="0.25">
      <c r="A37" s="12" t="s">
        <v>50</v>
      </c>
      <c r="B37" s="21">
        <v>2733.95</v>
      </c>
      <c r="C37" s="21">
        <v>0</v>
      </c>
      <c r="D37" s="21">
        <v>0</v>
      </c>
      <c r="E37" s="21">
        <v>0</v>
      </c>
      <c r="F37" s="21">
        <v>0</v>
      </c>
      <c r="G37" s="21">
        <v>0</v>
      </c>
      <c r="H37" s="21">
        <v>1949.17</v>
      </c>
      <c r="I37" s="21">
        <v>0.33900000000000002</v>
      </c>
      <c r="J37" s="21">
        <v>0</v>
      </c>
      <c r="K37" s="21" t="s">
        <v>25</v>
      </c>
      <c r="L37" s="21">
        <v>784.44200000000001</v>
      </c>
      <c r="M37" s="21">
        <v>0</v>
      </c>
    </row>
    <row r="38" spans="1:13" x14ac:dyDescent="0.25">
      <c r="A38" s="12" t="s">
        <v>51</v>
      </c>
      <c r="B38" s="21">
        <v>4919.0249999999996</v>
      </c>
      <c r="C38" s="21">
        <v>31.995999999999999</v>
      </c>
      <c r="D38" s="21">
        <v>0</v>
      </c>
      <c r="E38" s="21">
        <v>0</v>
      </c>
      <c r="F38" s="21">
        <v>0</v>
      </c>
      <c r="G38" s="21">
        <v>0</v>
      </c>
      <c r="H38" s="21">
        <v>3634.87</v>
      </c>
      <c r="I38" s="21">
        <v>136.94</v>
      </c>
      <c r="J38" s="21">
        <v>0</v>
      </c>
      <c r="K38" s="21" t="s">
        <v>25</v>
      </c>
      <c r="L38" s="21">
        <v>1115.2190000000001</v>
      </c>
      <c r="M38" s="21">
        <v>0</v>
      </c>
    </row>
    <row r="39" spans="1:13" x14ac:dyDescent="0.25">
      <c r="A39" s="13" t="s">
        <v>52</v>
      </c>
      <c r="B39" s="22">
        <v>9616.8009999999995</v>
      </c>
      <c r="C39" s="22">
        <v>100.029</v>
      </c>
      <c r="D39" s="22">
        <v>0</v>
      </c>
      <c r="E39" s="22">
        <v>0</v>
      </c>
      <c r="F39" s="22">
        <v>0</v>
      </c>
      <c r="G39" s="22">
        <v>0</v>
      </c>
      <c r="H39" s="22">
        <v>8881.2039999999997</v>
      </c>
      <c r="I39" s="22">
        <v>61.966000000000001</v>
      </c>
      <c r="J39" s="22">
        <v>0</v>
      </c>
      <c r="K39" s="22" t="s">
        <v>25</v>
      </c>
      <c r="L39" s="22">
        <v>573.60299999999995</v>
      </c>
      <c r="M39" s="22">
        <v>0</v>
      </c>
    </row>
    <row r="40" spans="1:13" x14ac:dyDescent="0.25">
      <c r="A40" s="14" t="s">
        <v>53</v>
      </c>
      <c r="B40" s="23">
        <v>17068.646000000001</v>
      </c>
      <c r="C40" s="23">
        <v>15.426</v>
      </c>
      <c r="D40" s="23">
        <v>0</v>
      </c>
      <c r="E40" s="23">
        <v>0</v>
      </c>
      <c r="F40" s="23">
        <v>0</v>
      </c>
      <c r="G40" s="23">
        <v>24.977</v>
      </c>
      <c r="H40" s="23">
        <v>13459.246999999999</v>
      </c>
      <c r="I40" s="23">
        <v>401.38799999999998</v>
      </c>
      <c r="J40" s="23">
        <v>1.3140000000000001</v>
      </c>
      <c r="K40" s="23" t="s">
        <v>25</v>
      </c>
      <c r="L40" s="23">
        <v>3166.2939999999999</v>
      </c>
      <c r="M40" s="23">
        <v>0</v>
      </c>
    </row>
    <row r="41" spans="1:13" x14ac:dyDescent="0.25">
      <c r="A41" s="10" t="s">
        <v>54</v>
      </c>
      <c r="B41" s="24">
        <v>0</v>
      </c>
      <c r="C41" s="24">
        <v>0</v>
      </c>
      <c r="D41" s="24">
        <v>0</v>
      </c>
      <c r="E41" s="24">
        <v>0</v>
      </c>
      <c r="F41" s="24">
        <v>0</v>
      </c>
      <c r="G41" s="24">
        <v>0</v>
      </c>
      <c r="H41" s="24">
        <v>0</v>
      </c>
      <c r="I41" s="24">
        <v>0</v>
      </c>
      <c r="J41" s="24">
        <v>0</v>
      </c>
      <c r="K41" s="24" t="s">
        <v>25</v>
      </c>
      <c r="L41" s="24">
        <v>0</v>
      </c>
      <c r="M41" s="24">
        <v>0</v>
      </c>
    </row>
    <row r="42" spans="1:13" x14ac:dyDescent="0.25">
      <c r="A42" s="14" t="s">
        <v>55</v>
      </c>
      <c r="B42" s="23">
        <v>190123.36199999999</v>
      </c>
      <c r="C42" s="23">
        <v>30.885999999999999</v>
      </c>
      <c r="D42" s="23">
        <v>0</v>
      </c>
      <c r="E42" s="23">
        <v>0</v>
      </c>
      <c r="F42" s="23">
        <v>0</v>
      </c>
      <c r="G42" s="23">
        <v>93473.86</v>
      </c>
      <c r="H42" s="23">
        <v>94394.782000000007</v>
      </c>
      <c r="I42" s="23">
        <v>76.950999999999993</v>
      </c>
      <c r="J42" s="23">
        <v>0</v>
      </c>
      <c r="K42" s="23" t="s">
        <v>25</v>
      </c>
      <c r="L42" s="23">
        <v>2146.884</v>
      </c>
      <c r="M42" s="23">
        <v>0</v>
      </c>
    </row>
    <row r="43" spans="1:13" x14ac:dyDescent="0.25">
      <c r="A43" s="15" t="s">
        <v>56</v>
      </c>
      <c r="B43" s="20">
        <v>561.55700000000002</v>
      </c>
      <c r="C43" s="20">
        <v>19.344000000000001</v>
      </c>
      <c r="D43" s="20">
        <v>0</v>
      </c>
      <c r="E43" s="20">
        <v>0</v>
      </c>
      <c r="F43" s="20">
        <v>0</v>
      </c>
      <c r="G43" s="20">
        <v>0</v>
      </c>
      <c r="H43" s="20">
        <v>9.8160000000000007</v>
      </c>
      <c r="I43" s="20">
        <v>28.184000000000001</v>
      </c>
      <c r="J43" s="20">
        <v>0</v>
      </c>
      <c r="K43" s="20" t="s">
        <v>25</v>
      </c>
      <c r="L43" s="20">
        <v>504.21300000000002</v>
      </c>
      <c r="M43" s="20">
        <v>0</v>
      </c>
    </row>
    <row r="44" spans="1:13" x14ac:dyDescent="0.25">
      <c r="A44" s="12" t="s">
        <v>57</v>
      </c>
      <c r="B44" s="21">
        <v>153.49100000000001</v>
      </c>
      <c r="C44" s="21">
        <v>0.314</v>
      </c>
      <c r="D44" s="21">
        <v>0</v>
      </c>
      <c r="E44" s="21">
        <v>0</v>
      </c>
      <c r="F44" s="21">
        <v>0</v>
      </c>
      <c r="G44" s="21">
        <v>0</v>
      </c>
      <c r="H44" s="21">
        <v>98.108999999999995</v>
      </c>
      <c r="I44" s="21">
        <v>0.158</v>
      </c>
      <c r="J44" s="21">
        <v>0</v>
      </c>
      <c r="K44" s="21" t="s">
        <v>25</v>
      </c>
      <c r="L44" s="21">
        <v>54.91</v>
      </c>
      <c r="M44" s="21">
        <v>0</v>
      </c>
    </row>
    <row r="45" spans="1:13" x14ac:dyDescent="0.25">
      <c r="A45" s="12" t="s">
        <v>58</v>
      </c>
      <c r="B45" s="21">
        <v>815.47699999999998</v>
      </c>
      <c r="C45" s="21">
        <v>0</v>
      </c>
      <c r="D45" s="21">
        <v>0</v>
      </c>
      <c r="E45" s="21">
        <v>0</v>
      </c>
      <c r="F45" s="21">
        <v>0</v>
      </c>
      <c r="G45" s="21">
        <v>0</v>
      </c>
      <c r="H45" s="21">
        <v>723.971</v>
      </c>
      <c r="I45" s="21">
        <v>8.7010000000000005</v>
      </c>
      <c r="J45" s="21">
        <v>0</v>
      </c>
      <c r="K45" s="21" t="s">
        <v>25</v>
      </c>
      <c r="L45" s="21">
        <v>82.805000000000007</v>
      </c>
      <c r="M45" s="21">
        <v>0</v>
      </c>
    </row>
    <row r="46" spans="1:13" x14ac:dyDescent="0.25">
      <c r="A46" s="13" t="s">
        <v>59</v>
      </c>
      <c r="B46" s="22">
        <v>1443.2429999999999</v>
      </c>
      <c r="C46" s="22">
        <v>14.087999999999999</v>
      </c>
      <c r="D46" s="22">
        <v>0</v>
      </c>
      <c r="E46" s="22">
        <v>0</v>
      </c>
      <c r="F46" s="22">
        <v>0</v>
      </c>
      <c r="G46" s="22">
        <v>0</v>
      </c>
      <c r="H46" s="22">
        <v>891.83299999999997</v>
      </c>
      <c r="I46" s="22">
        <v>49.381999999999998</v>
      </c>
      <c r="J46" s="22">
        <v>0</v>
      </c>
      <c r="K46" s="22" t="s">
        <v>25</v>
      </c>
      <c r="L46" s="22">
        <v>487.94</v>
      </c>
      <c r="M46" s="22">
        <v>0</v>
      </c>
    </row>
    <row r="47" spans="1:13" x14ac:dyDescent="0.25">
      <c r="A47" s="14" t="s">
        <v>60</v>
      </c>
      <c r="B47" s="23">
        <v>8667.3639999999996</v>
      </c>
      <c r="C47" s="23">
        <v>221.42599999999999</v>
      </c>
      <c r="D47" s="23">
        <v>0</v>
      </c>
      <c r="E47" s="23">
        <v>0</v>
      </c>
      <c r="F47" s="23">
        <v>0</v>
      </c>
      <c r="G47" s="23">
        <v>474.98200000000003</v>
      </c>
      <c r="H47" s="23">
        <v>7757.402</v>
      </c>
      <c r="I47" s="23">
        <v>0</v>
      </c>
      <c r="J47" s="23">
        <v>0</v>
      </c>
      <c r="K47" s="23" t="s">
        <v>25</v>
      </c>
      <c r="L47" s="23">
        <v>213.55500000000001</v>
      </c>
      <c r="M47" s="23">
        <v>0</v>
      </c>
    </row>
    <row r="48" spans="1:13" x14ac:dyDescent="0.25">
      <c r="A48" s="10" t="s">
        <v>61</v>
      </c>
      <c r="B48" s="24">
        <v>1106.8579999999999</v>
      </c>
      <c r="C48" s="24">
        <v>288.64999999999998</v>
      </c>
      <c r="D48" s="24">
        <v>0</v>
      </c>
      <c r="E48" s="24">
        <v>0</v>
      </c>
      <c r="F48" s="24">
        <v>0</v>
      </c>
      <c r="G48" s="24">
        <v>0</v>
      </c>
      <c r="H48" s="24">
        <v>10.313000000000001</v>
      </c>
      <c r="I48" s="24">
        <v>178.74600000000001</v>
      </c>
      <c r="J48" s="24">
        <v>0</v>
      </c>
      <c r="K48" s="24" t="s">
        <v>25</v>
      </c>
      <c r="L48" s="24">
        <v>629.149</v>
      </c>
      <c r="M48" s="24">
        <v>0</v>
      </c>
    </row>
    <row r="49" spans="1:13" x14ac:dyDescent="0.25">
      <c r="A49" s="14" t="s">
        <v>62</v>
      </c>
      <c r="B49" s="23">
        <v>118.339</v>
      </c>
      <c r="C49" s="23">
        <v>1.63</v>
      </c>
      <c r="D49" s="23">
        <v>0</v>
      </c>
      <c r="E49" s="23">
        <v>0</v>
      </c>
      <c r="F49" s="23">
        <v>0</v>
      </c>
      <c r="G49" s="23">
        <v>0</v>
      </c>
      <c r="H49" s="23">
        <v>6.23</v>
      </c>
      <c r="I49" s="23">
        <v>0.14299999999999999</v>
      </c>
      <c r="J49" s="23">
        <v>0</v>
      </c>
      <c r="K49" s="23" t="s">
        <v>25</v>
      </c>
      <c r="L49" s="23">
        <v>110.336</v>
      </c>
      <c r="M49" s="23">
        <v>0</v>
      </c>
    </row>
    <row r="50" spans="1:13" x14ac:dyDescent="0.25">
      <c r="A50" s="15" t="s">
        <v>63</v>
      </c>
      <c r="B50" s="20">
        <v>15.446999999999999</v>
      </c>
      <c r="C50" s="20">
        <v>0</v>
      </c>
      <c r="D50" s="20">
        <v>0</v>
      </c>
      <c r="E50" s="20">
        <v>0</v>
      </c>
      <c r="F50" s="20">
        <v>0</v>
      </c>
      <c r="G50" s="20">
        <v>0</v>
      </c>
      <c r="H50" s="20">
        <v>14.180999999999999</v>
      </c>
      <c r="I50" s="20">
        <v>1.266</v>
      </c>
      <c r="J50" s="20">
        <v>0</v>
      </c>
      <c r="K50" s="20" t="s">
        <v>25</v>
      </c>
      <c r="L50" s="20">
        <v>0</v>
      </c>
      <c r="M50" s="20">
        <v>0</v>
      </c>
    </row>
    <row r="51" spans="1:13" x14ac:dyDescent="0.25">
      <c r="A51" s="12" t="s">
        <v>64</v>
      </c>
      <c r="B51" s="21">
        <v>1240.673</v>
      </c>
      <c r="C51" s="21">
        <v>36.225000000000001</v>
      </c>
      <c r="D51" s="21">
        <v>0</v>
      </c>
      <c r="E51" s="21">
        <v>2.5289999999999999</v>
      </c>
      <c r="F51" s="21">
        <v>0</v>
      </c>
      <c r="G51" s="21">
        <v>0</v>
      </c>
      <c r="H51" s="21">
        <v>341.34899999999999</v>
      </c>
      <c r="I51" s="21">
        <v>418.62599999999998</v>
      </c>
      <c r="J51" s="21">
        <v>0</v>
      </c>
      <c r="K51" s="21" t="s">
        <v>25</v>
      </c>
      <c r="L51" s="21">
        <v>441.94299999999998</v>
      </c>
      <c r="M51" s="21">
        <v>0</v>
      </c>
    </row>
    <row r="52" spans="1:13" x14ac:dyDescent="0.25">
      <c r="A52" s="14" t="s">
        <v>65</v>
      </c>
      <c r="B52" s="23">
        <v>38.445999999999998</v>
      </c>
      <c r="C52" s="23">
        <v>0.223</v>
      </c>
      <c r="D52" s="23">
        <v>0</v>
      </c>
      <c r="E52" s="23">
        <v>0</v>
      </c>
      <c r="F52" s="23">
        <v>0</v>
      </c>
      <c r="G52" s="23">
        <v>0</v>
      </c>
      <c r="H52" s="23">
        <v>16.228000000000002</v>
      </c>
      <c r="I52" s="23">
        <v>1.7000000000000001E-2</v>
      </c>
      <c r="J52" s="23">
        <v>0</v>
      </c>
      <c r="K52" s="23" t="s">
        <v>25</v>
      </c>
      <c r="L52" s="23">
        <v>21.978000000000002</v>
      </c>
      <c r="M52" s="23">
        <v>0</v>
      </c>
    </row>
    <row r="54" spans="1:13" x14ac:dyDescent="0.25">
      <c r="A54" s="1" t="s">
        <v>66</v>
      </c>
    </row>
    <row r="55" spans="1:13" x14ac:dyDescent="0.25">
      <c r="A55" s="1" t="s">
        <v>25</v>
      </c>
      <c r="B55" s="1" t="s">
        <v>67</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M55"/>
  <sheetViews>
    <sheetView workbookViewId="0"/>
  </sheetViews>
  <sheetFormatPr defaultRowHeight="15" x14ac:dyDescent="0.25"/>
  <cols>
    <col min="1" max="1" width="17.42578125" style="2" customWidth="1"/>
    <col min="2" max="16384" width="9.140625" style="2"/>
  </cols>
  <sheetData>
    <row r="1" spans="1:13" ht="15.75" x14ac:dyDescent="0.25">
      <c r="A1" s="4" t="s">
        <v>0</v>
      </c>
    </row>
    <row r="3" spans="1:13" x14ac:dyDescent="0.25">
      <c r="A3" s="6" t="s">
        <v>1</v>
      </c>
      <c r="B3" s="3">
        <v>44624.42454861111</v>
      </c>
    </row>
    <row r="4" spans="1:13" x14ac:dyDescent="0.25">
      <c r="A4" s="6" t="s">
        <v>2</v>
      </c>
      <c r="B4" s="3">
        <v>44628.682207939812</v>
      </c>
    </row>
    <row r="5" spans="1:13" x14ac:dyDescent="0.25">
      <c r="A5" s="6" t="s">
        <v>3</v>
      </c>
      <c r="B5" s="1" t="s">
        <v>4</v>
      </c>
    </row>
    <row r="6" spans="1:13" x14ac:dyDescent="0.25">
      <c r="A6" s="7"/>
    </row>
    <row r="7" spans="1:13" x14ac:dyDescent="0.25">
      <c r="A7" s="6" t="s">
        <v>5</v>
      </c>
      <c r="B7" s="1" t="s">
        <v>69</v>
      </c>
    </row>
    <row r="8" spans="1:13" x14ac:dyDescent="0.25">
      <c r="A8" s="6" t="s">
        <v>7</v>
      </c>
      <c r="B8" s="1" t="s">
        <v>8</v>
      </c>
    </row>
    <row r="9" spans="1:13" x14ac:dyDescent="0.25">
      <c r="A9" s="6" t="s">
        <v>9</v>
      </c>
      <c r="B9" s="1" t="s">
        <v>10</v>
      </c>
    </row>
    <row r="11" spans="1:13" ht="84" x14ac:dyDescent="0.25">
      <c r="A11" s="11" t="s">
        <v>11</v>
      </c>
      <c r="B11" s="9" t="s">
        <v>12</v>
      </c>
      <c r="C11" s="9" t="s">
        <v>13</v>
      </c>
      <c r="D11" s="9" t="s">
        <v>14</v>
      </c>
      <c r="E11" s="9" t="s">
        <v>15</v>
      </c>
      <c r="F11" s="9" t="s">
        <v>16</v>
      </c>
      <c r="G11" s="9" t="s">
        <v>17</v>
      </c>
      <c r="H11" s="9" t="s">
        <v>18</v>
      </c>
      <c r="I11" s="9" t="s">
        <v>19</v>
      </c>
      <c r="J11" s="9" t="s">
        <v>20</v>
      </c>
      <c r="K11" s="9" t="s">
        <v>21</v>
      </c>
      <c r="L11" s="9" t="s">
        <v>22</v>
      </c>
      <c r="M11" s="9" t="s">
        <v>23</v>
      </c>
    </row>
    <row r="12" spans="1:13" x14ac:dyDescent="0.25">
      <c r="A12" s="16" t="s">
        <v>24</v>
      </c>
      <c r="B12" s="18">
        <v>1379151.3570000001</v>
      </c>
      <c r="C12" s="18">
        <v>140313.408</v>
      </c>
      <c r="D12" s="18">
        <v>0</v>
      </c>
      <c r="E12" s="18">
        <v>1755.079</v>
      </c>
      <c r="F12" s="18">
        <v>2483.7820000000002</v>
      </c>
      <c r="G12" s="18">
        <v>327127.54499999998</v>
      </c>
      <c r="H12" s="18">
        <v>475747.723</v>
      </c>
      <c r="I12" s="18">
        <v>239965.027</v>
      </c>
      <c r="J12" s="18">
        <v>14283.575000000001</v>
      </c>
      <c r="K12" s="18">
        <v>175175.07500000001</v>
      </c>
      <c r="L12" s="18">
        <v>1189.5360000000001</v>
      </c>
      <c r="M12" s="18">
        <v>1110.6089999999999</v>
      </c>
    </row>
    <row r="13" spans="1:13" x14ac:dyDescent="0.25">
      <c r="A13" s="17" t="s">
        <v>26</v>
      </c>
      <c r="B13" s="19">
        <v>1086776.121</v>
      </c>
      <c r="C13" s="19">
        <v>75235.319000000003</v>
      </c>
      <c r="D13" s="19">
        <v>0</v>
      </c>
      <c r="E13" s="19">
        <v>1676.8389999999999</v>
      </c>
      <c r="F13" s="19">
        <v>2478.6550000000002</v>
      </c>
      <c r="G13" s="19">
        <v>275539.28000000003</v>
      </c>
      <c r="H13" s="19">
        <v>395767.81800000003</v>
      </c>
      <c r="I13" s="19">
        <v>178764.815</v>
      </c>
      <c r="J13" s="19">
        <v>10811.472</v>
      </c>
      <c r="K13" s="19">
        <v>144376.103</v>
      </c>
      <c r="L13" s="19">
        <v>1129.3240000000001</v>
      </c>
      <c r="M13" s="19">
        <v>996.49699999999996</v>
      </c>
    </row>
    <row r="14" spans="1:13" x14ac:dyDescent="0.25">
      <c r="A14" s="15" t="s">
        <v>27</v>
      </c>
      <c r="B14" s="20">
        <v>57816.129000000001</v>
      </c>
      <c r="C14" s="20">
        <v>2351.567</v>
      </c>
      <c r="D14" s="20">
        <v>0</v>
      </c>
      <c r="E14" s="20">
        <v>0</v>
      </c>
      <c r="F14" s="20">
        <v>0</v>
      </c>
      <c r="G14" s="20">
        <v>15181.630999999999</v>
      </c>
      <c r="H14" s="20">
        <v>26044.675999999999</v>
      </c>
      <c r="I14" s="20">
        <v>4928.2579999999998</v>
      </c>
      <c r="J14" s="20">
        <v>646.71600000000001</v>
      </c>
      <c r="K14" s="20">
        <v>8369.9609999999993</v>
      </c>
      <c r="L14" s="20">
        <v>-28.623999999999999</v>
      </c>
      <c r="M14" s="20">
        <v>321.94499999999999</v>
      </c>
    </row>
    <row r="15" spans="1:13" x14ac:dyDescent="0.25">
      <c r="A15" s="12" t="s">
        <v>28</v>
      </c>
      <c r="B15" s="21">
        <v>17922.171999999999</v>
      </c>
      <c r="C15" s="21">
        <v>4282.8909999999996</v>
      </c>
      <c r="D15" s="21">
        <v>0</v>
      </c>
      <c r="E15" s="21">
        <v>0</v>
      </c>
      <c r="F15" s="21">
        <v>5.1269999999999998</v>
      </c>
      <c r="G15" s="21">
        <v>2515.152</v>
      </c>
      <c r="H15" s="21">
        <v>4397.1239999999998</v>
      </c>
      <c r="I15" s="21">
        <v>2550.038</v>
      </c>
      <c r="J15" s="21">
        <v>66.158000000000001</v>
      </c>
      <c r="K15" s="21">
        <v>4334.6769999999997</v>
      </c>
      <c r="L15" s="21">
        <v>-293.04399999999998</v>
      </c>
      <c r="M15" s="21">
        <v>64.05</v>
      </c>
    </row>
    <row r="16" spans="1:13" x14ac:dyDescent="0.25">
      <c r="A16" s="12" t="s">
        <v>29</v>
      </c>
      <c r="B16" s="21">
        <v>40210.699000000001</v>
      </c>
      <c r="C16" s="21">
        <v>12188.634</v>
      </c>
      <c r="D16" s="21">
        <v>0</v>
      </c>
      <c r="E16" s="21">
        <v>0</v>
      </c>
      <c r="F16" s="21">
        <v>0</v>
      </c>
      <c r="G16" s="21">
        <v>7276.1030000000001</v>
      </c>
      <c r="H16" s="21">
        <v>8609.93</v>
      </c>
      <c r="I16" s="21">
        <v>5123.3270000000002</v>
      </c>
      <c r="J16" s="21">
        <v>368.49299999999999</v>
      </c>
      <c r="K16" s="21">
        <v>7496.2950000000001</v>
      </c>
      <c r="L16" s="21">
        <v>-872.98900000000003</v>
      </c>
      <c r="M16" s="21">
        <v>20.907</v>
      </c>
    </row>
    <row r="17" spans="1:13" x14ac:dyDescent="0.25">
      <c r="A17" s="12" t="s">
        <v>30</v>
      </c>
      <c r="B17" s="21">
        <v>16442.526000000002</v>
      </c>
      <c r="C17" s="21">
        <v>712.25</v>
      </c>
      <c r="D17" s="21">
        <v>0</v>
      </c>
      <c r="E17" s="21">
        <v>0</v>
      </c>
      <c r="F17" s="21">
        <v>0</v>
      </c>
      <c r="G17" s="21">
        <v>2112.2359999999999</v>
      </c>
      <c r="H17" s="21">
        <v>6359.5240000000003</v>
      </c>
      <c r="I17" s="21">
        <v>6216.9740000000002</v>
      </c>
      <c r="J17" s="21">
        <v>447.19</v>
      </c>
      <c r="K17" s="21">
        <v>0</v>
      </c>
      <c r="L17" s="21">
        <v>591.79499999999996</v>
      </c>
      <c r="M17" s="21">
        <v>2.5579999999999998</v>
      </c>
    </row>
    <row r="18" spans="1:13" x14ac:dyDescent="0.25">
      <c r="A18" s="12" t="s">
        <v>70</v>
      </c>
      <c r="B18" s="21">
        <v>286047.53899999999</v>
      </c>
      <c r="C18" s="21">
        <v>44595.680999999997</v>
      </c>
      <c r="D18" s="21">
        <v>0</v>
      </c>
      <c r="E18" s="21">
        <v>0</v>
      </c>
      <c r="F18" s="21">
        <v>0</v>
      </c>
      <c r="G18" s="21">
        <v>74599.95</v>
      </c>
      <c r="H18" s="21">
        <v>100784.47199999999</v>
      </c>
      <c r="I18" s="21">
        <v>46937.67</v>
      </c>
      <c r="J18" s="21">
        <v>4189.1660000000002</v>
      </c>
      <c r="K18" s="21">
        <v>16576.8</v>
      </c>
      <c r="L18" s="21">
        <v>-1636.1990000000001</v>
      </c>
      <c r="M18" s="21">
        <v>0</v>
      </c>
    </row>
    <row r="19" spans="1:13" x14ac:dyDescent="0.25">
      <c r="A19" s="12" t="s">
        <v>32</v>
      </c>
      <c r="B19" s="21">
        <v>4783.0919999999996</v>
      </c>
      <c r="C19" s="21">
        <v>-2.726</v>
      </c>
      <c r="D19" s="21">
        <v>0</v>
      </c>
      <c r="E19" s="21">
        <v>28.559000000000001</v>
      </c>
      <c r="F19" s="21">
        <v>2478.6550000000002</v>
      </c>
      <c r="G19" s="21">
        <v>369.77600000000001</v>
      </c>
      <c r="H19" s="21">
        <v>251.035</v>
      </c>
      <c r="I19" s="21">
        <v>1310.241</v>
      </c>
      <c r="J19" s="21">
        <v>34.223999999999997</v>
      </c>
      <c r="K19" s="21">
        <v>0</v>
      </c>
      <c r="L19" s="21">
        <v>313.32799999999997</v>
      </c>
      <c r="M19" s="21">
        <v>0</v>
      </c>
    </row>
    <row r="20" spans="1:13" x14ac:dyDescent="0.25">
      <c r="A20" s="12" t="s">
        <v>33</v>
      </c>
      <c r="B20" s="21">
        <v>13872.331</v>
      </c>
      <c r="C20" s="21">
        <v>445.75700000000001</v>
      </c>
      <c r="D20" s="21">
        <v>0</v>
      </c>
      <c r="E20" s="21">
        <v>599.36800000000005</v>
      </c>
      <c r="F20" s="21">
        <v>0</v>
      </c>
      <c r="G20" s="21">
        <v>4554.6639999999998</v>
      </c>
      <c r="H20" s="21">
        <v>6372.4139999999998</v>
      </c>
      <c r="I20" s="21">
        <v>1766.433</v>
      </c>
      <c r="J20" s="21">
        <v>146.75200000000001</v>
      </c>
      <c r="K20" s="21">
        <v>0</v>
      </c>
      <c r="L20" s="21">
        <v>-13.057</v>
      </c>
      <c r="M20" s="21">
        <v>0</v>
      </c>
    </row>
    <row r="21" spans="1:13" x14ac:dyDescent="0.25">
      <c r="A21" s="12" t="s">
        <v>34</v>
      </c>
      <c r="B21" s="21">
        <v>22071.797999999999</v>
      </c>
      <c r="C21" s="21">
        <v>1830.92</v>
      </c>
      <c r="D21" s="21">
        <v>0</v>
      </c>
      <c r="E21" s="21">
        <v>0</v>
      </c>
      <c r="F21" s="21">
        <v>0</v>
      </c>
      <c r="G21" s="21">
        <v>4928.4979999999996</v>
      </c>
      <c r="H21" s="21">
        <v>11194.103999999999</v>
      </c>
      <c r="I21" s="21">
        <v>3346.4369999999999</v>
      </c>
      <c r="J21" s="21">
        <v>9.673</v>
      </c>
      <c r="K21" s="21">
        <v>0</v>
      </c>
      <c r="L21" s="21">
        <v>762.16700000000003</v>
      </c>
      <c r="M21" s="21">
        <v>0</v>
      </c>
    </row>
    <row r="22" spans="1:13" x14ac:dyDescent="0.25">
      <c r="A22" s="12" t="s">
        <v>35</v>
      </c>
      <c r="B22" s="21">
        <v>118172.39200000001</v>
      </c>
      <c r="C22" s="21">
        <v>3099.8440000000001</v>
      </c>
      <c r="D22" s="21">
        <v>0</v>
      </c>
      <c r="E22" s="21">
        <v>0</v>
      </c>
      <c r="F22" s="21">
        <v>0</v>
      </c>
      <c r="G22" s="21">
        <v>27936.526999999998</v>
      </c>
      <c r="H22" s="21">
        <v>52046.120999999999</v>
      </c>
      <c r="I22" s="21">
        <v>19094.184000000001</v>
      </c>
      <c r="J22" s="21">
        <v>539.72199999999998</v>
      </c>
      <c r="K22" s="21">
        <v>15174</v>
      </c>
      <c r="L22" s="21">
        <v>281.99299999999999</v>
      </c>
      <c r="M22" s="21">
        <v>0</v>
      </c>
    </row>
    <row r="23" spans="1:13" x14ac:dyDescent="0.25">
      <c r="A23" s="12" t="s">
        <v>36</v>
      </c>
      <c r="B23" s="21">
        <v>224689.49900000001</v>
      </c>
      <c r="C23" s="21">
        <v>5298.8940000000002</v>
      </c>
      <c r="D23" s="21">
        <v>0</v>
      </c>
      <c r="E23" s="21">
        <v>0</v>
      </c>
      <c r="F23" s="21">
        <v>0</v>
      </c>
      <c r="G23" s="21">
        <v>34894.928999999996</v>
      </c>
      <c r="H23" s="21">
        <v>65921.054000000004</v>
      </c>
      <c r="I23" s="21">
        <v>28603.321</v>
      </c>
      <c r="J23" s="21">
        <v>1632.9749999999999</v>
      </c>
      <c r="K23" s="21">
        <v>92211</v>
      </c>
      <c r="L23" s="21">
        <v>-3872.674</v>
      </c>
      <c r="M23" s="21">
        <v>0</v>
      </c>
    </row>
    <row r="24" spans="1:13" x14ac:dyDescent="0.25">
      <c r="A24" s="12" t="s">
        <v>37</v>
      </c>
      <c r="B24" s="21">
        <v>8326.9580000000005</v>
      </c>
      <c r="C24" s="21">
        <v>361.19099999999997</v>
      </c>
      <c r="D24" s="21">
        <v>0</v>
      </c>
      <c r="E24" s="21">
        <v>0</v>
      </c>
      <c r="F24" s="21">
        <v>0</v>
      </c>
      <c r="G24" s="21">
        <v>2525.2020000000002</v>
      </c>
      <c r="H24" s="21">
        <v>2807.3960000000002</v>
      </c>
      <c r="I24" s="21">
        <v>2195.3220000000001</v>
      </c>
      <c r="J24" s="21">
        <v>38.939</v>
      </c>
      <c r="K24" s="21">
        <v>0</v>
      </c>
      <c r="L24" s="21">
        <v>398.90800000000002</v>
      </c>
      <c r="M24" s="21">
        <v>0</v>
      </c>
    </row>
    <row r="25" spans="1:13" x14ac:dyDescent="0.25">
      <c r="A25" s="12" t="s">
        <v>38</v>
      </c>
      <c r="B25" s="21">
        <v>144034.889</v>
      </c>
      <c r="C25" s="21">
        <v>5094.549</v>
      </c>
      <c r="D25" s="21">
        <v>0</v>
      </c>
      <c r="E25" s="21">
        <v>0</v>
      </c>
      <c r="F25" s="21">
        <v>0</v>
      </c>
      <c r="G25" s="21">
        <v>58285.821000000004</v>
      </c>
      <c r="H25" s="21">
        <v>47350.987999999998</v>
      </c>
      <c r="I25" s="21">
        <v>29344.686000000002</v>
      </c>
      <c r="J25" s="21">
        <v>1190.1110000000001</v>
      </c>
      <c r="K25" s="21">
        <v>0</v>
      </c>
      <c r="L25" s="21">
        <v>2768.7350000000001</v>
      </c>
      <c r="M25" s="21">
        <v>0</v>
      </c>
    </row>
    <row r="26" spans="1:13" x14ac:dyDescent="0.25">
      <c r="A26" s="12" t="s">
        <v>39</v>
      </c>
      <c r="B26" s="21">
        <v>2561.3620000000001</v>
      </c>
      <c r="C26" s="21">
        <v>14.004</v>
      </c>
      <c r="D26" s="21">
        <v>0</v>
      </c>
      <c r="E26" s="21">
        <v>0</v>
      </c>
      <c r="F26" s="21">
        <v>0</v>
      </c>
      <c r="G26" s="21">
        <v>0</v>
      </c>
      <c r="H26" s="21">
        <v>2231.7089999999998</v>
      </c>
      <c r="I26" s="21">
        <v>280.84699999999998</v>
      </c>
      <c r="J26" s="21">
        <v>34.802</v>
      </c>
      <c r="K26" s="21">
        <v>0</v>
      </c>
      <c r="L26" s="21">
        <v>0</v>
      </c>
      <c r="M26" s="21">
        <v>0</v>
      </c>
    </row>
    <row r="27" spans="1:13" x14ac:dyDescent="0.25">
      <c r="A27" s="12" t="s">
        <v>40</v>
      </c>
      <c r="B27" s="21">
        <v>4568.3130000000001</v>
      </c>
      <c r="C27" s="21">
        <v>22.966000000000001</v>
      </c>
      <c r="D27" s="21">
        <v>0</v>
      </c>
      <c r="E27" s="21">
        <v>0.56699999999999995</v>
      </c>
      <c r="F27" s="21">
        <v>0</v>
      </c>
      <c r="G27" s="21">
        <v>910.26</v>
      </c>
      <c r="H27" s="21">
        <v>1632.8420000000001</v>
      </c>
      <c r="I27" s="21">
        <v>1809.28</v>
      </c>
      <c r="J27" s="21">
        <v>52.62</v>
      </c>
      <c r="K27" s="21">
        <v>0</v>
      </c>
      <c r="L27" s="21">
        <v>139.779</v>
      </c>
      <c r="M27" s="21">
        <v>0</v>
      </c>
    </row>
    <row r="28" spans="1:13" x14ac:dyDescent="0.25">
      <c r="A28" s="12" t="s">
        <v>41</v>
      </c>
      <c r="B28" s="21">
        <v>7814.5770000000002</v>
      </c>
      <c r="C28" s="21">
        <v>134.59100000000001</v>
      </c>
      <c r="D28" s="21">
        <v>0</v>
      </c>
      <c r="E28" s="21">
        <v>18.173999999999999</v>
      </c>
      <c r="F28" s="21">
        <v>0</v>
      </c>
      <c r="G28" s="21">
        <v>1971.7539999999999</v>
      </c>
      <c r="H28" s="21">
        <v>3065.3919999999998</v>
      </c>
      <c r="I28" s="21">
        <v>1655.6410000000001</v>
      </c>
      <c r="J28" s="21">
        <v>58.588999999999999</v>
      </c>
      <c r="K28" s="21">
        <v>0</v>
      </c>
      <c r="L28" s="21">
        <v>680.00900000000001</v>
      </c>
      <c r="M28" s="21">
        <v>230.42699999999999</v>
      </c>
    </row>
    <row r="29" spans="1:13" x14ac:dyDescent="0.25">
      <c r="A29" s="12" t="s">
        <v>42</v>
      </c>
      <c r="B29" s="21">
        <v>3964.1610000000001</v>
      </c>
      <c r="C29" s="21">
        <v>38.442</v>
      </c>
      <c r="D29" s="21">
        <v>0</v>
      </c>
      <c r="E29" s="21">
        <v>0</v>
      </c>
      <c r="F29" s="21">
        <v>0</v>
      </c>
      <c r="G29" s="21">
        <v>621.26900000000001</v>
      </c>
      <c r="H29" s="21">
        <v>2393.29</v>
      </c>
      <c r="I29" s="21">
        <v>396.52499999999998</v>
      </c>
      <c r="J29" s="21">
        <v>44.738999999999997</v>
      </c>
      <c r="K29" s="21">
        <v>0</v>
      </c>
      <c r="L29" s="21">
        <v>469.89499999999998</v>
      </c>
      <c r="M29" s="21">
        <v>0</v>
      </c>
    </row>
    <row r="30" spans="1:13" x14ac:dyDescent="0.25">
      <c r="A30" s="12" t="s">
        <v>43</v>
      </c>
      <c r="B30" s="21">
        <v>26152.955999999998</v>
      </c>
      <c r="C30" s="21">
        <v>1683.0039999999999</v>
      </c>
      <c r="D30" s="21">
        <v>0</v>
      </c>
      <c r="E30" s="21">
        <v>0</v>
      </c>
      <c r="F30" s="21">
        <v>0</v>
      </c>
      <c r="G30" s="21">
        <v>8764.3809999999994</v>
      </c>
      <c r="H30" s="21">
        <v>7472.44</v>
      </c>
      <c r="I30" s="21">
        <v>2965.0210000000002</v>
      </c>
      <c r="J30" s="21">
        <v>211.06800000000001</v>
      </c>
      <c r="K30" s="21">
        <v>4053</v>
      </c>
      <c r="L30" s="21">
        <v>1004.0410000000001</v>
      </c>
      <c r="M30" s="21">
        <v>0</v>
      </c>
    </row>
    <row r="31" spans="1:13" x14ac:dyDescent="0.25">
      <c r="A31" s="12" t="s">
        <v>44</v>
      </c>
      <c r="B31" s="21">
        <v>2947.0770000000002</v>
      </c>
      <c r="C31" s="21">
        <v>0</v>
      </c>
      <c r="D31" s="21">
        <v>0</v>
      </c>
      <c r="E31" s="21">
        <v>0</v>
      </c>
      <c r="F31" s="21">
        <v>0</v>
      </c>
      <c r="G31" s="21">
        <v>318.24299999999999</v>
      </c>
      <c r="H31" s="21">
        <v>2535.8580000000002</v>
      </c>
      <c r="I31" s="21">
        <v>57.243000000000002</v>
      </c>
      <c r="J31" s="21">
        <v>0</v>
      </c>
      <c r="K31" s="21">
        <v>0</v>
      </c>
      <c r="L31" s="21">
        <v>35.732999999999997</v>
      </c>
      <c r="M31" s="21">
        <v>0</v>
      </c>
    </row>
    <row r="32" spans="1:13" x14ac:dyDescent="0.25">
      <c r="A32" s="12" t="s">
        <v>45</v>
      </c>
      <c r="B32" s="21">
        <v>83813.649000000005</v>
      </c>
      <c r="C32" s="21">
        <v>4110.0839999999998</v>
      </c>
      <c r="D32" s="21">
        <v>0</v>
      </c>
      <c r="E32" s="21">
        <v>0</v>
      </c>
      <c r="F32" s="21">
        <v>0</v>
      </c>
      <c r="G32" s="21">
        <v>31551.702000000001</v>
      </c>
      <c r="H32" s="21">
        <v>39316.758000000002</v>
      </c>
      <c r="I32" s="21">
        <v>7016.951</v>
      </c>
      <c r="J32" s="21">
        <v>790.34299999999996</v>
      </c>
      <c r="K32" s="21">
        <v>955.89</v>
      </c>
      <c r="L32" s="21">
        <v>-228.68</v>
      </c>
      <c r="M32" s="21">
        <v>300.60000000000002</v>
      </c>
    </row>
    <row r="33" spans="1:13" x14ac:dyDescent="0.25">
      <c r="A33" s="12" t="s">
        <v>46</v>
      </c>
      <c r="B33" s="21">
        <v>32227.527999999998</v>
      </c>
      <c r="C33" s="21">
        <v>2471.5050000000001</v>
      </c>
      <c r="D33" s="21">
        <v>0</v>
      </c>
      <c r="E33" s="21">
        <v>0</v>
      </c>
      <c r="F33" s="21">
        <v>0</v>
      </c>
      <c r="G33" s="21">
        <v>7282.5839999999998</v>
      </c>
      <c r="H33" s="21">
        <v>11114.261</v>
      </c>
      <c r="I33" s="21">
        <v>10498.759</v>
      </c>
      <c r="J33" s="21">
        <v>668.17600000000004</v>
      </c>
      <c r="K33" s="21">
        <v>0</v>
      </c>
      <c r="L33" s="21">
        <v>188.80600000000001</v>
      </c>
      <c r="M33" s="21">
        <v>3.4369999999999998</v>
      </c>
    </row>
    <row r="34" spans="1:13" x14ac:dyDescent="0.25">
      <c r="A34" s="12" t="s">
        <v>47</v>
      </c>
      <c r="B34" s="21">
        <v>103280.323</v>
      </c>
      <c r="C34" s="21">
        <v>40914.707000000002</v>
      </c>
      <c r="D34" s="21">
        <v>0</v>
      </c>
      <c r="E34" s="21">
        <v>0</v>
      </c>
      <c r="F34" s="21">
        <v>0</v>
      </c>
      <c r="G34" s="21">
        <v>17440.338</v>
      </c>
      <c r="H34" s="21">
        <v>29737.98</v>
      </c>
      <c r="I34" s="21">
        <v>12950.824000000001</v>
      </c>
      <c r="J34" s="21">
        <v>1069.116</v>
      </c>
      <c r="K34" s="21">
        <v>0</v>
      </c>
      <c r="L34" s="21">
        <v>1140.76</v>
      </c>
      <c r="M34" s="21">
        <v>26.597000000000001</v>
      </c>
    </row>
    <row r="35" spans="1:13" x14ac:dyDescent="0.25">
      <c r="A35" s="12" t="s">
        <v>48</v>
      </c>
      <c r="B35" s="21">
        <v>22073.178</v>
      </c>
      <c r="C35" s="21">
        <v>565.73500000000001</v>
      </c>
      <c r="D35" s="21">
        <v>0</v>
      </c>
      <c r="E35" s="21">
        <v>0</v>
      </c>
      <c r="F35" s="21">
        <v>0</v>
      </c>
      <c r="G35" s="21">
        <v>5190.5429999999997</v>
      </c>
      <c r="H35" s="21">
        <v>9635.0669999999991</v>
      </c>
      <c r="I35" s="21">
        <v>6369.4920000000002</v>
      </c>
      <c r="J35" s="21">
        <v>187.125</v>
      </c>
      <c r="K35" s="21">
        <v>0</v>
      </c>
      <c r="L35" s="21">
        <v>125.21599999999999</v>
      </c>
      <c r="M35" s="21">
        <v>0</v>
      </c>
    </row>
    <row r="36" spans="1:13" x14ac:dyDescent="0.25">
      <c r="A36" s="12" t="s">
        <v>49</v>
      </c>
      <c r="B36" s="21">
        <v>32253.628000000001</v>
      </c>
      <c r="C36" s="21">
        <v>3481.9250000000002</v>
      </c>
      <c r="D36" s="21">
        <v>0</v>
      </c>
      <c r="E36" s="21">
        <v>16.334</v>
      </c>
      <c r="F36" s="21">
        <v>0</v>
      </c>
      <c r="G36" s="21">
        <v>9681.9380000000001</v>
      </c>
      <c r="H36" s="21">
        <v>9675.4850000000006</v>
      </c>
      <c r="I36" s="21">
        <v>5989.2020000000002</v>
      </c>
      <c r="J36" s="21">
        <v>281.64800000000002</v>
      </c>
      <c r="K36" s="21">
        <v>2887</v>
      </c>
      <c r="L36" s="21">
        <v>240.096</v>
      </c>
      <c r="M36" s="21">
        <v>0</v>
      </c>
    </row>
    <row r="37" spans="1:13" x14ac:dyDescent="0.25">
      <c r="A37" s="12" t="s">
        <v>50</v>
      </c>
      <c r="B37" s="21">
        <v>6438.1080000000002</v>
      </c>
      <c r="C37" s="21">
        <v>1018.083</v>
      </c>
      <c r="D37" s="21">
        <v>0</v>
      </c>
      <c r="E37" s="21">
        <v>0</v>
      </c>
      <c r="F37" s="21">
        <v>0</v>
      </c>
      <c r="G37" s="21">
        <v>735.58699999999999</v>
      </c>
      <c r="H37" s="21">
        <v>2126.3939999999998</v>
      </c>
      <c r="I37" s="21">
        <v>1176.231</v>
      </c>
      <c r="J37" s="21">
        <v>57.197000000000003</v>
      </c>
      <c r="K37" s="21">
        <v>1496.8520000000001</v>
      </c>
      <c r="L37" s="21">
        <v>-172.23599999999999</v>
      </c>
      <c r="M37" s="21">
        <v>0</v>
      </c>
    </row>
    <row r="38" spans="1:13" x14ac:dyDescent="0.25">
      <c r="A38" s="12" t="s">
        <v>51</v>
      </c>
      <c r="B38" s="21">
        <v>16454.883000000002</v>
      </c>
      <c r="C38" s="21">
        <v>2304.9850000000001</v>
      </c>
      <c r="D38" s="21">
        <v>0</v>
      </c>
      <c r="E38" s="21">
        <v>0</v>
      </c>
      <c r="F38" s="21">
        <v>0</v>
      </c>
      <c r="G38" s="21">
        <v>4088.2530000000002</v>
      </c>
      <c r="H38" s="21">
        <v>3598.4459999999999</v>
      </c>
      <c r="I38" s="21">
        <v>2155.288</v>
      </c>
      <c r="J38" s="21">
        <v>234.833</v>
      </c>
      <c r="K38" s="21">
        <v>4044</v>
      </c>
      <c r="L38" s="21">
        <v>27.428999999999998</v>
      </c>
      <c r="M38" s="21">
        <v>1.6479999999999999</v>
      </c>
    </row>
    <row r="39" spans="1:13" x14ac:dyDescent="0.25">
      <c r="A39" s="13" t="s">
        <v>52</v>
      </c>
      <c r="B39" s="22">
        <v>32425.616000000002</v>
      </c>
      <c r="C39" s="22">
        <v>1840.4380000000001</v>
      </c>
      <c r="D39" s="22">
        <v>0</v>
      </c>
      <c r="E39" s="22">
        <v>1030.171</v>
      </c>
      <c r="F39" s="22">
        <v>0</v>
      </c>
      <c r="G39" s="22">
        <v>2117.2890000000002</v>
      </c>
      <c r="H39" s="22">
        <v>8152.9369999999999</v>
      </c>
      <c r="I39" s="22">
        <v>12017.328</v>
      </c>
      <c r="J39" s="22">
        <v>293.709</v>
      </c>
      <c r="K39" s="22">
        <v>5547.6</v>
      </c>
      <c r="L39" s="22">
        <v>1287.704</v>
      </c>
      <c r="M39" s="22">
        <v>138.44</v>
      </c>
    </row>
    <row r="40" spans="1:13" x14ac:dyDescent="0.25">
      <c r="A40" s="14" t="s">
        <v>53</v>
      </c>
      <c r="B40" s="23">
        <v>47785.974000000002</v>
      </c>
      <c r="C40" s="23">
        <v>1453.4870000000001</v>
      </c>
      <c r="D40" s="23">
        <v>0</v>
      </c>
      <c r="E40" s="23">
        <v>61.905999999999999</v>
      </c>
      <c r="F40" s="23">
        <v>0</v>
      </c>
      <c r="G40" s="23">
        <v>1272.915</v>
      </c>
      <c r="H40" s="23">
        <v>10920.026</v>
      </c>
      <c r="I40" s="23">
        <v>23209.504000000001</v>
      </c>
      <c r="J40" s="23">
        <v>989.49099999999999</v>
      </c>
      <c r="K40" s="23">
        <v>12028</v>
      </c>
      <c r="L40" s="23">
        <v>-2149.355</v>
      </c>
      <c r="M40" s="23">
        <v>0</v>
      </c>
    </row>
    <row r="41" spans="1:13" x14ac:dyDescent="0.25">
      <c r="A41" s="10" t="s">
        <v>54</v>
      </c>
      <c r="B41" s="24">
        <v>6021.9040000000005</v>
      </c>
      <c r="C41" s="24">
        <v>92.876999999999995</v>
      </c>
      <c r="D41" s="24">
        <v>0</v>
      </c>
      <c r="E41" s="24">
        <v>0</v>
      </c>
      <c r="F41" s="24">
        <v>0</v>
      </c>
      <c r="G41" s="24">
        <v>0</v>
      </c>
      <c r="H41" s="24">
        <v>644.495</v>
      </c>
      <c r="I41" s="24">
        <v>5284.5309999999999</v>
      </c>
      <c r="J41" s="24">
        <v>0</v>
      </c>
      <c r="K41" s="24">
        <v>0</v>
      </c>
      <c r="L41" s="24">
        <v>0</v>
      </c>
      <c r="M41" s="24">
        <v>0</v>
      </c>
    </row>
    <row r="42" spans="1:13" x14ac:dyDescent="0.25">
      <c r="A42" s="14" t="s">
        <v>55</v>
      </c>
      <c r="B42" s="23">
        <v>28772.49</v>
      </c>
      <c r="C42" s="23">
        <v>823.72699999999998</v>
      </c>
      <c r="D42" s="23">
        <v>0</v>
      </c>
      <c r="E42" s="23">
        <v>0</v>
      </c>
      <c r="F42" s="23">
        <v>0</v>
      </c>
      <c r="G42" s="23">
        <v>4600.7839999999997</v>
      </c>
      <c r="H42" s="23">
        <v>9192.7029999999995</v>
      </c>
      <c r="I42" s="23">
        <v>15526.248</v>
      </c>
      <c r="J42" s="23">
        <v>264.26600000000002</v>
      </c>
      <c r="K42" s="23">
        <v>0</v>
      </c>
      <c r="L42" s="23">
        <v>-1760.2850000000001</v>
      </c>
      <c r="M42" s="23">
        <v>125.047</v>
      </c>
    </row>
    <row r="43" spans="1:13" x14ac:dyDescent="0.25">
      <c r="A43" s="15" t="s">
        <v>56</v>
      </c>
      <c r="B43" s="20">
        <v>1022.524</v>
      </c>
      <c r="C43" s="20">
        <v>382.947</v>
      </c>
      <c r="D43" s="20">
        <v>0</v>
      </c>
      <c r="E43" s="20">
        <v>0</v>
      </c>
      <c r="F43" s="20">
        <v>0</v>
      </c>
      <c r="G43" s="20">
        <v>0</v>
      </c>
      <c r="H43" s="20">
        <v>332.54700000000003</v>
      </c>
      <c r="I43" s="20">
        <v>300.238</v>
      </c>
      <c r="J43" s="20">
        <v>0</v>
      </c>
      <c r="K43" s="20">
        <v>0</v>
      </c>
      <c r="L43" s="20">
        <v>6.7930000000000001</v>
      </c>
      <c r="M43" s="20">
        <v>0</v>
      </c>
    </row>
    <row r="44" spans="1:13" x14ac:dyDescent="0.25">
      <c r="A44" s="12" t="s">
        <v>57</v>
      </c>
      <c r="B44" s="21">
        <v>2599.4430000000002</v>
      </c>
      <c r="C44" s="21">
        <v>758.41800000000001</v>
      </c>
      <c r="D44" s="21">
        <v>0</v>
      </c>
      <c r="E44" s="21">
        <v>0</v>
      </c>
      <c r="F44" s="21">
        <v>0</v>
      </c>
      <c r="G44" s="21">
        <v>278.75599999999997</v>
      </c>
      <c r="H44" s="21">
        <v>998.48500000000001</v>
      </c>
      <c r="I44" s="21">
        <v>363.733</v>
      </c>
      <c r="J44" s="21">
        <v>0</v>
      </c>
      <c r="K44" s="21">
        <v>0</v>
      </c>
      <c r="L44" s="21">
        <v>200.05199999999999</v>
      </c>
      <c r="M44" s="21">
        <v>0</v>
      </c>
    </row>
    <row r="45" spans="1:13" x14ac:dyDescent="0.25">
      <c r="A45" s="12" t="s">
        <v>58</v>
      </c>
      <c r="B45" s="21">
        <v>2211.3980000000001</v>
      </c>
      <c r="C45" s="21">
        <v>150.666</v>
      </c>
      <c r="D45" s="21">
        <v>0</v>
      </c>
      <c r="E45" s="21">
        <v>0</v>
      </c>
      <c r="F45" s="21">
        <v>0</v>
      </c>
      <c r="G45" s="21">
        <v>37.854999999999997</v>
      </c>
      <c r="H45" s="21">
        <v>1094.521</v>
      </c>
      <c r="I45" s="21">
        <v>732.69</v>
      </c>
      <c r="J45" s="21">
        <v>0</v>
      </c>
      <c r="K45" s="21">
        <v>0</v>
      </c>
      <c r="L45" s="21">
        <v>195.667</v>
      </c>
      <c r="M45" s="21">
        <v>0</v>
      </c>
    </row>
    <row r="46" spans="1:13" x14ac:dyDescent="0.25">
      <c r="A46" s="13" t="s">
        <v>59</v>
      </c>
      <c r="B46" s="22">
        <v>15929.963</v>
      </c>
      <c r="C46" s="22">
        <v>7901.5</v>
      </c>
      <c r="D46" s="22">
        <v>0</v>
      </c>
      <c r="E46" s="22">
        <v>0</v>
      </c>
      <c r="F46" s="22">
        <v>0</v>
      </c>
      <c r="G46" s="22">
        <v>1989.471</v>
      </c>
      <c r="H46" s="22">
        <v>3588.2559999999999</v>
      </c>
      <c r="I46" s="22">
        <v>2501.4029999999998</v>
      </c>
      <c r="J46" s="22">
        <v>1.3720000000000001</v>
      </c>
      <c r="K46" s="22">
        <v>0</v>
      </c>
      <c r="L46" s="22">
        <v>-52.039000000000001</v>
      </c>
      <c r="M46" s="22">
        <v>0</v>
      </c>
    </row>
    <row r="47" spans="1:13" x14ac:dyDescent="0.25">
      <c r="A47" s="14" t="s">
        <v>60</v>
      </c>
      <c r="B47" s="23">
        <v>148599.117</v>
      </c>
      <c r="C47" s="23">
        <v>39694.514999999999</v>
      </c>
      <c r="D47" s="23">
        <v>0</v>
      </c>
      <c r="E47" s="23">
        <v>0</v>
      </c>
      <c r="F47" s="23">
        <v>0</v>
      </c>
      <c r="G47" s="23">
        <v>39670.097999999998</v>
      </c>
      <c r="H47" s="23">
        <v>44293.192000000003</v>
      </c>
      <c r="I47" s="23">
        <v>24076.253000000001</v>
      </c>
      <c r="J47" s="23">
        <v>916.14499999999998</v>
      </c>
      <c r="K47" s="23">
        <v>0</v>
      </c>
      <c r="L47" s="23">
        <v>-51.085000000000001</v>
      </c>
      <c r="M47" s="23">
        <v>0</v>
      </c>
    </row>
    <row r="48" spans="1:13" x14ac:dyDescent="0.25">
      <c r="A48" s="10" t="s">
        <v>61</v>
      </c>
      <c r="B48" s="24">
        <v>7109.4610000000002</v>
      </c>
      <c r="C48" s="24">
        <v>4009.674</v>
      </c>
      <c r="D48" s="24">
        <v>0</v>
      </c>
      <c r="E48" s="24">
        <v>0</v>
      </c>
      <c r="F48" s="24">
        <v>0</v>
      </c>
      <c r="G48" s="24">
        <v>171.47499999999999</v>
      </c>
      <c r="H48" s="24">
        <v>1545.175</v>
      </c>
      <c r="I48" s="24">
        <v>1731.46</v>
      </c>
      <c r="J48" s="24">
        <v>0</v>
      </c>
      <c r="K48" s="24">
        <v>0</v>
      </c>
      <c r="L48" s="24">
        <v>-348.32299999999998</v>
      </c>
      <c r="M48" s="24">
        <v>0</v>
      </c>
    </row>
    <row r="49" spans="1:13" x14ac:dyDescent="0.25">
      <c r="A49" s="14" t="s">
        <v>71</v>
      </c>
      <c r="B49" s="23">
        <v>2665.0790000000002</v>
      </c>
      <c r="C49" s="23">
        <v>1543.645</v>
      </c>
      <c r="D49" s="23">
        <v>0</v>
      </c>
      <c r="E49" s="23">
        <v>0</v>
      </c>
      <c r="F49" s="23">
        <v>0</v>
      </c>
      <c r="G49" s="23">
        <v>0</v>
      </c>
      <c r="H49" s="23">
        <v>745.322</v>
      </c>
      <c r="I49" s="23">
        <v>403.41899999999998</v>
      </c>
      <c r="J49" s="23">
        <v>0</v>
      </c>
      <c r="K49" s="23">
        <v>0</v>
      </c>
      <c r="L49" s="23">
        <v>-27.306000000000001</v>
      </c>
      <c r="M49" s="23">
        <v>0</v>
      </c>
    </row>
    <row r="50" spans="1:13" x14ac:dyDescent="0.25">
      <c r="A50" s="15" t="s">
        <v>63</v>
      </c>
      <c r="B50" s="20">
        <v>2765.877</v>
      </c>
      <c r="C50" s="20">
        <v>77.531000000000006</v>
      </c>
      <c r="D50" s="20">
        <v>0</v>
      </c>
      <c r="E50" s="20">
        <v>0</v>
      </c>
      <c r="F50" s="20">
        <v>0</v>
      </c>
      <c r="G50" s="20">
        <v>772.31299999999999</v>
      </c>
      <c r="H50" s="20">
        <v>953.76300000000003</v>
      </c>
      <c r="I50" s="20">
        <v>668.37400000000002</v>
      </c>
      <c r="J50" s="20">
        <v>0</v>
      </c>
      <c r="K50" s="20">
        <v>0</v>
      </c>
      <c r="L50" s="20">
        <v>293.89499999999998</v>
      </c>
      <c r="M50" s="20">
        <v>0</v>
      </c>
    </row>
    <row r="51" spans="1:13" x14ac:dyDescent="0.25">
      <c r="A51" s="12" t="s">
        <v>64</v>
      </c>
      <c r="B51" s="21">
        <v>86582.653999999995</v>
      </c>
      <c r="C51" s="21">
        <v>22780.559000000001</v>
      </c>
      <c r="D51" s="21">
        <v>0</v>
      </c>
      <c r="E51" s="21">
        <v>66.52</v>
      </c>
      <c r="F51" s="21">
        <v>0</v>
      </c>
      <c r="G51" s="21">
        <v>23924.420999999998</v>
      </c>
      <c r="H51" s="21">
        <v>14174.138999999999</v>
      </c>
      <c r="I51" s="21">
        <v>4878.2380000000003</v>
      </c>
      <c r="J51" s="21">
        <v>814.23500000000001</v>
      </c>
      <c r="K51" s="21">
        <v>20072.994999999999</v>
      </c>
      <c r="L51" s="21">
        <v>-208.083</v>
      </c>
      <c r="M51" s="21">
        <v>79.629000000000005</v>
      </c>
    </row>
    <row r="52" spans="1:13" x14ac:dyDescent="0.25">
      <c r="A52" s="14" t="s">
        <v>65</v>
      </c>
      <c r="B52" s="23">
        <v>5002.1319999999996</v>
      </c>
      <c r="C52" s="23">
        <v>213.048</v>
      </c>
      <c r="D52" s="23">
        <v>0</v>
      </c>
      <c r="E52" s="23">
        <v>0</v>
      </c>
      <c r="F52" s="23">
        <v>0</v>
      </c>
      <c r="G52" s="23">
        <v>2325.6640000000002</v>
      </c>
      <c r="H52" s="23">
        <v>1374.769</v>
      </c>
      <c r="I52" s="23">
        <v>963.43100000000004</v>
      </c>
      <c r="J52" s="23">
        <v>0</v>
      </c>
      <c r="K52" s="23">
        <v>0</v>
      </c>
      <c r="L52" s="23">
        <v>125.21899999999999</v>
      </c>
      <c r="M52" s="23">
        <v>0</v>
      </c>
    </row>
    <row r="54" spans="1:13" x14ac:dyDescent="0.25">
      <c r="A54" s="1" t="s">
        <v>66</v>
      </c>
    </row>
    <row r="55" spans="1:13" x14ac:dyDescent="0.25">
      <c r="A55" s="1" t="s">
        <v>25</v>
      </c>
      <c r="B55" s="1" t="s">
        <v>67</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F55"/>
  <sheetViews>
    <sheetView workbookViewId="0"/>
  </sheetViews>
  <sheetFormatPr defaultRowHeight="15" x14ac:dyDescent="0.25"/>
  <cols>
    <col min="1" max="6" width="18.5703125" style="2" customWidth="1"/>
    <col min="7" max="16384" width="9.140625" style="2"/>
  </cols>
  <sheetData>
    <row r="1" spans="1:6" ht="15.75" x14ac:dyDescent="0.25">
      <c r="A1" s="52" t="s">
        <v>90</v>
      </c>
      <c r="B1" s="5"/>
      <c r="C1" s="5"/>
      <c r="E1" s="52" t="s">
        <v>95</v>
      </c>
      <c r="F1" s="5"/>
    </row>
    <row r="2" spans="1:6" x14ac:dyDescent="0.25">
      <c r="A2" s="7"/>
      <c r="B2" s="5"/>
      <c r="C2" s="5"/>
      <c r="E2" s="7"/>
      <c r="F2" s="5"/>
    </row>
    <row r="3" spans="1:6" x14ac:dyDescent="0.25">
      <c r="A3" s="6" t="s">
        <v>1</v>
      </c>
      <c r="B3" s="3">
        <v>44622.677719907406</v>
      </c>
      <c r="C3" s="5"/>
      <c r="E3" s="6" t="s">
        <v>1</v>
      </c>
      <c r="F3" s="3">
        <v>44622.677662037036</v>
      </c>
    </row>
    <row r="4" spans="1:6" x14ac:dyDescent="0.25">
      <c r="A4" s="6" t="s">
        <v>2</v>
      </c>
      <c r="B4" s="3">
        <v>44628.713500127313</v>
      </c>
      <c r="C4" s="5"/>
      <c r="E4" s="6" t="s">
        <v>2</v>
      </c>
      <c r="F4" s="3">
        <v>44628.714971157402</v>
      </c>
    </row>
    <row r="5" spans="1:6" x14ac:dyDescent="0.25">
      <c r="A5" s="6" t="s">
        <v>3</v>
      </c>
      <c r="B5" s="1" t="s">
        <v>4</v>
      </c>
      <c r="C5" s="5"/>
      <c r="E5" s="6" t="s">
        <v>3</v>
      </c>
      <c r="F5" s="1" t="s">
        <v>4</v>
      </c>
    </row>
    <row r="6" spans="1:6" x14ac:dyDescent="0.25">
      <c r="A6" s="1"/>
      <c r="B6" s="5"/>
      <c r="C6" s="5"/>
      <c r="E6" s="1"/>
      <c r="F6" s="5"/>
    </row>
    <row r="7" spans="1:6" x14ac:dyDescent="0.25">
      <c r="A7" s="1" t="s">
        <v>91</v>
      </c>
      <c r="B7" s="1" t="s">
        <v>17</v>
      </c>
      <c r="C7" s="5"/>
      <c r="E7" s="1" t="s">
        <v>91</v>
      </c>
      <c r="F7" s="1" t="s">
        <v>17</v>
      </c>
    </row>
    <row r="8" spans="1:6" x14ac:dyDescent="0.25">
      <c r="A8" s="6" t="s">
        <v>7</v>
      </c>
      <c r="B8" s="1" t="s">
        <v>8</v>
      </c>
      <c r="C8" s="5"/>
      <c r="E8" s="6" t="s">
        <v>96</v>
      </c>
      <c r="F8" s="1" t="s">
        <v>12</v>
      </c>
    </row>
    <row r="9" spans="1:6" x14ac:dyDescent="0.25">
      <c r="A9" s="6" t="s">
        <v>9</v>
      </c>
      <c r="B9" s="1" t="s">
        <v>92</v>
      </c>
      <c r="C9" s="5"/>
      <c r="E9" s="6" t="s">
        <v>9</v>
      </c>
      <c r="F9" s="1" t="s">
        <v>92</v>
      </c>
    </row>
    <row r="10" spans="1:6" x14ac:dyDescent="0.25">
      <c r="A10" s="5"/>
      <c r="B10" s="5"/>
      <c r="C10" s="5"/>
      <c r="E10" s="5"/>
      <c r="F10" s="5"/>
    </row>
    <row r="11" spans="1:6" x14ac:dyDescent="0.25">
      <c r="A11" s="11" t="s">
        <v>93</v>
      </c>
      <c r="B11" s="9" t="s">
        <v>94</v>
      </c>
      <c r="C11" s="36" t="s">
        <v>12</v>
      </c>
      <c r="E11" s="9" t="s">
        <v>97</v>
      </c>
      <c r="F11" s="36" t="s">
        <v>8</v>
      </c>
    </row>
    <row r="12" spans="1:6" ht="36" x14ac:dyDescent="0.25">
      <c r="A12" s="25" t="s">
        <v>24</v>
      </c>
      <c r="B12" s="53">
        <v>5850722.2450000001</v>
      </c>
      <c r="C12" s="53">
        <v>15313617.182</v>
      </c>
      <c r="E12" s="25" t="s">
        <v>24</v>
      </c>
      <c r="F12" s="53">
        <v>2610968.1770000001</v>
      </c>
    </row>
    <row r="13" spans="1:6" ht="36" x14ac:dyDescent="0.25">
      <c r="A13" s="26" t="s">
        <v>26</v>
      </c>
      <c r="B13" s="54">
        <v>4611351.8310000002</v>
      </c>
      <c r="C13" s="54">
        <v>13436406.234999999</v>
      </c>
      <c r="E13" s="26" t="s">
        <v>26</v>
      </c>
      <c r="F13" s="54">
        <v>2316432.355</v>
      </c>
    </row>
    <row r="14" spans="1:6" x14ac:dyDescent="0.25">
      <c r="A14" s="15" t="s">
        <v>27</v>
      </c>
      <c r="B14" s="55">
        <v>55470.1</v>
      </c>
      <c r="C14" s="55">
        <v>832496.4</v>
      </c>
      <c r="E14" s="15" t="s">
        <v>27</v>
      </c>
      <c r="F14" s="55">
        <v>134702.9</v>
      </c>
    </row>
    <row r="15" spans="1:6" x14ac:dyDescent="0.25">
      <c r="A15" s="12" t="s">
        <v>28</v>
      </c>
      <c r="B15" s="56">
        <v>85173.644</v>
      </c>
      <c r="C15" s="56">
        <v>113216.607</v>
      </c>
      <c r="E15" s="12" t="s">
        <v>28</v>
      </c>
      <c r="F15" s="56">
        <v>400.63499999999999</v>
      </c>
    </row>
    <row r="16" spans="1:6" x14ac:dyDescent="0.25">
      <c r="A16" s="12" t="s">
        <v>29</v>
      </c>
      <c r="B16" s="56">
        <v>291223.42700000003</v>
      </c>
      <c r="C16" s="56">
        <v>291223.42700000003</v>
      </c>
      <c r="E16" s="12" t="s">
        <v>29</v>
      </c>
      <c r="F16" s="56">
        <v>0</v>
      </c>
    </row>
    <row r="17" spans="1:6" x14ac:dyDescent="0.25">
      <c r="A17" s="12" t="s">
        <v>30</v>
      </c>
      <c r="B17" s="56">
        <v>0</v>
      </c>
      <c r="C17" s="56">
        <v>103034.296</v>
      </c>
      <c r="E17" s="12" t="s">
        <v>30</v>
      </c>
      <c r="F17" s="56">
        <v>66268.203999999998</v>
      </c>
    </row>
    <row r="18" spans="1:6" x14ac:dyDescent="0.25">
      <c r="A18" s="12" t="s">
        <v>31</v>
      </c>
      <c r="B18" s="56">
        <v>2045449.486</v>
      </c>
      <c r="C18" s="56">
        <v>3092272.8259999999</v>
      </c>
      <c r="E18" s="12" t="s">
        <v>31</v>
      </c>
      <c r="F18" s="56">
        <v>0</v>
      </c>
    </row>
    <row r="19" spans="1:6" x14ac:dyDescent="0.25">
      <c r="A19" s="12" t="s">
        <v>32</v>
      </c>
      <c r="B19" s="56">
        <v>7920</v>
      </c>
      <c r="C19" s="56">
        <v>17202</v>
      </c>
      <c r="E19" s="12" t="s">
        <v>32</v>
      </c>
      <c r="F19" s="56">
        <v>0</v>
      </c>
    </row>
    <row r="20" spans="1:6" x14ac:dyDescent="0.25">
      <c r="A20" s="12" t="s">
        <v>33</v>
      </c>
      <c r="B20" s="56">
        <v>0</v>
      </c>
      <c r="C20" s="56">
        <v>135059</v>
      </c>
      <c r="E20" s="12" t="s">
        <v>33</v>
      </c>
      <c r="F20" s="56">
        <v>0</v>
      </c>
    </row>
    <row r="21" spans="1:6" x14ac:dyDescent="0.25">
      <c r="A21" s="12" t="s">
        <v>34</v>
      </c>
      <c r="B21" s="56">
        <v>89224.044999999998</v>
      </c>
      <c r="C21" s="56">
        <v>232184.51300000001</v>
      </c>
      <c r="E21" s="12" t="s">
        <v>34</v>
      </c>
      <c r="F21" s="56">
        <v>1320.1130000000001</v>
      </c>
    </row>
    <row r="22" spans="1:6" x14ac:dyDescent="0.25">
      <c r="A22" s="12" t="s">
        <v>35</v>
      </c>
      <c r="B22" s="56">
        <v>137090</v>
      </c>
      <c r="C22" s="56">
        <v>1314814</v>
      </c>
      <c r="E22" s="12" t="s">
        <v>35</v>
      </c>
      <c r="F22" s="56">
        <v>47433</v>
      </c>
    </row>
    <row r="23" spans="1:6" x14ac:dyDescent="0.25">
      <c r="A23" s="12" t="s">
        <v>36</v>
      </c>
      <c r="B23" s="56">
        <v>324908.14299999998</v>
      </c>
      <c r="C23" s="56">
        <v>1917688.977</v>
      </c>
      <c r="E23" s="12" t="s">
        <v>36</v>
      </c>
      <c r="F23" s="56">
        <v>380089.76799999998</v>
      </c>
    </row>
    <row r="24" spans="1:6" x14ac:dyDescent="0.25">
      <c r="A24" s="12" t="s">
        <v>37</v>
      </c>
      <c r="B24" s="56">
        <v>0</v>
      </c>
      <c r="C24" s="56">
        <v>82818.277000000002</v>
      </c>
      <c r="E24" s="12" t="s">
        <v>37</v>
      </c>
      <c r="F24" s="56">
        <v>2028.25</v>
      </c>
    </row>
    <row r="25" spans="1:6" x14ac:dyDescent="0.25">
      <c r="A25" s="12" t="s">
        <v>38</v>
      </c>
      <c r="B25" s="56">
        <v>1094082.7239999999</v>
      </c>
      <c r="C25" s="56">
        <v>2529566.8229999999</v>
      </c>
      <c r="E25" s="12" t="s">
        <v>38</v>
      </c>
      <c r="F25" s="56">
        <v>12022.835999999999</v>
      </c>
    </row>
    <row r="26" spans="1:6" x14ac:dyDescent="0.25">
      <c r="A26" s="12" t="s">
        <v>39</v>
      </c>
      <c r="B26" s="56">
        <v>0</v>
      </c>
      <c r="C26" s="56">
        <v>0</v>
      </c>
      <c r="E26" s="12" t="s">
        <v>39</v>
      </c>
      <c r="F26" s="56">
        <v>0</v>
      </c>
    </row>
    <row r="27" spans="1:6" x14ac:dyDescent="0.25">
      <c r="A27" s="12" t="s">
        <v>40</v>
      </c>
      <c r="B27" s="56">
        <v>42387.034</v>
      </c>
      <c r="C27" s="56">
        <v>42387.034</v>
      </c>
      <c r="E27" s="12" t="s">
        <v>40</v>
      </c>
      <c r="F27" s="56">
        <v>0</v>
      </c>
    </row>
    <row r="28" spans="1:6" x14ac:dyDescent="0.25">
      <c r="A28" s="12" t="s">
        <v>41</v>
      </c>
      <c r="B28" s="56">
        <v>46315</v>
      </c>
      <c r="C28" s="56">
        <v>110833</v>
      </c>
      <c r="E28" s="12" t="s">
        <v>41</v>
      </c>
      <c r="F28" s="56">
        <v>20089</v>
      </c>
    </row>
    <row r="29" spans="1:6" x14ac:dyDescent="0.25">
      <c r="A29" s="12" t="s">
        <v>42</v>
      </c>
      <c r="B29" s="56">
        <v>7868.67</v>
      </c>
      <c r="C29" s="56">
        <v>28901.447</v>
      </c>
      <c r="E29" s="12" t="s">
        <v>42</v>
      </c>
      <c r="F29" s="56">
        <v>0</v>
      </c>
    </row>
    <row r="30" spans="1:6" x14ac:dyDescent="0.25">
      <c r="A30" s="12" t="s">
        <v>43</v>
      </c>
      <c r="B30" s="56">
        <v>450167</v>
      </c>
      <c r="C30" s="56">
        <v>473860</v>
      </c>
      <c r="E30" s="12" t="s">
        <v>43</v>
      </c>
      <c r="F30" s="56">
        <v>165534</v>
      </c>
    </row>
    <row r="31" spans="1:6" x14ac:dyDescent="0.25">
      <c r="A31" s="12" t="s">
        <v>44</v>
      </c>
      <c r="B31" s="56">
        <v>0</v>
      </c>
      <c r="C31" s="56">
        <v>14236.959000000001</v>
      </c>
      <c r="E31" s="12" t="s">
        <v>44</v>
      </c>
      <c r="F31" s="56">
        <v>0</v>
      </c>
    </row>
    <row r="32" spans="1:6" x14ac:dyDescent="0.25">
      <c r="A32" s="12" t="s">
        <v>45</v>
      </c>
      <c r="B32" s="56">
        <v>524974.18400000001</v>
      </c>
      <c r="C32" s="56">
        <v>1993688.865</v>
      </c>
      <c r="E32" s="12" t="s">
        <v>45</v>
      </c>
      <c r="F32" s="56">
        <v>1332715.9809999999</v>
      </c>
    </row>
    <row r="33" spans="1:6" x14ac:dyDescent="0.25">
      <c r="A33" s="12" t="s">
        <v>46</v>
      </c>
      <c r="B33" s="56">
        <v>0</v>
      </c>
      <c r="C33" s="56">
        <v>636210</v>
      </c>
      <c r="E33" s="12" t="s">
        <v>46</v>
      </c>
      <c r="F33" s="56">
        <v>388058.75699999998</v>
      </c>
    </row>
    <row r="34" spans="1:6" x14ac:dyDescent="0.25">
      <c r="A34" s="12" t="s">
        <v>47</v>
      </c>
      <c r="B34" s="56">
        <v>368988.57299999997</v>
      </c>
      <c r="C34" s="56">
        <v>673200.87399999995</v>
      </c>
      <c r="E34" s="12" t="s">
        <v>47</v>
      </c>
      <c r="F34" s="56">
        <v>53832.745000000003</v>
      </c>
    </row>
    <row r="35" spans="1:6" x14ac:dyDescent="0.25">
      <c r="A35" s="12" t="s">
        <v>48</v>
      </c>
      <c r="B35" s="56">
        <v>23163.505000000001</v>
      </c>
      <c r="C35" s="56">
        <v>238821.52799999999</v>
      </c>
      <c r="E35" s="12" t="s">
        <v>48</v>
      </c>
      <c r="F35" s="56">
        <v>0</v>
      </c>
    </row>
    <row r="36" spans="1:6" x14ac:dyDescent="0.25">
      <c r="A36" s="12" t="s">
        <v>49</v>
      </c>
      <c r="B36" s="56">
        <v>35577.578000000001</v>
      </c>
      <c r="C36" s="56">
        <v>79479.534</v>
      </c>
      <c r="E36" s="12" t="s">
        <v>49</v>
      </c>
      <c r="F36" s="56">
        <v>5310.0540000000001</v>
      </c>
    </row>
    <row r="37" spans="1:6" x14ac:dyDescent="0.25">
      <c r="A37" s="12" t="s">
        <v>50</v>
      </c>
      <c r="B37" s="56">
        <v>2954.94</v>
      </c>
      <c r="C37" s="56">
        <v>34003.862999999998</v>
      </c>
      <c r="E37" s="12" t="s">
        <v>50</v>
      </c>
      <c r="F37" s="56">
        <v>0</v>
      </c>
    </row>
    <row r="38" spans="1:6" x14ac:dyDescent="0.25">
      <c r="A38" s="12" t="s">
        <v>51</v>
      </c>
      <c r="B38" s="56">
        <v>143086</v>
      </c>
      <c r="C38" s="56">
        <v>167459</v>
      </c>
      <c r="E38" s="12" t="s">
        <v>51</v>
      </c>
      <c r="F38" s="56">
        <v>0</v>
      </c>
    </row>
    <row r="39" spans="1:6" x14ac:dyDescent="0.25">
      <c r="A39" s="13" t="s">
        <v>52</v>
      </c>
      <c r="B39" s="57">
        <v>66458</v>
      </c>
      <c r="C39" s="57">
        <v>98580</v>
      </c>
      <c r="E39" s="13" t="s">
        <v>52</v>
      </c>
      <c r="F39" s="57">
        <v>0</v>
      </c>
    </row>
    <row r="40" spans="1:6" x14ac:dyDescent="0.25">
      <c r="A40" s="14" t="s">
        <v>53</v>
      </c>
      <c r="B40" s="58">
        <v>8240.1919999999991</v>
      </c>
      <c r="C40" s="58">
        <v>60377.932000000001</v>
      </c>
      <c r="E40" s="14" t="s">
        <v>53</v>
      </c>
      <c r="F40" s="58">
        <v>1161.934</v>
      </c>
    </row>
    <row r="41" spans="1:6" x14ac:dyDescent="0.25">
      <c r="A41" s="10" t="s">
        <v>54</v>
      </c>
      <c r="B41" s="59">
        <v>0</v>
      </c>
      <c r="C41" s="59">
        <v>0</v>
      </c>
      <c r="E41" s="10" t="s">
        <v>54</v>
      </c>
      <c r="F41" s="59">
        <v>0</v>
      </c>
    </row>
    <row r="42" spans="1:6" x14ac:dyDescent="0.25">
      <c r="A42" s="14" t="s">
        <v>55</v>
      </c>
      <c r="B42" s="58">
        <v>397.18099999999998</v>
      </c>
      <c r="C42" s="58">
        <v>1325.902</v>
      </c>
      <c r="E42" s="14" t="s">
        <v>55</v>
      </c>
      <c r="F42" s="58">
        <v>4348404.023</v>
      </c>
    </row>
    <row r="43" spans="1:6" x14ac:dyDescent="0.25">
      <c r="A43" s="15" t="s">
        <v>56</v>
      </c>
      <c r="B43" s="55">
        <v>0</v>
      </c>
      <c r="C43" s="55">
        <v>0</v>
      </c>
      <c r="E43" s="15" t="s">
        <v>56</v>
      </c>
      <c r="F43" s="55">
        <v>0</v>
      </c>
    </row>
    <row r="44" spans="1:6" x14ac:dyDescent="0.25">
      <c r="A44" s="12" t="s">
        <v>57</v>
      </c>
      <c r="B44" s="56">
        <v>12967</v>
      </c>
      <c r="C44" s="56">
        <v>12967</v>
      </c>
      <c r="E44" s="12" t="s">
        <v>57</v>
      </c>
      <c r="F44" s="56">
        <v>0</v>
      </c>
    </row>
    <row r="45" spans="1:6" x14ac:dyDescent="0.25">
      <c r="A45" s="12" t="s">
        <v>58</v>
      </c>
      <c r="B45" s="56">
        <v>0</v>
      </c>
      <c r="C45" s="56">
        <v>0</v>
      </c>
      <c r="E45" s="12" t="s">
        <v>58</v>
      </c>
      <c r="F45" s="56">
        <v>0</v>
      </c>
    </row>
    <row r="46" spans="1:6" x14ac:dyDescent="0.25">
      <c r="A46" s="13" t="s">
        <v>59</v>
      </c>
      <c r="B46" s="57">
        <v>50884.517</v>
      </c>
      <c r="C46" s="57">
        <v>73709.357000000004</v>
      </c>
      <c r="E46" s="13" t="s">
        <v>59</v>
      </c>
      <c r="F46" s="57">
        <v>0</v>
      </c>
    </row>
    <row r="47" spans="1:6" x14ac:dyDescent="0.25">
      <c r="A47" s="14" t="s">
        <v>60</v>
      </c>
      <c r="B47" s="58">
        <v>619226.72</v>
      </c>
      <c r="C47" s="58">
        <v>1843399.2549999999</v>
      </c>
      <c r="E47" s="14" t="s">
        <v>60</v>
      </c>
      <c r="F47" s="58">
        <v>22120.75</v>
      </c>
    </row>
    <row r="48" spans="1:6" x14ac:dyDescent="0.25">
      <c r="A48" s="10" t="s">
        <v>61</v>
      </c>
      <c r="B48" s="59">
        <v>7977</v>
      </c>
      <c r="C48" s="59">
        <v>7977</v>
      </c>
      <c r="E48" s="10" t="s">
        <v>61</v>
      </c>
      <c r="F48" s="59">
        <v>0</v>
      </c>
    </row>
    <row r="49" spans="1:6" x14ac:dyDescent="0.25">
      <c r="A49" s="14" t="s">
        <v>62</v>
      </c>
      <c r="B49" s="58">
        <v>0</v>
      </c>
      <c r="C49" s="58">
        <v>0</v>
      </c>
      <c r="E49" s="14" t="s">
        <v>62</v>
      </c>
      <c r="F49" s="58">
        <v>0</v>
      </c>
    </row>
    <row r="50" spans="1:6" x14ac:dyDescent="0.25">
      <c r="A50" s="15" t="s">
        <v>63</v>
      </c>
      <c r="B50" s="55">
        <v>35764</v>
      </c>
      <c r="C50" s="55">
        <v>35764</v>
      </c>
      <c r="E50" s="15" t="s">
        <v>63</v>
      </c>
      <c r="F50" s="55">
        <v>0</v>
      </c>
    </row>
    <row r="51" spans="1:6" x14ac:dyDescent="0.25">
      <c r="A51" s="12" t="s">
        <v>64</v>
      </c>
      <c r="B51" s="56">
        <v>0</v>
      </c>
      <c r="C51" s="56">
        <v>343593</v>
      </c>
      <c r="E51" s="12" t="s">
        <v>64</v>
      </c>
      <c r="F51" s="56">
        <v>0</v>
      </c>
    </row>
    <row r="52" spans="1:6" x14ac:dyDescent="0.25">
      <c r="A52" s="14" t="s">
        <v>65</v>
      </c>
      <c r="B52" s="58">
        <v>0</v>
      </c>
      <c r="C52" s="58">
        <v>107833.798</v>
      </c>
      <c r="E52" s="14" t="s">
        <v>65</v>
      </c>
      <c r="F52" s="58">
        <v>0</v>
      </c>
    </row>
    <row r="53" spans="1:6" x14ac:dyDescent="0.25">
      <c r="A53" s="28"/>
      <c r="B53" s="5"/>
      <c r="C53" s="5"/>
      <c r="E53" s="5"/>
      <c r="F53" s="5"/>
    </row>
    <row r="54" spans="1:6" x14ac:dyDescent="0.25">
      <c r="A54" s="71"/>
      <c r="B54" s="28"/>
    </row>
    <row r="55" spans="1:6" x14ac:dyDescent="0.25">
      <c r="A55" s="71"/>
      <c r="B55" s="71"/>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Gráficos</vt:lpstr>
      </vt:variant>
      <vt:variant>
        <vt:i4>2</vt:i4>
      </vt:variant>
    </vt:vector>
  </HeadingPairs>
  <TitlesOfParts>
    <vt:vector size="12" baseType="lpstr">
      <vt:lpstr>Fuel mix</vt:lpstr>
      <vt:lpstr>Import dependency</vt:lpstr>
      <vt:lpstr>Russian imports in GAE</vt:lpstr>
      <vt:lpstr>Table</vt:lpstr>
      <vt:lpstr>Data-CHARTS</vt:lpstr>
      <vt:lpstr>IMP</vt:lpstr>
      <vt:lpstr>EXP</vt:lpstr>
      <vt:lpstr>GAE</vt:lpstr>
      <vt:lpstr>GAS trade</vt:lpstr>
      <vt:lpstr>OIL trade</vt:lpstr>
      <vt:lpstr>CHART-ImportsDependency</vt:lpstr>
      <vt:lpstr>CHART-ImportsFromRussiaInGAE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2022-03-10T09:54:05Z</dcterms:created>
  <dcterms:modified xsi:type="dcterms:W3CDTF">2022-11-26T02:41:07Z</dcterms:modified>
</cp:coreProperties>
</file>